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PC\Desktop\ÇAP Müfradatları\"/>
    </mc:Choice>
  </mc:AlternateContent>
  <xr:revisionPtr revIDLastSave="0" documentId="13_ncr:1_{EF55D078-B1DE-49BC-96AC-293E26A4D43C}" xr6:coauthVersionLast="47" xr6:coauthVersionMax="47" xr10:uidLastSave="{00000000-0000-0000-0000-000000000000}"/>
  <bookViews>
    <workbookView xWindow="-108" yWindow="-108" windowWidth="23256" windowHeight="12456" firstSheet="10" activeTab="10" xr2:uid="{00000000-000D-0000-FFFF-FFFF00000000}"/>
  </bookViews>
  <sheets>
    <sheet name="M&lt;ee" sheetId="2" state="hidden" r:id="rId1"/>
    <sheet name="M&lt;b" sheetId="3" state="hidden" r:id="rId2"/>
    <sheet name="M&lt;e" sheetId="4" state="hidden" r:id="rId3"/>
    <sheet name="İ&lt;m" sheetId="5" state="hidden" r:id="rId4"/>
    <sheet name="İ&lt;ee" sheetId="6" state="hidden" r:id="rId5"/>
    <sheet name="İ&lt;b" sheetId="7" state="hidden" r:id="rId6"/>
    <sheet name="İ&lt;e" sheetId="8" state="hidden" r:id="rId7"/>
    <sheet name="ŞABLON" sheetId="9" state="hidden" r:id="rId8"/>
    <sheet name="EE&lt;makine_yeni" sheetId="10" r:id="rId9"/>
    <sheet name="EE&lt;endüstri_yeni" sheetId="11" r:id="rId10"/>
    <sheet name="EE&lt;Havacılık ve Uzay Müh_yeni" sheetId="15" r:id="rId11"/>
    <sheet name="B&lt;m" sheetId="16" state="hidden" r:id="rId12"/>
    <sheet name="B&lt;i" sheetId="17" state="hidden" r:id="rId13"/>
    <sheet name="B&lt;ee" sheetId="18" state="hidden" r:id="rId14"/>
    <sheet name="B&lt;e" sheetId="19" state="hidden" r:id="rId15"/>
    <sheet name="E&lt;m" sheetId="20" state="hidden" r:id="rId16"/>
    <sheet name="E&lt;i" sheetId="21" state="hidden" r:id="rId17"/>
    <sheet name="E&lt;ee" sheetId="22" state="hidden" r:id="rId18"/>
    <sheet name="E&lt;b" sheetId="23" state="hidden" r:id="rId19"/>
    <sheet name="M" sheetId="24" state="hidden" r:id="rId20"/>
    <sheet name="İ" sheetId="25" state="hidden" r:id="rId21"/>
    <sheet name="B" sheetId="27" state="hidden" r:id="rId22"/>
    <sheet name="E" sheetId="28" state="hidden" r:id="rId23"/>
  </sheets>
  <definedNames>
    <definedName name="_xlnm._FilterDatabase" localSheetId="21" hidden="1">B!$AI$1:$AI$299</definedName>
    <definedName name="_xlnm._FilterDatabase" localSheetId="22" hidden="1">E!$AI$1:$AI$299</definedName>
    <definedName name="_xlnm._FilterDatabase" localSheetId="20" hidden="1">İ!$AI$1:$AI$299</definedName>
    <definedName name="_xlnm._FilterDatabase" localSheetId="19" hidden="1">M!$AI$1:$AI$298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32" roundtripDataChecksum="tka1GKSvWAuqH78VQJu/2OMKogFB0V357CM3AMysqPE="/>
    </ext>
  </extLst>
</workbook>
</file>

<file path=xl/calcChain.xml><?xml version="1.0" encoding="utf-8"?>
<calcChain xmlns="http://schemas.openxmlformats.org/spreadsheetml/2006/main">
  <c r="T9" i="15" l="1"/>
  <c r="T94" i="28"/>
  <c r="R94" i="28"/>
  <c r="Q94" i="28"/>
  <c r="P94" i="28"/>
  <c r="J94" i="28"/>
  <c r="H94" i="28"/>
  <c r="G94" i="28"/>
  <c r="F94" i="28"/>
  <c r="AH93" i="28"/>
  <c r="AG93" i="28"/>
  <c r="AF93" i="28"/>
  <c r="AE93" i="28"/>
  <c r="AD93" i="28"/>
  <c r="AC93" i="28"/>
  <c r="AB93" i="28"/>
  <c r="AA93" i="28"/>
  <c r="Z93" i="28"/>
  <c r="X93" i="28"/>
  <c r="W93" i="28"/>
  <c r="AI92" i="28"/>
  <c r="AH92" i="28"/>
  <c r="AG92" i="28"/>
  <c r="AF92" i="28"/>
  <c r="AE92" i="28"/>
  <c r="AD92" i="28"/>
  <c r="AC92" i="28"/>
  <c r="AB92" i="28"/>
  <c r="AA92" i="28"/>
  <c r="Z92" i="28"/>
  <c r="X92" i="28"/>
  <c r="W92" i="28"/>
  <c r="S92" i="28"/>
  <c r="M92" i="28"/>
  <c r="I92" i="28"/>
  <c r="C92" i="28"/>
  <c r="AH91" i="28"/>
  <c r="AG91" i="28"/>
  <c r="AF91" i="28"/>
  <c r="AE91" i="28"/>
  <c r="AD91" i="28"/>
  <c r="AC91" i="28"/>
  <c r="AB91" i="28"/>
  <c r="AA91" i="28"/>
  <c r="X91" i="28"/>
  <c r="W91" i="28"/>
  <c r="AI90" i="28"/>
  <c r="AH90" i="28"/>
  <c r="AG90" i="28"/>
  <c r="AF90" i="28"/>
  <c r="AE90" i="28"/>
  <c r="AD90" i="28"/>
  <c r="AC90" i="28"/>
  <c r="AB90" i="28"/>
  <c r="AA90" i="28"/>
  <c r="X90" i="28"/>
  <c r="Z91" i="28" s="1"/>
  <c r="W90" i="28"/>
  <c r="S90" i="28"/>
  <c r="M90" i="28"/>
  <c r="I90" i="28"/>
  <c r="C90" i="28"/>
  <c r="AH89" i="28"/>
  <c r="AG89" i="28"/>
  <c r="AF89" i="28"/>
  <c r="AE89" i="28"/>
  <c r="AD89" i="28"/>
  <c r="AC89" i="28"/>
  <c r="AB89" i="28"/>
  <c r="AA89" i="28"/>
  <c r="Z89" i="28"/>
  <c r="X89" i="28"/>
  <c r="W89" i="28"/>
  <c r="AI88" i="28"/>
  <c r="AH88" i="28"/>
  <c r="AG88" i="28"/>
  <c r="AF88" i="28"/>
  <c r="AE88" i="28"/>
  <c r="AD88" i="28"/>
  <c r="AC88" i="28"/>
  <c r="AB88" i="28"/>
  <c r="AA88" i="28"/>
  <c r="Z88" i="28"/>
  <c r="X88" i="28"/>
  <c r="W88" i="28"/>
  <c r="S88" i="28"/>
  <c r="M88" i="28"/>
  <c r="I88" i="28"/>
  <c r="C88" i="28"/>
  <c r="AH87" i="28"/>
  <c r="AG87" i="28"/>
  <c r="AF87" i="28"/>
  <c r="AE87" i="28"/>
  <c r="AD87" i="28"/>
  <c r="AC87" i="28"/>
  <c r="AB87" i="28"/>
  <c r="AA87" i="28"/>
  <c r="Y87" i="28"/>
  <c r="X87" i="28"/>
  <c r="W87" i="28"/>
  <c r="AI86" i="28"/>
  <c r="AH86" i="28"/>
  <c r="AG86" i="28"/>
  <c r="AF86" i="28"/>
  <c r="AE86" i="28"/>
  <c r="AD86" i="28"/>
  <c r="AC86" i="28"/>
  <c r="AB86" i="28"/>
  <c r="AA86" i="28"/>
  <c r="Z86" i="28"/>
  <c r="X86" i="28"/>
  <c r="Z87" i="28" s="1"/>
  <c r="W86" i="28"/>
  <c r="Y86" i="28" s="1"/>
  <c r="S86" i="28"/>
  <c r="I86" i="28"/>
  <c r="AH85" i="28"/>
  <c r="AG85" i="28"/>
  <c r="AF85" i="28"/>
  <c r="AE85" i="28"/>
  <c r="AD85" i="28"/>
  <c r="AC85" i="28"/>
  <c r="AB85" i="28"/>
  <c r="AA85" i="28"/>
  <c r="Z85" i="28"/>
  <c r="Y85" i="28"/>
  <c r="X85" i="28"/>
  <c r="W85" i="28"/>
  <c r="AI84" i="28"/>
  <c r="AH84" i="28"/>
  <c r="AG84" i="28"/>
  <c r="AF84" i="28"/>
  <c r="AE84" i="28"/>
  <c r="AD84" i="28"/>
  <c r="AC84" i="28"/>
  <c r="AB84" i="28"/>
  <c r="AA84" i="28"/>
  <c r="Z84" i="28"/>
  <c r="X84" i="28"/>
  <c r="W84" i="28"/>
  <c r="Y84" i="28" s="1"/>
  <c r="S84" i="28"/>
  <c r="I84" i="28"/>
  <c r="AH83" i="28"/>
  <c r="AG83" i="28"/>
  <c r="AF83" i="28"/>
  <c r="AE83" i="28"/>
  <c r="AD83" i="28"/>
  <c r="AC83" i="28"/>
  <c r="AB83" i="28"/>
  <c r="AA83" i="28"/>
  <c r="X83" i="28"/>
  <c r="W83" i="28"/>
  <c r="AI82" i="28"/>
  <c r="AH82" i="28"/>
  <c r="AG82" i="28"/>
  <c r="AF82" i="28"/>
  <c r="AE82" i="28"/>
  <c r="AD82" i="28"/>
  <c r="AC82" i="28"/>
  <c r="AB82" i="28"/>
  <c r="AA82" i="28"/>
  <c r="X82" i="28"/>
  <c r="W82" i="28"/>
  <c r="S82" i="28"/>
  <c r="M82" i="28"/>
  <c r="M84" i="28" s="1"/>
  <c r="M86" i="28" s="1"/>
  <c r="I82" i="28"/>
  <c r="C82" i="28"/>
  <c r="C84" i="28" s="1"/>
  <c r="C86" i="28" s="1"/>
  <c r="AH81" i="28"/>
  <c r="AG81" i="28"/>
  <c r="AF81" i="28"/>
  <c r="AE81" i="28"/>
  <c r="AD81" i="28"/>
  <c r="AC81" i="28"/>
  <c r="AB81" i="28"/>
  <c r="AA81" i="28"/>
  <c r="X81" i="28"/>
  <c r="W81" i="28"/>
  <c r="AI80" i="28"/>
  <c r="AH80" i="28"/>
  <c r="AG80" i="28"/>
  <c r="AF80" i="28"/>
  <c r="AE80" i="28"/>
  <c r="AD80" i="28"/>
  <c r="AC80" i="28"/>
  <c r="AB80" i="28"/>
  <c r="AA80" i="28"/>
  <c r="X80" i="28"/>
  <c r="Z81" i="28" s="1"/>
  <c r="W80" i="28"/>
  <c r="Y80" i="28" s="1"/>
  <c r="S80" i="28"/>
  <c r="I80" i="28"/>
  <c r="AH79" i="28"/>
  <c r="AG79" i="28"/>
  <c r="AF79" i="28"/>
  <c r="AE79" i="28"/>
  <c r="AD79" i="28"/>
  <c r="AC79" i="28"/>
  <c r="AB79" i="28"/>
  <c r="AA79" i="28"/>
  <c r="Y79" i="28"/>
  <c r="X79" i="28"/>
  <c r="W79" i="28"/>
  <c r="AI78" i="28"/>
  <c r="AH78" i="28"/>
  <c r="AG78" i="28"/>
  <c r="AF78" i="28"/>
  <c r="AE78" i="28"/>
  <c r="AD78" i="28"/>
  <c r="AC78" i="28"/>
  <c r="AB78" i="28"/>
  <c r="AA78" i="28"/>
  <c r="X78" i="28"/>
  <c r="W78" i="28"/>
  <c r="Y78" i="28" s="1"/>
  <c r="S78" i="28"/>
  <c r="I78" i="28"/>
  <c r="AH77" i="28"/>
  <c r="AG77" i="28"/>
  <c r="AF77" i="28"/>
  <c r="AE77" i="28"/>
  <c r="AD77" i="28"/>
  <c r="AC77" i="28"/>
  <c r="AB77" i="28"/>
  <c r="AA77" i="28"/>
  <c r="Y77" i="28"/>
  <c r="X77" i="28"/>
  <c r="W77" i="28"/>
  <c r="AI76" i="28"/>
  <c r="AH76" i="28"/>
  <c r="AG76" i="28"/>
  <c r="AF76" i="28"/>
  <c r="AE76" i="28"/>
  <c r="AD76" i="28"/>
  <c r="AC76" i="28"/>
  <c r="AB76" i="28"/>
  <c r="AA76" i="28"/>
  <c r="X76" i="28"/>
  <c r="Z77" i="28" s="1"/>
  <c r="W76" i="28"/>
  <c r="Y76" i="28" s="1"/>
  <c r="S76" i="28"/>
  <c r="M76" i="28"/>
  <c r="M78" i="28" s="1"/>
  <c r="M80" i="28" s="1"/>
  <c r="I76" i="28"/>
  <c r="AH75" i="28"/>
  <c r="AG75" i="28"/>
  <c r="AF75" i="28"/>
  <c r="AE75" i="28"/>
  <c r="AD75" i="28"/>
  <c r="AC75" i="28"/>
  <c r="AB75" i="28"/>
  <c r="AA75" i="28"/>
  <c r="Z75" i="28"/>
  <c r="X75" i="28"/>
  <c r="W75" i="28"/>
  <c r="AI74" i="28"/>
  <c r="AH74" i="28"/>
  <c r="AG74" i="28"/>
  <c r="AF74" i="28"/>
  <c r="AE74" i="28"/>
  <c r="AD74" i="28"/>
  <c r="AC74" i="28"/>
  <c r="AB74" i="28"/>
  <c r="AA74" i="28"/>
  <c r="Z74" i="28"/>
  <c r="X74" i="28"/>
  <c r="W74" i="28"/>
  <c r="S74" i="28"/>
  <c r="S94" i="28" s="1"/>
  <c r="M74" i="28"/>
  <c r="I74" i="28"/>
  <c r="I94" i="28" s="1"/>
  <c r="C74" i="28"/>
  <c r="C76" i="28" s="1"/>
  <c r="C78" i="28" s="1"/>
  <c r="C80" i="28" s="1"/>
  <c r="G72" i="28"/>
  <c r="Q72" i="28" s="1"/>
  <c r="G95" i="28" s="1"/>
  <c r="Q95" i="28" s="1"/>
  <c r="T71" i="28"/>
  <c r="S71" i="28"/>
  <c r="R71" i="28"/>
  <c r="Q71" i="28"/>
  <c r="P71" i="28"/>
  <c r="J71" i="28"/>
  <c r="H71" i="28"/>
  <c r="G71" i="28"/>
  <c r="F71" i="28"/>
  <c r="AH70" i="28"/>
  <c r="AG70" i="28"/>
  <c r="AF70" i="28"/>
  <c r="AE70" i="28"/>
  <c r="AD70" i="28"/>
  <c r="AC70" i="28"/>
  <c r="AB70" i="28"/>
  <c r="AA70" i="28"/>
  <c r="X70" i="28"/>
  <c r="W70" i="28"/>
  <c r="AI69" i="28"/>
  <c r="AH69" i="28"/>
  <c r="AG69" i="28"/>
  <c r="AF69" i="28"/>
  <c r="AE69" i="28"/>
  <c r="AD69" i="28"/>
  <c r="AC69" i="28"/>
  <c r="AB69" i="28"/>
  <c r="AA69" i="28"/>
  <c r="X69" i="28"/>
  <c r="Z69" i="28" s="1"/>
  <c r="W69" i="28"/>
  <c r="S69" i="28"/>
  <c r="M69" i="28"/>
  <c r="I69" i="28"/>
  <c r="C69" i="28"/>
  <c r="AH68" i="28"/>
  <c r="AG68" i="28"/>
  <c r="AF68" i="28"/>
  <c r="AE68" i="28"/>
  <c r="AD68" i="28"/>
  <c r="AC68" i="28"/>
  <c r="AB68" i="28"/>
  <c r="AA68" i="28"/>
  <c r="Z68" i="28"/>
  <c r="X68" i="28"/>
  <c r="W68" i="28"/>
  <c r="AI67" i="28"/>
  <c r="AH67" i="28"/>
  <c r="AG67" i="28"/>
  <c r="AF67" i="28"/>
  <c r="AE67" i="28"/>
  <c r="AD67" i="28"/>
  <c r="AC67" i="28"/>
  <c r="AB67" i="28"/>
  <c r="AA67" i="28"/>
  <c r="Z67" i="28"/>
  <c r="X67" i="28"/>
  <c r="W67" i="28"/>
  <c r="S67" i="28"/>
  <c r="M67" i="28"/>
  <c r="I67" i="28"/>
  <c r="C67" i="28"/>
  <c r="AH66" i="28"/>
  <c r="AG66" i="28"/>
  <c r="AF66" i="28"/>
  <c r="AE66" i="28"/>
  <c r="AD66" i="28"/>
  <c r="AC66" i="28"/>
  <c r="AB66" i="28"/>
  <c r="AA66" i="28"/>
  <c r="Z66" i="28"/>
  <c r="Y66" i="28"/>
  <c r="X66" i="28"/>
  <c r="W66" i="28"/>
  <c r="AI65" i="28"/>
  <c r="AH65" i="28"/>
  <c r="AG65" i="28"/>
  <c r="AF65" i="28"/>
  <c r="AE65" i="28"/>
  <c r="AD65" i="28"/>
  <c r="AC65" i="28"/>
  <c r="AB65" i="28"/>
  <c r="AA65" i="28"/>
  <c r="Z65" i="28"/>
  <c r="Y65" i="28"/>
  <c r="X65" i="28"/>
  <c r="W65" i="28"/>
  <c r="S65" i="28"/>
  <c r="M65" i="28"/>
  <c r="I65" i="28"/>
  <c r="C65" i="28"/>
  <c r="AH64" i="28"/>
  <c r="AG64" i="28"/>
  <c r="AF64" i="28"/>
  <c r="AE64" i="28"/>
  <c r="AD64" i="28"/>
  <c r="AC64" i="28"/>
  <c r="AB64" i="28"/>
  <c r="AA64" i="28"/>
  <c r="Z64" i="28"/>
  <c r="Y64" i="28"/>
  <c r="X64" i="28"/>
  <c r="W64" i="28"/>
  <c r="AI63" i="28"/>
  <c r="AH63" i="28"/>
  <c r="AG63" i="28"/>
  <c r="AF63" i="28"/>
  <c r="AE63" i="28"/>
  <c r="AD63" i="28"/>
  <c r="AC63" i="28"/>
  <c r="AB63" i="28"/>
  <c r="AA63" i="28"/>
  <c r="Z63" i="28"/>
  <c r="X63" i="28"/>
  <c r="W63" i="28"/>
  <c r="Y63" i="28" s="1"/>
  <c r="S63" i="28"/>
  <c r="I63" i="28"/>
  <c r="AH62" i="28"/>
  <c r="AG62" i="28"/>
  <c r="AF62" i="28"/>
  <c r="AE62" i="28"/>
  <c r="AD62" i="28"/>
  <c r="AC62" i="28"/>
  <c r="AB62" i="28"/>
  <c r="AA62" i="28"/>
  <c r="X62" i="28"/>
  <c r="W62" i="28"/>
  <c r="AI61" i="28"/>
  <c r="AH61" i="28"/>
  <c r="AG61" i="28"/>
  <c r="AF61" i="28"/>
  <c r="AE61" i="28"/>
  <c r="AD61" i="28"/>
  <c r="AC61" i="28"/>
  <c r="AB61" i="28"/>
  <c r="AA61" i="28"/>
  <c r="X61" i="28"/>
  <c r="W61" i="28"/>
  <c r="S61" i="28"/>
  <c r="I61" i="28"/>
  <c r="AH60" i="28"/>
  <c r="AG60" i="28"/>
  <c r="AF60" i="28"/>
  <c r="AE60" i="28"/>
  <c r="AD60" i="28"/>
  <c r="AC60" i="28"/>
  <c r="AB60" i="28"/>
  <c r="AA60" i="28"/>
  <c r="Y60" i="28"/>
  <c r="X60" i="28"/>
  <c r="W60" i="28"/>
  <c r="AI59" i="28"/>
  <c r="AH59" i="28"/>
  <c r="AG59" i="28"/>
  <c r="AF59" i="28"/>
  <c r="AE59" i="28"/>
  <c r="AD59" i="28"/>
  <c r="AC59" i="28"/>
  <c r="AB59" i="28"/>
  <c r="AA59" i="28"/>
  <c r="Y59" i="28"/>
  <c r="X59" i="28"/>
  <c r="W59" i="28"/>
  <c r="S59" i="28"/>
  <c r="M59" i="28"/>
  <c r="M61" i="28" s="1"/>
  <c r="M63" i="28" s="1"/>
  <c r="I59" i="28"/>
  <c r="AH58" i="28"/>
  <c r="AG58" i="28"/>
  <c r="AF58" i="28"/>
  <c r="AE58" i="28"/>
  <c r="AD58" i="28"/>
  <c r="AC58" i="28"/>
  <c r="AB58" i="28"/>
  <c r="AA58" i="28"/>
  <c r="Y58" i="28"/>
  <c r="X58" i="28"/>
  <c r="W58" i="28"/>
  <c r="AI57" i="28"/>
  <c r="AH57" i="28"/>
  <c r="AG57" i="28"/>
  <c r="AF57" i="28"/>
  <c r="AE57" i="28"/>
  <c r="AD57" i="28"/>
  <c r="AC57" i="28"/>
  <c r="AB57" i="28"/>
  <c r="AA57" i="28"/>
  <c r="X57" i="28"/>
  <c r="Z58" i="28" s="1"/>
  <c r="W57" i="28"/>
  <c r="Y57" i="28" s="1"/>
  <c r="S57" i="28"/>
  <c r="I57" i="28"/>
  <c r="AH56" i="28"/>
  <c r="AG56" i="28"/>
  <c r="AF56" i="28"/>
  <c r="AE56" i="28"/>
  <c r="AD56" i="28"/>
  <c r="AC56" i="28"/>
  <c r="AB56" i="28"/>
  <c r="AA56" i="28"/>
  <c r="Z56" i="28"/>
  <c r="Y56" i="28"/>
  <c r="X56" i="28"/>
  <c r="W56" i="28"/>
  <c r="AI55" i="28"/>
  <c r="AH55" i="28"/>
  <c r="AG55" i="28"/>
  <c r="AF55" i="28"/>
  <c r="AE55" i="28"/>
  <c r="AD55" i="28"/>
  <c r="AC55" i="28"/>
  <c r="AB55" i="28"/>
  <c r="AA55" i="28"/>
  <c r="Z55" i="28"/>
  <c r="X55" i="28"/>
  <c r="W55" i="28"/>
  <c r="Y55" i="28" s="1"/>
  <c r="S55" i="28"/>
  <c r="I55" i="28"/>
  <c r="AH54" i="28"/>
  <c r="AG54" i="28"/>
  <c r="AF54" i="28"/>
  <c r="AE54" i="28"/>
  <c r="AD54" i="28"/>
  <c r="AC54" i="28"/>
  <c r="AB54" i="28"/>
  <c r="AA54" i="28"/>
  <c r="X54" i="28"/>
  <c r="W54" i="28"/>
  <c r="AI53" i="28"/>
  <c r="AH53" i="28"/>
  <c r="AG53" i="28"/>
  <c r="AF53" i="28"/>
  <c r="AE53" i="28"/>
  <c r="AD53" i="28"/>
  <c r="AC53" i="28"/>
  <c r="AB53" i="28"/>
  <c r="AA53" i="28"/>
  <c r="X53" i="28"/>
  <c r="Z53" i="28" s="1"/>
  <c r="W53" i="28"/>
  <c r="S53" i="28"/>
  <c r="I53" i="28"/>
  <c r="C53" i="28"/>
  <c r="C55" i="28" s="1"/>
  <c r="C57" i="28" s="1"/>
  <c r="C59" i="28" s="1"/>
  <c r="C61" i="28" s="1"/>
  <c r="C63" i="28" s="1"/>
  <c r="AH52" i="28"/>
  <c r="AG52" i="28"/>
  <c r="AF52" i="28"/>
  <c r="AE52" i="28"/>
  <c r="AD52" i="28"/>
  <c r="AC52" i="28"/>
  <c r="AB52" i="28"/>
  <c r="AA52" i="28"/>
  <c r="X52" i="28"/>
  <c r="W52" i="28"/>
  <c r="AI51" i="28"/>
  <c r="AH51" i="28"/>
  <c r="AG51" i="28"/>
  <c r="AF51" i="28"/>
  <c r="AE51" i="28"/>
  <c r="AD51" i="28"/>
  <c r="AC51" i="28"/>
  <c r="AB51" i="28"/>
  <c r="AA51" i="28"/>
  <c r="X51" i="28"/>
  <c r="W51" i="28"/>
  <c r="S51" i="28"/>
  <c r="M51" i="28"/>
  <c r="M53" i="28" s="1"/>
  <c r="M55" i="28" s="1"/>
  <c r="M57" i="28" s="1"/>
  <c r="I51" i="28"/>
  <c r="C51" i="28"/>
  <c r="T48" i="28"/>
  <c r="R48" i="28"/>
  <c r="Q48" i="28"/>
  <c r="Q2" i="28" s="1"/>
  <c r="P48" i="28"/>
  <c r="J48" i="28"/>
  <c r="H48" i="28"/>
  <c r="G48" i="28"/>
  <c r="F48" i="28"/>
  <c r="AH47" i="28"/>
  <c r="AG47" i="28"/>
  <c r="AF47" i="28"/>
  <c r="AE47" i="28"/>
  <c r="AD47" i="28"/>
  <c r="AC47" i="28"/>
  <c r="AB47" i="28"/>
  <c r="AA47" i="28"/>
  <c r="Y47" i="28"/>
  <c r="X47" i="28"/>
  <c r="W47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Z47" i="28" s="1"/>
  <c r="W46" i="28"/>
  <c r="S46" i="28"/>
  <c r="M46" i="28"/>
  <c r="I46" i="28"/>
  <c r="C46" i="28"/>
  <c r="AH45" i="28"/>
  <c r="AG45" i="28"/>
  <c r="AF45" i="28"/>
  <c r="AE45" i="28"/>
  <c r="AD45" i="28"/>
  <c r="AC45" i="28"/>
  <c r="AB45" i="28"/>
  <c r="AA45" i="28"/>
  <c r="X45" i="28"/>
  <c r="W45" i="28"/>
  <c r="AI44" i="28"/>
  <c r="AH44" i="28"/>
  <c r="AG44" i="28"/>
  <c r="AF44" i="28"/>
  <c r="AE44" i="28"/>
  <c r="AD44" i="28"/>
  <c r="AC44" i="28"/>
  <c r="AB44" i="28"/>
  <c r="AA44" i="28"/>
  <c r="X44" i="28"/>
  <c r="Z45" i="28" s="1"/>
  <c r="W44" i="28"/>
  <c r="S44" i="28"/>
  <c r="M44" i="28"/>
  <c r="I44" i="28"/>
  <c r="C44" i="28"/>
  <c r="AH43" i="28"/>
  <c r="AG43" i="28"/>
  <c r="AF43" i="28"/>
  <c r="AE43" i="28"/>
  <c r="AD43" i="28"/>
  <c r="AC43" i="28"/>
  <c r="AB43" i="28"/>
  <c r="AA43" i="28"/>
  <c r="X43" i="28"/>
  <c r="W43" i="28"/>
  <c r="AI42" i="28"/>
  <c r="AH42" i="28"/>
  <c r="AG42" i="28"/>
  <c r="AF42" i="28"/>
  <c r="AE42" i="28"/>
  <c r="AD42" i="28"/>
  <c r="AC42" i="28"/>
  <c r="AB42" i="28"/>
  <c r="AA42" i="28"/>
  <c r="X42" i="28"/>
  <c r="W42" i="28"/>
  <c r="S42" i="28"/>
  <c r="I42" i="28"/>
  <c r="AH41" i="28"/>
  <c r="AG41" i="28"/>
  <c r="AF41" i="28"/>
  <c r="AE41" i="28"/>
  <c r="AD41" i="28"/>
  <c r="AC41" i="28"/>
  <c r="AB41" i="28"/>
  <c r="AA41" i="28"/>
  <c r="Y41" i="28"/>
  <c r="X41" i="28"/>
  <c r="W41" i="28"/>
  <c r="AI40" i="28"/>
  <c r="AH40" i="28"/>
  <c r="AG40" i="28"/>
  <c r="AF40" i="28"/>
  <c r="AE40" i="28"/>
  <c r="AD40" i="28"/>
  <c r="AC40" i="28"/>
  <c r="AB40" i="28"/>
  <c r="AA40" i="28"/>
  <c r="Y40" i="28"/>
  <c r="X40" i="28"/>
  <c r="W40" i="28"/>
  <c r="S40" i="28"/>
  <c r="I40" i="28"/>
  <c r="AH39" i="28"/>
  <c r="AG39" i="28"/>
  <c r="AF39" i="28"/>
  <c r="AE39" i="28"/>
  <c r="AD39" i="28"/>
  <c r="AC39" i="28"/>
  <c r="AB39" i="28"/>
  <c r="AA39" i="28"/>
  <c r="Y39" i="28"/>
  <c r="X39" i="28"/>
  <c r="W39" i="28"/>
  <c r="AI38" i="28"/>
  <c r="AH38" i="28"/>
  <c r="AG38" i="28"/>
  <c r="AF38" i="28"/>
  <c r="AE38" i="28"/>
  <c r="AD38" i="28"/>
  <c r="AC38" i="28"/>
  <c r="AB38" i="28"/>
  <c r="AA38" i="28"/>
  <c r="Y38" i="28"/>
  <c r="X38" i="28"/>
  <c r="W38" i="28"/>
  <c r="S38" i="28"/>
  <c r="I38" i="28"/>
  <c r="AH37" i="28"/>
  <c r="AG37" i="28"/>
  <c r="AF37" i="28"/>
  <c r="AE37" i="28"/>
  <c r="AD37" i="28"/>
  <c r="AC37" i="28"/>
  <c r="AB37" i="28"/>
  <c r="AA37" i="28"/>
  <c r="Z37" i="28"/>
  <c r="X37" i="28"/>
  <c r="W37" i="28"/>
  <c r="AI36" i="28"/>
  <c r="AH36" i="28"/>
  <c r="AG36" i="28"/>
  <c r="AF36" i="28"/>
  <c r="AE36" i="28"/>
  <c r="AD36" i="28"/>
  <c r="AC36" i="28"/>
  <c r="AB36" i="28"/>
  <c r="AA36" i="28"/>
  <c r="Z36" i="28"/>
  <c r="X36" i="28"/>
  <c r="W36" i="28"/>
  <c r="S36" i="28"/>
  <c r="I36" i="28"/>
  <c r="AH35" i="28"/>
  <c r="AG35" i="28"/>
  <c r="AF35" i="28"/>
  <c r="AE35" i="28"/>
  <c r="AD35" i="28"/>
  <c r="AC35" i="28"/>
  <c r="AB35" i="28"/>
  <c r="AA35" i="28"/>
  <c r="X35" i="28"/>
  <c r="W35" i="28"/>
  <c r="AI34" i="28"/>
  <c r="AH34" i="28"/>
  <c r="AG34" i="28"/>
  <c r="AF34" i="28"/>
  <c r="AE34" i="28"/>
  <c r="AD34" i="28"/>
  <c r="AC34" i="28"/>
  <c r="AB34" i="28"/>
  <c r="AA34" i="28"/>
  <c r="Y34" i="28"/>
  <c r="X34" i="28"/>
  <c r="W34" i="28"/>
  <c r="Y35" i="28" s="1"/>
  <c r="S34" i="28"/>
  <c r="I34" i="28"/>
  <c r="C34" i="28"/>
  <c r="C36" i="28" s="1"/>
  <c r="C38" i="28" s="1"/>
  <c r="C40" i="28" s="1"/>
  <c r="C42" i="28" s="1"/>
  <c r="AH33" i="28"/>
  <c r="AG33" i="28"/>
  <c r="AF33" i="28"/>
  <c r="AE33" i="28"/>
  <c r="AD33" i="28"/>
  <c r="AC33" i="28"/>
  <c r="AB33" i="28"/>
  <c r="AA33" i="28"/>
  <c r="Z33" i="28"/>
  <c r="X33" i="28"/>
  <c r="W33" i="28"/>
  <c r="AI32" i="28"/>
  <c r="AH32" i="28"/>
  <c r="AG32" i="28"/>
  <c r="AF32" i="28"/>
  <c r="AE32" i="28"/>
  <c r="AD32" i="28"/>
  <c r="AC32" i="28"/>
  <c r="AB32" i="28"/>
  <c r="AA32" i="28"/>
  <c r="Y32" i="28"/>
  <c r="X32" i="28"/>
  <c r="Z32" i="28" s="1"/>
  <c r="W32" i="28"/>
  <c r="Y33" i="28" s="1"/>
  <c r="S32" i="28"/>
  <c r="I32" i="28"/>
  <c r="AH31" i="28"/>
  <c r="AG31" i="28"/>
  <c r="AF31" i="28"/>
  <c r="AE31" i="28"/>
  <c r="AD31" i="28"/>
  <c r="AC31" i="28"/>
  <c r="AB31" i="28"/>
  <c r="AA31" i="28"/>
  <c r="Z31" i="28"/>
  <c r="X31" i="28"/>
  <c r="W31" i="28"/>
  <c r="AI30" i="28"/>
  <c r="AH30" i="28"/>
  <c r="AG30" i="28"/>
  <c r="AF30" i="28"/>
  <c r="AE30" i="28"/>
  <c r="AD30" i="28"/>
  <c r="AC30" i="28"/>
  <c r="AB30" i="28"/>
  <c r="AA30" i="28"/>
  <c r="Z30" i="28"/>
  <c r="X30" i="28"/>
  <c r="W30" i="28"/>
  <c r="Y31" i="28" s="1"/>
  <c r="S30" i="28"/>
  <c r="M30" i="28"/>
  <c r="M32" i="28" s="1"/>
  <c r="M34" i="28" s="1"/>
  <c r="M36" i="28" s="1"/>
  <c r="M38" i="28" s="1"/>
  <c r="M40" i="28" s="1"/>
  <c r="M42" i="28" s="1"/>
  <c r="I30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S28" i="28"/>
  <c r="M28" i="28"/>
  <c r="I28" i="28"/>
  <c r="C28" i="28"/>
  <c r="C30" i="28" s="1"/>
  <c r="C32" i="28" s="1"/>
  <c r="H26" i="28"/>
  <c r="R26" i="28" s="1"/>
  <c r="H49" i="28" s="1"/>
  <c r="R49" i="28" s="1"/>
  <c r="H72" i="28" s="1"/>
  <c r="R72" i="28" s="1"/>
  <c r="H95" i="28" s="1"/>
  <c r="R95" i="28" s="1"/>
  <c r="G26" i="28"/>
  <c r="Q26" i="28" s="1"/>
  <c r="G49" i="28" s="1"/>
  <c r="Q49" i="28" s="1"/>
  <c r="T25" i="28"/>
  <c r="R25" i="28"/>
  <c r="Q25" i="28"/>
  <c r="P25" i="28"/>
  <c r="J25" i="28"/>
  <c r="H25" i="28"/>
  <c r="G25" i="28"/>
  <c r="F25" i="28"/>
  <c r="AH24" i="28"/>
  <c r="AG24" i="28"/>
  <c r="AF24" i="28"/>
  <c r="AE24" i="28"/>
  <c r="AD24" i="28"/>
  <c r="AC24" i="28"/>
  <c r="AB24" i="28"/>
  <c r="AA24" i="28"/>
  <c r="X24" i="28"/>
  <c r="W24" i="28"/>
  <c r="AI23" i="28"/>
  <c r="AH23" i="28"/>
  <c r="AG23" i="28"/>
  <c r="AF23" i="28"/>
  <c r="AE23" i="28"/>
  <c r="AD23" i="28"/>
  <c r="AC23" i="28"/>
  <c r="AB23" i="28"/>
  <c r="AA23" i="28"/>
  <c r="X23" i="28"/>
  <c r="Z24" i="28" s="1"/>
  <c r="W23" i="28"/>
  <c r="Y23" i="28" s="1"/>
  <c r="S23" i="28"/>
  <c r="M23" i="28"/>
  <c r="I23" i="28"/>
  <c r="C23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AI21" i="28"/>
  <c r="AH21" i="28"/>
  <c r="AG21" i="28"/>
  <c r="AF21" i="28"/>
  <c r="AE21" i="28"/>
  <c r="AD21" i="28"/>
  <c r="AC21" i="28"/>
  <c r="AB21" i="28"/>
  <c r="AA21" i="28"/>
  <c r="Y21" i="28"/>
  <c r="X21" i="28"/>
  <c r="Z21" i="28" s="1"/>
  <c r="W21" i="28"/>
  <c r="S21" i="28"/>
  <c r="M21" i="28"/>
  <c r="I21" i="28"/>
  <c r="C21" i="28"/>
  <c r="AH20" i="28"/>
  <c r="AG20" i="28"/>
  <c r="AF20" i="28"/>
  <c r="AE20" i="28"/>
  <c r="AD20" i="28"/>
  <c r="AC20" i="28"/>
  <c r="AB20" i="28"/>
  <c r="AA20" i="28"/>
  <c r="Y20" i="28"/>
  <c r="X20" i="28"/>
  <c r="W20" i="28"/>
  <c r="AI19" i="28"/>
  <c r="AH19" i="28"/>
  <c r="AG19" i="28"/>
  <c r="AF19" i="28"/>
  <c r="AE19" i="28"/>
  <c r="AD19" i="28"/>
  <c r="AC19" i="28"/>
  <c r="AB19" i="28"/>
  <c r="AA19" i="28"/>
  <c r="Y19" i="28"/>
  <c r="X19" i="28"/>
  <c r="W19" i="28"/>
  <c r="S19" i="28"/>
  <c r="M19" i="28"/>
  <c r="I19" i="28"/>
  <c r="AH18" i="28"/>
  <c r="AG18" i="28"/>
  <c r="AF18" i="28"/>
  <c r="AE18" i="28"/>
  <c r="AD18" i="28"/>
  <c r="AC18" i="28"/>
  <c r="AB18" i="28"/>
  <c r="AA18" i="28"/>
  <c r="Z18" i="28"/>
  <c r="Y18" i="28"/>
  <c r="X18" i="28"/>
  <c r="W18" i="28"/>
  <c r="AI17" i="28"/>
  <c r="AH17" i="28"/>
  <c r="AG17" i="28"/>
  <c r="AF17" i="28"/>
  <c r="AE17" i="28"/>
  <c r="AD17" i="28"/>
  <c r="AC17" i="28"/>
  <c r="AB17" i="28"/>
  <c r="AA17" i="28"/>
  <c r="Z17" i="28"/>
  <c r="X17" i="28"/>
  <c r="W17" i="28"/>
  <c r="Y17" i="28" s="1"/>
  <c r="S17" i="28"/>
  <c r="I17" i="28"/>
  <c r="AH16" i="28"/>
  <c r="AG16" i="28"/>
  <c r="AF16" i="28"/>
  <c r="AE16" i="28"/>
  <c r="AD16" i="28"/>
  <c r="AC16" i="28"/>
  <c r="AB16" i="28"/>
  <c r="AA16" i="28"/>
  <c r="X16" i="28"/>
  <c r="W16" i="28"/>
  <c r="AI15" i="28"/>
  <c r="AH15" i="28"/>
  <c r="AG15" i="28"/>
  <c r="AF15" i="28"/>
  <c r="AE15" i="28"/>
  <c r="AD15" i="28"/>
  <c r="AC15" i="28"/>
  <c r="AB15" i="28"/>
  <c r="AA15" i="28"/>
  <c r="X15" i="28"/>
  <c r="Z15" i="28" s="1"/>
  <c r="W15" i="28"/>
  <c r="Y16" i="28" s="1"/>
  <c r="S15" i="28"/>
  <c r="I15" i="28"/>
  <c r="AH14" i="28"/>
  <c r="AG14" i="28"/>
  <c r="AF14" i="28"/>
  <c r="AE14" i="28"/>
  <c r="AD14" i="28"/>
  <c r="AC14" i="28"/>
  <c r="AB14" i="28"/>
  <c r="AA14" i="28"/>
  <c r="X14" i="28"/>
  <c r="W14" i="28"/>
  <c r="AI13" i="28"/>
  <c r="AH13" i="28"/>
  <c r="AG13" i="28"/>
  <c r="AF13" i="28"/>
  <c r="AE13" i="28"/>
  <c r="AD13" i="28"/>
  <c r="AC13" i="28"/>
  <c r="AB13" i="28"/>
  <c r="AA13" i="28"/>
  <c r="Y13" i="28"/>
  <c r="X13" i="28"/>
  <c r="Z13" i="28" s="1"/>
  <c r="W13" i="28"/>
  <c r="Y14" i="28" s="1"/>
  <c r="S13" i="28"/>
  <c r="I13" i="28"/>
  <c r="AH12" i="28"/>
  <c r="AG12" i="28"/>
  <c r="AF12" i="28"/>
  <c r="AE12" i="28"/>
  <c r="AD12" i="28"/>
  <c r="AC12" i="28"/>
  <c r="AB12" i="28"/>
  <c r="AA12" i="28"/>
  <c r="Z12" i="28"/>
  <c r="X12" i="28"/>
  <c r="W12" i="28"/>
  <c r="AI11" i="28"/>
  <c r="AH11" i="28"/>
  <c r="AG11" i="28"/>
  <c r="AF11" i="28"/>
  <c r="AE11" i="28"/>
  <c r="AD11" i="28"/>
  <c r="AC11" i="28"/>
  <c r="AB11" i="28"/>
  <c r="AA11" i="28"/>
  <c r="Z11" i="28"/>
  <c r="X11" i="28"/>
  <c r="W11" i="28"/>
  <c r="S11" i="28"/>
  <c r="M11" i="28"/>
  <c r="M13" i="28" s="1"/>
  <c r="M15" i="28" s="1"/>
  <c r="M17" i="28" s="1"/>
  <c r="I11" i="28"/>
  <c r="AH10" i="28"/>
  <c r="AG10" i="28"/>
  <c r="AF10" i="28"/>
  <c r="AE10" i="28"/>
  <c r="AD10" i="28"/>
  <c r="AC10" i="28"/>
  <c r="AB10" i="28"/>
  <c r="AA10" i="28"/>
  <c r="Z10" i="28"/>
  <c r="Y10" i="28"/>
  <c r="X10" i="28"/>
  <c r="W10" i="28"/>
  <c r="AI9" i="28"/>
  <c r="AH9" i="28"/>
  <c r="AG9" i="28"/>
  <c r="AF9" i="28"/>
  <c r="AE9" i="28"/>
  <c r="AD9" i="28"/>
  <c r="AC9" i="28"/>
  <c r="AB9" i="28"/>
  <c r="AA9" i="28"/>
  <c r="Z9" i="28"/>
  <c r="Y9" i="28"/>
  <c r="X9" i="28"/>
  <c r="W9" i="28"/>
  <c r="S9" i="28"/>
  <c r="M9" i="28"/>
  <c r="I9" i="28"/>
  <c r="AH8" i="28"/>
  <c r="AG8" i="28"/>
  <c r="AF8" i="28"/>
  <c r="AE8" i="28"/>
  <c r="AD8" i="28"/>
  <c r="AC8" i="28"/>
  <c r="AB8" i="28"/>
  <c r="AA8" i="28"/>
  <c r="Y8" i="28"/>
  <c r="X8" i="28"/>
  <c r="W8" i="28"/>
  <c r="AI7" i="28"/>
  <c r="AH7" i="28"/>
  <c r="AG7" i="28"/>
  <c r="AF7" i="28"/>
  <c r="AE7" i="28"/>
  <c r="AD7" i="28"/>
  <c r="AC7" i="28"/>
  <c r="AB7" i="28"/>
  <c r="AA7" i="28"/>
  <c r="X7" i="28"/>
  <c r="Z8" i="28" s="1"/>
  <c r="W7" i="28"/>
  <c r="Y7" i="28" s="1"/>
  <c r="S7" i="28"/>
  <c r="I7" i="28"/>
  <c r="AH6" i="28"/>
  <c r="AG6" i="28"/>
  <c r="AF6" i="28"/>
  <c r="AE6" i="28"/>
  <c r="AD6" i="28"/>
  <c r="AC6" i="28"/>
  <c r="AB6" i="28"/>
  <c r="AA6" i="28"/>
  <c r="X6" i="28"/>
  <c r="W6" i="28"/>
  <c r="AI5" i="28"/>
  <c r="AH5" i="28"/>
  <c r="AG5" i="28"/>
  <c r="AF5" i="28"/>
  <c r="AE5" i="28"/>
  <c r="AD5" i="28"/>
  <c r="AC5" i="28"/>
  <c r="AB5" i="28"/>
  <c r="AA5" i="28"/>
  <c r="X5" i="28"/>
  <c r="W5" i="28"/>
  <c r="S5" i="28"/>
  <c r="M5" i="28"/>
  <c r="M7" i="28" s="1"/>
  <c r="I5" i="28"/>
  <c r="C5" i="28"/>
  <c r="C7" i="28" s="1"/>
  <c r="C9" i="28" s="1"/>
  <c r="C11" i="28" s="1"/>
  <c r="C13" i="28" s="1"/>
  <c r="C15" i="28" s="1"/>
  <c r="C17" i="28" s="1"/>
  <c r="C19" i="28" s="1"/>
  <c r="Q96" i="27"/>
  <c r="P96" i="27"/>
  <c r="T94" i="27"/>
  <c r="R94" i="27"/>
  <c r="Q94" i="27"/>
  <c r="P94" i="27"/>
  <c r="J94" i="27"/>
  <c r="I94" i="27"/>
  <c r="H94" i="27"/>
  <c r="G94" i="27"/>
  <c r="F94" i="27"/>
  <c r="AH93" i="27"/>
  <c r="AG93" i="27"/>
  <c r="AF93" i="27"/>
  <c r="AE93" i="27"/>
  <c r="AD93" i="27"/>
  <c r="AC93" i="27"/>
  <c r="AB93" i="27"/>
  <c r="AA93" i="27"/>
  <c r="X93" i="27"/>
  <c r="W93" i="27"/>
  <c r="AI92" i="27"/>
  <c r="AH92" i="27"/>
  <c r="AG92" i="27"/>
  <c r="AF92" i="27"/>
  <c r="AE92" i="27"/>
  <c r="AD92" i="27"/>
  <c r="AC92" i="27"/>
  <c r="AB92" i="27"/>
  <c r="AA92" i="27"/>
  <c r="X92" i="27"/>
  <c r="W92" i="27"/>
  <c r="S92" i="27"/>
  <c r="M92" i="27"/>
  <c r="I92" i="27"/>
  <c r="C92" i="27"/>
  <c r="AH91" i="27"/>
  <c r="AG91" i="27"/>
  <c r="AF91" i="27"/>
  <c r="AE91" i="27"/>
  <c r="AD91" i="27"/>
  <c r="AC91" i="27"/>
  <c r="AB91" i="27"/>
  <c r="AA91" i="27"/>
  <c r="Z91" i="27"/>
  <c r="X91" i="27"/>
  <c r="W91" i="27"/>
  <c r="AI90" i="27"/>
  <c r="AH90" i="27"/>
  <c r="AG90" i="27"/>
  <c r="AF90" i="27"/>
  <c r="AE90" i="27"/>
  <c r="AD90" i="27"/>
  <c r="AC90" i="27"/>
  <c r="AB90" i="27"/>
  <c r="AA90" i="27"/>
  <c r="Z90" i="27"/>
  <c r="X90" i="27"/>
  <c r="W90" i="27"/>
  <c r="S90" i="27"/>
  <c r="M90" i="27"/>
  <c r="I90" i="27"/>
  <c r="C90" i="27"/>
  <c r="AH89" i="27"/>
  <c r="AG89" i="27"/>
  <c r="AF89" i="27"/>
  <c r="AE89" i="27"/>
  <c r="AD89" i="27"/>
  <c r="AC89" i="27"/>
  <c r="AB89" i="27"/>
  <c r="AA89" i="27"/>
  <c r="Z89" i="27"/>
  <c r="Y89" i="27"/>
  <c r="X89" i="27"/>
  <c r="W89" i="27"/>
  <c r="AI88" i="27"/>
  <c r="AH88" i="27"/>
  <c r="AG88" i="27"/>
  <c r="AF88" i="27"/>
  <c r="AE88" i="27"/>
  <c r="AD88" i="27"/>
  <c r="AC88" i="27"/>
  <c r="AB88" i="27"/>
  <c r="AA88" i="27"/>
  <c r="Z88" i="27"/>
  <c r="Y88" i="27"/>
  <c r="X88" i="27"/>
  <c r="W88" i="27"/>
  <c r="S88" i="27"/>
  <c r="M88" i="27"/>
  <c r="I88" i="27"/>
  <c r="C88" i="27"/>
  <c r="AH87" i="27"/>
  <c r="AG87" i="27"/>
  <c r="AF87" i="27"/>
  <c r="AE87" i="27"/>
  <c r="AD87" i="27"/>
  <c r="AC87" i="27"/>
  <c r="AB87" i="27"/>
  <c r="AA87" i="27"/>
  <c r="Z87" i="27"/>
  <c r="Y87" i="27"/>
  <c r="X87" i="27"/>
  <c r="W87" i="27"/>
  <c r="AI86" i="27"/>
  <c r="AH86" i="27"/>
  <c r="AG86" i="27"/>
  <c r="AF86" i="27"/>
  <c r="AE86" i="27"/>
  <c r="AD86" i="27"/>
  <c r="AC86" i="27"/>
  <c r="AB86" i="27"/>
  <c r="AA86" i="27"/>
  <c r="Z86" i="27"/>
  <c r="X86" i="27"/>
  <c r="W86" i="27"/>
  <c r="Y86" i="27" s="1"/>
  <c r="S86" i="27"/>
  <c r="M86" i="27"/>
  <c r="I86" i="27"/>
  <c r="AH85" i="27"/>
  <c r="AG85" i="27"/>
  <c r="AF85" i="27"/>
  <c r="AE85" i="27"/>
  <c r="AD85" i="27"/>
  <c r="AC85" i="27"/>
  <c r="AB85" i="27"/>
  <c r="AA85" i="27"/>
  <c r="X85" i="27"/>
  <c r="W85" i="27"/>
  <c r="AI84" i="27"/>
  <c r="AH84" i="27"/>
  <c r="AG84" i="27"/>
  <c r="AF84" i="27"/>
  <c r="AE84" i="27"/>
  <c r="AD84" i="27"/>
  <c r="AC84" i="27"/>
  <c r="AB84" i="27"/>
  <c r="AA84" i="27"/>
  <c r="Y84" i="27"/>
  <c r="X84" i="27"/>
  <c r="W84" i="27"/>
  <c r="Y85" i="27" s="1"/>
  <c r="S84" i="27"/>
  <c r="M84" i="27"/>
  <c r="I84" i="27"/>
  <c r="AH83" i="27"/>
  <c r="AG83" i="27"/>
  <c r="AF83" i="27"/>
  <c r="AE83" i="27"/>
  <c r="AD83" i="27"/>
  <c r="AC83" i="27"/>
  <c r="AB83" i="27"/>
  <c r="AA83" i="27"/>
  <c r="Y83" i="27"/>
  <c r="X83" i="27"/>
  <c r="W83" i="27"/>
  <c r="AI82" i="27"/>
  <c r="AH82" i="27"/>
  <c r="AG82" i="27"/>
  <c r="AF82" i="27"/>
  <c r="AE82" i="27"/>
  <c r="AD82" i="27"/>
  <c r="AC82" i="27"/>
  <c r="AB82" i="27"/>
  <c r="AA82" i="27"/>
  <c r="Z82" i="27"/>
  <c r="Y82" i="27"/>
  <c r="X82" i="27"/>
  <c r="Z83" i="27" s="1"/>
  <c r="W82" i="27"/>
  <c r="S82" i="27"/>
  <c r="I82" i="27"/>
  <c r="AH81" i="27"/>
  <c r="AG81" i="27"/>
  <c r="AF81" i="27"/>
  <c r="AE81" i="27"/>
  <c r="AD81" i="27"/>
  <c r="AC81" i="27"/>
  <c r="AB81" i="27"/>
  <c r="AA81" i="27"/>
  <c r="Z81" i="27"/>
  <c r="Y81" i="27"/>
  <c r="X81" i="27"/>
  <c r="W81" i="27"/>
  <c r="AI80" i="27"/>
  <c r="AH80" i="27"/>
  <c r="AG80" i="27"/>
  <c r="AF80" i="27"/>
  <c r="AE80" i="27"/>
  <c r="AD80" i="27"/>
  <c r="AC80" i="27"/>
  <c r="AB80" i="27"/>
  <c r="AA80" i="27"/>
  <c r="Z80" i="27"/>
  <c r="X80" i="27"/>
  <c r="W80" i="27"/>
  <c r="Y80" i="27" s="1"/>
  <c r="S80" i="27"/>
  <c r="I80" i="27"/>
  <c r="AH79" i="27"/>
  <c r="AG79" i="27"/>
  <c r="AF79" i="27"/>
  <c r="AE79" i="27"/>
  <c r="AD79" i="27"/>
  <c r="AC79" i="27"/>
  <c r="AB79" i="27"/>
  <c r="AA79" i="27"/>
  <c r="Y79" i="27"/>
  <c r="X79" i="27"/>
  <c r="W79" i="27"/>
  <c r="AI78" i="27"/>
  <c r="AH78" i="27"/>
  <c r="AG78" i="27"/>
  <c r="AF78" i="27"/>
  <c r="AE78" i="27"/>
  <c r="AD78" i="27"/>
  <c r="AC78" i="27"/>
  <c r="AB78" i="27"/>
  <c r="AA78" i="27"/>
  <c r="Z78" i="27"/>
  <c r="X78" i="27"/>
  <c r="Z79" i="27" s="1"/>
  <c r="W78" i="27"/>
  <c r="Y78" i="27" s="1"/>
  <c r="S78" i="27"/>
  <c r="I78" i="27"/>
  <c r="C78" i="27"/>
  <c r="C80" i="27" s="1"/>
  <c r="C82" i="27" s="1"/>
  <c r="C84" i="27" s="1"/>
  <c r="C86" i="27" s="1"/>
  <c r="AH77" i="27"/>
  <c r="AG77" i="27"/>
  <c r="AF77" i="27"/>
  <c r="AE77" i="27"/>
  <c r="AD77" i="27"/>
  <c r="AC77" i="27"/>
  <c r="AB77" i="27"/>
  <c r="AA77" i="27"/>
  <c r="Y77" i="27"/>
  <c r="X77" i="27"/>
  <c r="W77" i="27"/>
  <c r="AI76" i="27"/>
  <c r="AH76" i="27"/>
  <c r="AG76" i="27"/>
  <c r="AF76" i="27"/>
  <c r="AE76" i="27"/>
  <c r="AD76" i="27"/>
  <c r="AC76" i="27"/>
  <c r="AB76" i="27"/>
  <c r="AA76" i="27"/>
  <c r="Y76" i="27"/>
  <c r="X76" i="27"/>
  <c r="W76" i="27"/>
  <c r="S76" i="27"/>
  <c r="S94" i="27" s="1"/>
  <c r="I76" i="27"/>
  <c r="C76" i="27"/>
  <c r="AH75" i="27"/>
  <c r="AG75" i="27"/>
  <c r="AF75" i="27"/>
  <c r="AE75" i="27"/>
  <c r="AD75" i="27"/>
  <c r="AC75" i="27"/>
  <c r="AB75" i="27"/>
  <c r="AA75" i="27"/>
  <c r="Z75" i="27"/>
  <c r="Y75" i="27"/>
  <c r="X75" i="27"/>
  <c r="W75" i="27"/>
  <c r="AI74" i="27"/>
  <c r="AH74" i="27"/>
  <c r="AG74" i="27"/>
  <c r="AF74" i="27"/>
  <c r="AE74" i="27"/>
  <c r="AD74" i="27"/>
  <c r="AC74" i="27"/>
  <c r="AB74" i="27"/>
  <c r="AA74" i="27"/>
  <c r="Z74" i="27"/>
  <c r="Y74" i="27"/>
  <c r="X74" i="27"/>
  <c r="W74" i="27"/>
  <c r="S74" i="27"/>
  <c r="M74" i="27"/>
  <c r="M76" i="27" s="1"/>
  <c r="M78" i="27" s="1"/>
  <c r="M80" i="27" s="1"/>
  <c r="M82" i="27" s="1"/>
  <c r="I74" i="27"/>
  <c r="C74" i="27"/>
  <c r="T71" i="27"/>
  <c r="R71" i="27"/>
  <c r="Q71" i="27"/>
  <c r="P71" i="27"/>
  <c r="J71" i="27"/>
  <c r="H71" i="27"/>
  <c r="G71" i="27"/>
  <c r="Q2" i="27" s="1"/>
  <c r="F71" i="27"/>
  <c r="AH70" i="27"/>
  <c r="AG70" i="27"/>
  <c r="AF70" i="27"/>
  <c r="AE70" i="27"/>
  <c r="AD70" i="27"/>
  <c r="AC70" i="27"/>
  <c r="AB70" i="27"/>
  <c r="AA70" i="27"/>
  <c r="Z70" i="27"/>
  <c r="X70" i="27"/>
  <c r="W70" i="27"/>
  <c r="AI69" i="27"/>
  <c r="AH69" i="27"/>
  <c r="AG69" i="27"/>
  <c r="AF69" i="27"/>
  <c r="AE69" i="27"/>
  <c r="AD69" i="27"/>
  <c r="AC69" i="27"/>
  <c r="AB69" i="27"/>
  <c r="AA69" i="27"/>
  <c r="Z69" i="27"/>
  <c r="Y69" i="27"/>
  <c r="X69" i="27"/>
  <c r="W69" i="27"/>
  <c r="Y70" i="27" s="1"/>
  <c r="S69" i="27"/>
  <c r="M69" i="27"/>
  <c r="I69" i="27"/>
  <c r="C69" i="27"/>
  <c r="AH68" i="27"/>
  <c r="AG68" i="27"/>
  <c r="AF68" i="27"/>
  <c r="AE68" i="27"/>
  <c r="AD68" i="27"/>
  <c r="AC68" i="27"/>
  <c r="AB68" i="27"/>
  <c r="AA68" i="27"/>
  <c r="X68" i="27"/>
  <c r="W68" i="27"/>
  <c r="AI67" i="27"/>
  <c r="AH67" i="27"/>
  <c r="AG67" i="27"/>
  <c r="AF67" i="27"/>
  <c r="AE67" i="27"/>
  <c r="AD67" i="27"/>
  <c r="AC67" i="27"/>
  <c r="AB67" i="27"/>
  <c r="AA67" i="27"/>
  <c r="X67" i="27"/>
  <c r="Z68" i="27" s="1"/>
  <c r="W67" i="27"/>
  <c r="S67" i="27"/>
  <c r="M67" i="27"/>
  <c r="I67" i="27"/>
  <c r="C67" i="27"/>
  <c r="AH66" i="27"/>
  <c r="AG66" i="27"/>
  <c r="AF66" i="27"/>
  <c r="AE66" i="27"/>
  <c r="AD66" i="27"/>
  <c r="AC66" i="27"/>
  <c r="AB66" i="27"/>
  <c r="AA66" i="27"/>
  <c r="Y66" i="27"/>
  <c r="X66" i="27"/>
  <c r="W66" i="27"/>
  <c r="AI65" i="27"/>
  <c r="AH65" i="27"/>
  <c r="AG65" i="27"/>
  <c r="AF65" i="27"/>
  <c r="AE65" i="27"/>
  <c r="AD65" i="27"/>
  <c r="AC65" i="27"/>
  <c r="AB65" i="27"/>
  <c r="AA65" i="27"/>
  <c r="Z65" i="27"/>
  <c r="X65" i="27"/>
  <c r="Z66" i="27" s="1"/>
  <c r="W65" i="27"/>
  <c r="Y65" i="27" s="1"/>
  <c r="S65" i="27"/>
  <c r="M65" i="27"/>
  <c r="I65" i="27"/>
  <c r="C65" i="27"/>
  <c r="AH64" i="27"/>
  <c r="AG64" i="27"/>
  <c r="AF64" i="27"/>
  <c r="AE64" i="27"/>
  <c r="AD64" i="27"/>
  <c r="AC64" i="27"/>
  <c r="AB64" i="27"/>
  <c r="AA64" i="27"/>
  <c r="Y64" i="27"/>
  <c r="X64" i="27"/>
  <c r="W64" i="27"/>
  <c r="AI63" i="27"/>
  <c r="AH63" i="27"/>
  <c r="AG63" i="27"/>
  <c r="AF63" i="27"/>
  <c r="AE63" i="27"/>
  <c r="AD63" i="27"/>
  <c r="AC63" i="27"/>
  <c r="AB63" i="27"/>
  <c r="AA63" i="27"/>
  <c r="Y63" i="27"/>
  <c r="X63" i="27"/>
  <c r="W63" i="27"/>
  <c r="S63" i="27"/>
  <c r="I63" i="27"/>
  <c r="AH62" i="27"/>
  <c r="AG62" i="27"/>
  <c r="AF62" i="27"/>
  <c r="AE62" i="27"/>
  <c r="AD62" i="27"/>
  <c r="AC62" i="27"/>
  <c r="AB62" i="27"/>
  <c r="AA62" i="27"/>
  <c r="X62" i="27"/>
  <c r="W62" i="27"/>
  <c r="AI61" i="27"/>
  <c r="AH61" i="27"/>
  <c r="AG61" i="27"/>
  <c r="AF61" i="27"/>
  <c r="AE61" i="27"/>
  <c r="AD61" i="27"/>
  <c r="AC61" i="27"/>
  <c r="AB61" i="27"/>
  <c r="AA61" i="27"/>
  <c r="X61" i="27"/>
  <c r="Z62" i="27" s="1"/>
  <c r="W61" i="27"/>
  <c r="S61" i="27"/>
  <c r="I61" i="27"/>
  <c r="C61" i="27"/>
  <c r="C63" i="27" s="1"/>
  <c r="AH60" i="27"/>
  <c r="AG60" i="27"/>
  <c r="AF60" i="27"/>
  <c r="AE60" i="27"/>
  <c r="AD60" i="27"/>
  <c r="AC60" i="27"/>
  <c r="AB60" i="27"/>
  <c r="AA60" i="27"/>
  <c r="X60" i="27"/>
  <c r="W60" i="27"/>
  <c r="AI59" i="27"/>
  <c r="AH59" i="27"/>
  <c r="AG59" i="27"/>
  <c r="AF59" i="27"/>
  <c r="AE59" i="27"/>
  <c r="AD59" i="27"/>
  <c r="AC59" i="27"/>
  <c r="AB59" i="27"/>
  <c r="AA59" i="27"/>
  <c r="X59" i="27"/>
  <c r="W59" i="27"/>
  <c r="S59" i="27"/>
  <c r="I59" i="27"/>
  <c r="AH58" i="27"/>
  <c r="AG58" i="27"/>
  <c r="AF58" i="27"/>
  <c r="AE58" i="27"/>
  <c r="AD58" i="27"/>
  <c r="AC58" i="27"/>
  <c r="AB58" i="27"/>
  <c r="AA58" i="27"/>
  <c r="Z58" i="27"/>
  <c r="Y58" i="27"/>
  <c r="X58" i="27"/>
  <c r="W58" i="27"/>
  <c r="AI57" i="27"/>
  <c r="AH57" i="27"/>
  <c r="AG57" i="27"/>
  <c r="AF57" i="27"/>
  <c r="AE57" i="27"/>
  <c r="AD57" i="27"/>
  <c r="AC57" i="27"/>
  <c r="AB57" i="27"/>
  <c r="AA57" i="27"/>
  <c r="Y57" i="27"/>
  <c r="X57" i="27"/>
  <c r="Z57" i="27" s="1"/>
  <c r="W57" i="27"/>
  <c r="S57" i="27"/>
  <c r="I57" i="27"/>
  <c r="AH56" i="27"/>
  <c r="AG56" i="27"/>
  <c r="AF56" i="27"/>
  <c r="AE56" i="27"/>
  <c r="AD56" i="27"/>
  <c r="AC56" i="27"/>
  <c r="AB56" i="27"/>
  <c r="AA56" i="27"/>
  <c r="Z56" i="27"/>
  <c r="Y56" i="27"/>
  <c r="X56" i="27"/>
  <c r="W56" i="27"/>
  <c r="AI55" i="27"/>
  <c r="AH55" i="27"/>
  <c r="AG55" i="27"/>
  <c r="AF55" i="27"/>
  <c r="AE55" i="27"/>
  <c r="AD55" i="27"/>
  <c r="AC55" i="27"/>
  <c r="AB55" i="27"/>
  <c r="AA55" i="27"/>
  <c r="Y55" i="27"/>
  <c r="X55" i="27"/>
  <c r="Z55" i="27" s="1"/>
  <c r="W55" i="27"/>
  <c r="S55" i="27"/>
  <c r="M55" i="27"/>
  <c r="M57" i="27" s="1"/>
  <c r="M59" i="27" s="1"/>
  <c r="M61" i="27" s="1"/>
  <c r="M63" i="27" s="1"/>
  <c r="I55" i="27"/>
  <c r="AH54" i="27"/>
  <c r="AG54" i="27"/>
  <c r="AF54" i="27"/>
  <c r="AE54" i="27"/>
  <c r="AD54" i="27"/>
  <c r="AC54" i="27"/>
  <c r="AB54" i="27"/>
  <c r="AA54" i="27"/>
  <c r="Z54" i="27"/>
  <c r="X54" i="27"/>
  <c r="W54" i="27"/>
  <c r="AI53" i="27"/>
  <c r="AH53" i="27"/>
  <c r="AG53" i="27"/>
  <c r="AF53" i="27"/>
  <c r="AE53" i="27"/>
  <c r="AD53" i="27"/>
  <c r="AC53" i="27"/>
  <c r="AB53" i="27"/>
  <c r="AA53" i="27"/>
  <c r="Z53" i="27"/>
  <c r="X53" i="27"/>
  <c r="W53" i="27"/>
  <c r="S53" i="27"/>
  <c r="I53" i="27"/>
  <c r="C53" i="27"/>
  <c r="C55" i="27" s="1"/>
  <c r="C57" i="27" s="1"/>
  <c r="C59" i="27" s="1"/>
  <c r="AH52" i="27"/>
  <c r="AG52" i="27"/>
  <c r="AF52" i="27"/>
  <c r="AE52" i="27"/>
  <c r="AD52" i="27"/>
  <c r="AC52" i="27"/>
  <c r="AB52" i="27"/>
  <c r="AA52" i="27"/>
  <c r="X52" i="27"/>
  <c r="W52" i="27"/>
  <c r="AI51" i="27"/>
  <c r="AH51" i="27"/>
  <c r="AG51" i="27"/>
  <c r="AF51" i="27"/>
  <c r="AE51" i="27"/>
  <c r="AD51" i="27"/>
  <c r="AC51" i="27"/>
  <c r="AB51" i="27"/>
  <c r="AA51" i="27"/>
  <c r="X51" i="27"/>
  <c r="W51" i="27"/>
  <c r="S51" i="27"/>
  <c r="M51" i="27"/>
  <c r="M53" i="27" s="1"/>
  <c r="I51" i="27"/>
  <c r="C51" i="27"/>
  <c r="T48" i="27"/>
  <c r="R48" i="27"/>
  <c r="Q48" i="27"/>
  <c r="P48" i="27"/>
  <c r="J48" i="27"/>
  <c r="H48" i="27"/>
  <c r="G48" i="27"/>
  <c r="F48" i="27"/>
  <c r="AH47" i="27"/>
  <c r="AG47" i="27"/>
  <c r="AF47" i="27"/>
  <c r="AE47" i="27"/>
  <c r="AD47" i="27"/>
  <c r="AC47" i="27"/>
  <c r="AB47" i="27"/>
  <c r="AA47" i="27"/>
  <c r="X47" i="27"/>
  <c r="W47" i="27"/>
  <c r="AI46" i="27"/>
  <c r="AH46" i="27"/>
  <c r="AG46" i="27"/>
  <c r="AF46" i="27"/>
  <c r="AE46" i="27"/>
  <c r="AD46" i="27"/>
  <c r="AC46" i="27"/>
  <c r="AB46" i="27"/>
  <c r="AA46" i="27"/>
  <c r="X46" i="27"/>
  <c r="W46" i="27"/>
  <c r="S46" i="27"/>
  <c r="M46" i="27"/>
  <c r="I46" i="27"/>
  <c r="C46" i="27"/>
  <c r="AH45" i="27"/>
  <c r="AG45" i="27"/>
  <c r="AF45" i="27"/>
  <c r="AE45" i="27"/>
  <c r="AD45" i="27"/>
  <c r="AC45" i="27"/>
  <c r="AB45" i="27"/>
  <c r="AA45" i="27"/>
  <c r="Y45" i="27"/>
  <c r="X45" i="27"/>
  <c r="W45" i="27"/>
  <c r="AI44" i="27"/>
  <c r="AH44" i="27"/>
  <c r="AG44" i="27"/>
  <c r="AF44" i="27"/>
  <c r="AE44" i="27"/>
  <c r="AD44" i="27"/>
  <c r="AC44" i="27"/>
  <c r="AB44" i="27"/>
  <c r="AA44" i="27"/>
  <c r="Y44" i="27"/>
  <c r="X44" i="27"/>
  <c r="W44" i="27"/>
  <c r="S44" i="27"/>
  <c r="M44" i="27"/>
  <c r="I44" i="27"/>
  <c r="C44" i="27"/>
  <c r="AH43" i="27"/>
  <c r="AG43" i="27"/>
  <c r="AF43" i="27"/>
  <c r="AE43" i="27"/>
  <c r="AD43" i="27"/>
  <c r="AC43" i="27"/>
  <c r="AB43" i="27"/>
  <c r="AA43" i="27"/>
  <c r="Z43" i="27"/>
  <c r="Y43" i="27"/>
  <c r="X43" i="27"/>
  <c r="W43" i="27"/>
  <c r="AI42" i="27"/>
  <c r="AH42" i="27"/>
  <c r="AG42" i="27"/>
  <c r="AF42" i="27"/>
  <c r="AE42" i="27"/>
  <c r="AD42" i="27"/>
  <c r="AC42" i="27"/>
  <c r="AB42" i="27"/>
  <c r="AA42" i="27"/>
  <c r="Z42" i="27"/>
  <c r="X42" i="27"/>
  <c r="W42" i="27"/>
  <c r="Y42" i="27" s="1"/>
  <c r="S42" i="27"/>
  <c r="M42" i="27"/>
  <c r="I42" i="27"/>
  <c r="C42" i="27"/>
  <c r="AH41" i="27"/>
  <c r="AG41" i="27"/>
  <c r="AF41" i="27"/>
  <c r="AE41" i="27"/>
  <c r="AD41" i="27"/>
  <c r="AC41" i="27"/>
  <c r="AB41" i="27"/>
  <c r="AA41" i="27"/>
  <c r="Y41" i="27"/>
  <c r="X41" i="27"/>
  <c r="W41" i="27"/>
  <c r="AI40" i="27"/>
  <c r="AH40" i="27"/>
  <c r="AG40" i="27"/>
  <c r="AF40" i="27"/>
  <c r="AE40" i="27"/>
  <c r="AD40" i="27"/>
  <c r="AC40" i="27"/>
  <c r="AB40" i="27"/>
  <c r="AA40" i="27"/>
  <c r="Z40" i="27"/>
  <c r="X40" i="27"/>
  <c r="Z41" i="27" s="1"/>
  <c r="W40" i="27"/>
  <c r="Y40" i="27" s="1"/>
  <c r="S40" i="27"/>
  <c r="M40" i="27"/>
  <c r="I40" i="27"/>
  <c r="C40" i="27"/>
  <c r="AH39" i="27"/>
  <c r="AG39" i="27"/>
  <c r="AF39" i="27"/>
  <c r="AE39" i="27"/>
  <c r="AD39" i="27"/>
  <c r="AC39" i="27"/>
  <c r="AB39" i="27"/>
  <c r="AA39" i="27"/>
  <c r="Z39" i="27"/>
  <c r="Y39" i="27"/>
  <c r="X39" i="27"/>
  <c r="W39" i="27"/>
  <c r="AI38" i="27"/>
  <c r="AH38" i="27"/>
  <c r="AG38" i="27"/>
  <c r="AF38" i="27"/>
  <c r="AE38" i="27"/>
  <c r="AD38" i="27"/>
  <c r="AC38" i="27"/>
  <c r="AB38" i="27"/>
  <c r="AA38" i="27"/>
  <c r="Y38" i="27"/>
  <c r="X38" i="27"/>
  <c r="Z38" i="27" s="1"/>
  <c r="W38" i="27"/>
  <c r="S38" i="27"/>
  <c r="I38" i="27"/>
  <c r="AH37" i="27"/>
  <c r="AG37" i="27"/>
  <c r="AF37" i="27"/>
  <c r="AE37" i="27"/>
  <c r="AD37" i="27"/>
  <c r="AC37" i="27"/>
  <c r="AB37" i="27"/>
  <c r="AA37" i="27"/>
  <c r="Z37" i="27"/>
  <c r="Y37" i="27"/>
  <c r="X37" i="27"/>
  <c r="W37" i="27"/>
  <c r="AI36" i="27"/>
  <c r="AH36" i="27"/>
  <c r="AG36" i="27"/>
  <c r="AF36" i="27"/>
  <c r="AE36" i="27"/>
  <c r="AD36" i="27"/>
  <c r="AC36" i="27"/>
  <c r="AB36" i="27"/>
  <c r="AA36" i="27"/>
  <c r="Z36" i="27"/>
  <c r="Y36" i="27"/>
  <c r="X36" i="27"/>
  <c r="W36" i="27"/>
  <c r="S36" i="27"/>
  <c r="M36" i="27"/>
  <c r="M38" i="27" s="1"/>
  <c r="I36" i="27"/>
  <c r="AH35" i="27"/>
  <c r="AG35" i="27"/>
  <c r="AF35" i="27"/>
  <c r="AE35" i="27"/>
  <c r="AD35" i="27"/>
  <c r="AC35" i="27"/>
  <c r="AB35" i="27"/>
  <c r="AA35" i="27"/>
  <c r="Z35" i="27"/>
  <c r="Y35" i="27"/>
  <c r="X35" i="27"/>
  <c r="W35" i="27"/>
  <c r="AI34" i="27"/>
  <c r="AH34" i="27"/>
  <c r="AG34" i="27"/>
  <c r="AF34" i="27"/>
  <c r="AE34" i="27"/>
  <c r="AD34" i="27"/>
  <c r="AC34" i="27"/>
  <c r="AB34" i="27"/>
  <c r="AA34" i="27"/>
  <c r="Z34" i="27"/>
  <c r="Y34" i="27"/>
  <c r="X34" i="27"/>
  <c r="W34" i="27"/>
  <c r="S34" i="27"/>
  <c r="I34" i="27"/>
  <c r="AH33" i="27"/>
  <c r="AG33" i="27"/>
  <c r="AF33" i="27"/>
  <c r="AE33" i="27"/>
  <c r="AD33" i="27"/>
  <c r="AC33" i="27"/>
  <c r="AB33" i="27"/>
  <c r="AA33" i="27"/>
  <c r="X33" i="27"/>
  <c r="W33" i="27"/>
  <c r="AI32" i="27"/>
  <c r="AH32" i="27"/>
  <c r="AG32" i="27"/>
  <c r="AF32" i="27"/>
  <c r="AE32" i="27"/>
  <c r="AD32" i="27"/>
  <c r="AC32" i="27"/>
  <c r="AB32" i="27"/>
  <c r="AA32" i="27"/>
  <c r="X32" i="27"/>
  <c r="W32" i="27"/>
  <c r="S32" i="27"/>
  <c r="I32" i="27"/>
  <c r="AH31" i="27"/>
  <c r="AG31" i="27"/>
  <c r="AF31" i="27"/>
  <c r="AE31" i="27"/>
  <c r="AD31" i="27"/>
  <c r="AC31" i="27"/>
  <c r="AB31" i="27"/>
  <c r="AA31" i="27"/>
  <c r="Z31" i="27"/>
  <c r="X31" i="27"/>
  <c r="W31" i="27"/>
  <c r="AI30" i="27"/>
  <c r="AH30" i="27"/>
  <c r="AG30" i="27"/>
  <c r="AF30" i="27"/>
  <c r="AE30" i="27"/>
  <c r="AD30" i="27"/>
  <c r="AC30" i="27"/>
  <c r="AB30" i="27"/>
  <c r="AA30" i="27"/>
  <c r="Y30" i="27"/>
  <c r="X30" i="27"/>
  <c r="Z30" i="27" s="1"/>
  <c r="W30" i="27"/>
  <c r="Y31" i="27" s="1"/>
  <c r="S30" i="27"/>
  <c r="I30" i="27"/>
  <c r="AH29" i="27"/>
  <c r="AG29" i="27"/>
  <c r="AF29" i="27"/>
  <c r="AE29" i="27"/>
  <c r="AD29" i="27"/>
  <c r="AC29" i="27"/>
  <c r="AB29" i="27"/>
  <c r="AA29" i="27"/>
  <c r="Z29" i="27"/>
  <c r="Y29" i="27"/>
  <c r="X29" i="27"/>
  <c r="W29" i="27"/>
  <c r="AI28" i="27"/>
  <c r="AH28" i="27"/>
  <c r="AG28" i="27"/>
  <c r="AF28" i="27"/>
  <c r="AE28" i="27"/>
  <c r="AD28" i="27"/>
  <c r="AC28" i="27"/>
  <c r="AB28" i="27"/>
  <c r="AA28" i="27"/>
  <c r="Z28" i="27"/>
  <c r="X28" i="27"/>
  <c r="W28" i="27"/>
  <c r="Y28" i="27" s="1"/>
  <c r="S28" i="27"/>
  <c r="M28" i="27"/>
  <c r="M30" i="27" s="1"/>
  <c r="M32" i="27" s="1"/>
  <c r="M34" i="27" s="1"/>
  <c r="I28" i="27"/>
  <c r="I48" i="27" s="1"/>
  <c r="C28" i="27"/>
  <c r="C30" i="27" s="1"/>
  <c r="C32" i="27" s="1"/>
  <c r="C34" i="27" s="1"/>
  <c r="C36" i="27" s="1"/>
  <c r="C38" i="27" s="1"/>
  <c r="J26" i="27"/>
  <c r="G26" i="27"/>
  <c r="T25" i="27"/>
  <c r="R25" i="27"/>
  <c r="Q25" i="27"/>
  <c r="P25" i="27"/>
  <c r="J25" i="27"/>
  <c r="H25" i="27"/>
  <c r="G25" i="27"/>
  <c r="F25" i="27"/>
  <c r="F26" i="27" s="1"/>
  <c r="AH24" i="27"/>
  <c r="AG24" i="27"/>
  <c r="AF24" i="27"/>
  <c r="AE24" i="27"/>
  <c r="AD24" i="27"/>
  <c r="AC24" i="27"/>
  <c r="AB24" i="27"/>
  <c r="AA24" i="27"/>
  <c r="Z24" i="27"/>
  <c r="X24" i="27"/>
  <c r="W24" i="27"/>
  <c r="AI23" i="27"/>
  <c r="AH23" i="27"/>
  <c r="AG23" i="27"/>
  <c r="AF23" i="27"/>
  <c r="AE23" i="27"/>
  <c r="AD23" i="27"/>
  <c r="AC23" i="27"/>
  <c r="AB23" i="27"/>
  <c r="AA23" i="27"/>
  <c r="X23" i="27"/>
  <c r="Z23" i="27" s="1"/>
  <c r="W23" i="27"/>
  <c r="S23" i="27"/>
  <c r="M23" i="27"/>
  <c r="I23" i="27"/>
  <c r="C23" i="27"/>
  <c r="AH22" i="27"/>
  <c r="AG22" i="27"/>
  <c r="AF22" i="27"/>
  <c r="AE22" i="27"/>
  <c r="AD22" i="27"/>
  <c r="AC22" i="27"/>
  <c r="AB22" i="27"/>
  <c r="AA22" i="27"/>
  <c r="X22" i="27"/>
  <c r="W22" i="27"/>
  <c r="AI21" i="27"/>
  <c r="AH21" i="27"/>
  <c r="AG21" i="27"/>
  <c r="AF21" i="27"/>
  <c r="AE21" i="27"/>
  <c r="AD21" i="27"/>
  <c r="AC21" i="27"/>
  <c r="AB21" i="27"/>
  <c r="AA21" i="27"/>
  <c r="X21" i="27"/>
  <c r="Z22" i="27" s="1"/>
  <c r="W21" i="27"/>
  <c r="S21" i="27"/>
  <c r="M21" i="27"/>
  <c r="I21" i="27"/>
  <c r="C21" i="27"/>
  <c r="AH20" i="27"/>
  <c r="AG20" i="27"/>
  <c r="AF20" i="27"/>
  <c r="AE20" i="27"/>
  <c r="AD20" i="27"/>
  <c r="AC20" i="27"/>
  <c r="AB20" i="27"/>
  <c r="AA20" i="27"/>
  <c r="Y20" i="27"/>
  <c r="X20" i="27"/>
  <c r="W20" i="27"/>
  <c r="AI19" i="27"/>
  <c r="AH19" i="27"/>
  <c r="AG19" i="27"/>
  <c r="AF19" i="27"/>
  <c r="AE19" i="27"/>
  <c r="AD19" i="27"/>
  <c r="AC19" i="27"/>
  <c r="AB19" i="27"/>
  <c r="AA19" i="27"/>
  <c r="Y19" i="27"/>
  <c r="X19" i="27"/>
  <c r="W19" i="27"/>
  <c r="S19" i="27"/>
  <c r="M19" i="27"/>
  <c r="I19" i="27"/>
  <c r="C19" i="27"/>
  <c r="AH18" i="27"/>
  <c r="AG18" i="27"/>
  <c r="AF18" i="27"/>
  <c r="AE18" i="27"/>
  <c r="AD18" i="27"/>
  <c r="AC18" i="27"/>
  <c r="AB18" i="27"/>
  <c r="AA18" i="27"/>
  <c r="Y18" i="27"/>
  <c r="X18" i="27"/>
  <c r="W18" i="27"/>
  <c r="AI17" i="27"/>
  <c r="AH17" i="27"/>
  <c r="AG17" i="27"/>
  <c r="AF17" i="27"/>
  <c r="AE17" i="27"/>
  <c r="AD17" i="27"/>
  <c r="AC17" i="27"/>
  <c r="AB17" i="27"/>
  <c r="AA17" i="27"/>
  <c r="Y17" i="27"/>
  <c r="X17" i="27"/>
  <c r="Z17" i="27" s="1"/>
  <c r="W17" i="27"/>
  <c r="S17" i="27"/>
  <c r="I17" i="27"/>
  <c r="AH16" i="27"/>
  <c r="AG16" i="27"/>
  <c r="AF16" i="27"/>
  <c r="AE16" i="27"/>
  <c r="AD16" i="27"/>
  <c r="AC16" i="27"/>
  <c r="AB16" i="27"/>
  <c r="AA16" i="27"/>
  <c r="Z16" i="27"/>
  <c r="X16" i="27"/>
  <c r="W16" i="27"/>
  <c r="AI15" i="27"/>
  <c r="AH15" i="27"/>
  <c r="AG15" i="27"/>
  <c r="AF15" i="27"/>
  <c r="AE15" i="27"/>
  <c r="AD15" i="27"/>
  <c r="AC15" i="27"/>
  <c r="AB15" i="27"/>
  <c r="AA15" i="27"/>
  <c r="Z15" i="27"/>
  <c r="X15" i="27"/>
  <c r="W15" i="27"/>
  <c r="S15" i="27"/>
  <c r="I15" i="27"/>
  <c r="AH14" i="27"/>
  <c r="AG14" i="27"/>
  <c r="AF14" i="27"/>
  <c r="AE14" i="27"/>
  <c r="AD14" i="27"/>
  <c r="AC14" i="27"/>
  <c r="AB14" i="27"/>
  <c r="AA14" i="27"/>
  <c r="X14" i="27"/>
  <c r="W14" i="27"/>
  <c r="AI13" i="27"/>
  <c r="AH13" i="27"/>
  <c r="AG13" i="27"/>
  <c r="AF13" i="27"/>
  <c r="AE13" i="27"/>
  <c r="AD13" i="27"/>
  <c r="AC13" i="27"/>
  <c r="AB13" i="27"/>
  <c r="AA13" i="27"/>
  <c r="X13" i="27"/>
  <c r="W13" i="27"/>
  <c r="S13" i="27"/>
  <c r="I13" i="27"/>
  <c r="AH12" i="27"/>
  <c r="AG12" i="27"/>
  <c r="AF12" i="27"/>
  <c r="AE12" i="27"/>
  <c r="AD12" i="27"/>
  <c r="AC12" i="27"/>
  <c r="AB12" i="27"/>
  <c r="AA12" i="27"/>
  <c r="Z12" i="27"/>
  <c r="X12" i="27"/>
  <c r="W12" i="27"/>
  <c r="AI11" i="27"/>
  <c r="AH11" i="27"/>
  <c r="AG11" i="27"/>
  <c r="AF11" i="27"/>
  <c r="AE11" i="27"/>
  <c r="AD11" i="27"/>
  <c r="AC11" i="27"/>
  <c r="AB11" i="27"/>
  <c r="AA11" i="27"/>
  <c r="Y11" i="27"/>
  <c r="X11" i="27"/>
  <c r="Z11" i="27" s="1"/>
  <c r="W11" i="27"/>
  <c r="Y12" i="27" s="1"/>
  <c r="S11" i="27"/>
  <c r="I11" i="27"/>
  <c r="AH10" i="27"/>
  <c r="AG10" i="27"/>
  <c r="AF10" i="27"/>
  <c r="AE10" i="27"/>
  <c r="AD10" i="27"/>
  <c r="AC10" i="27"/>
  <c r="AB10" i="27"/>
  <c r="AA10" i="27"/>
  <c r="Z10" i="27"/>
  <c r="Y10" i="27"/>
  <c r="X10" i="27"/>
  <c r="W10" i="27"/>
  <c r="AI9" i="27"/>
  <c r="AH9" i="27"/>
  <c r="AG9" i="27"/>
  <c r="AF9" i="27"/>
  <c r="AE9" i="27"/>
  <c r="AD9" i="27"/>
  <c r="AC9" i="27"/>
  <c r="AB9" i="27"/>
  <c r="AA9" i="27"/>
  <c r="Z9" i="27"/>
  <c r="Y9" i="27"/>
  <c r="X9" i="27"/>
  <c r="W9" i="27"/>
  <c r="S9" i="27"/>
  <c r="I9" i="27"/>
  <c r="AH8" i="27"/>
  <c r="AG8" i="27"/>
  <c r="AF8" i="27"/>
  <c r="AE8" i="27"/>
  <c r="AD8" i="27"/>
  <c r="AC8" i="27"/>
  <c r="AB8" i="27"/>
  <c r="AA8" i="27"/>
  <c r="Z8" i="27"/>
  <c r="X8" i="27"/>
  <c r="W8" i="27"/>
  <c r="AI7" i="27"/>
  <c r="AH7" i="27"/>
  <c r="AG7" i="27"/>
  <c r="AF7" i="27"/>
  <c r="AE7" i="27"/>
  <c r="AD7" i="27"/>
  <c r="AC7" i="27"/>
  <c r="AB7" i="27"/>
  <c r="AA7" i="27"/>
  <c r="Z7" i="27"/>
  <c r="X7" i="27"/>
  <c r="W7" i="27"/>
  <c r="S7" i="27"/>
  <c r="I7" i="27"/>
  <c r="C7" i="27"/>
  <c r="C9" i="27" s="1"/>
  <c r="C11" i="27" s="1"/>
  <c r="C13" i="27" s="1"/>
  <c r="C15" i="27" s="1"/>
  <c r="C17" i="27" s="1"/>
  <c r="AH6" i="27"/>
  <c r="AG6" i="27"/>
  <c r="AF6" i="27"/>
  <c r="AE6" i="27"/>
  <c r="AD6" i="27"/>
  <c r="AC6" i="27"/>
  <c r="AB6" i="27"/>
  <c r="AA6" i="27"/>
  <c r="Z6" i="27"/>
  <c r="X6" i="27"/>
  <c r="W6" i="27"/>
  <c r="AI5" i="27"/>
  <c r="AH5" i="27"/>
  <c r="AG5" i="27"/>
  <c r="AF5" i="27"/>
  <c r="AE5" i="27"/>
  <c r="AD5" i="27"/>
  <c r="AC5" i="27"/>
  <c r="AB5" i="27"/>
  <c r="AA5" i="27"/>
  <c r="X5" i="27"/>
  <c r="Z5" i="27" s="1"/>
  <c r="W5" i="27"/>
  <c r="S5" i="27"/>
  <c r="M5" i="27"/>
  <c r="M7" i="27" s="1"/>
  <c r="M9" i="27" s="1"/>
  <c r="M11" i="27" s="1"/>
  <c r="M13" i="27" s="1"/>
  <c r="M15" i="27" s="1"/>
  <c r="M17" i="27" s="1"/>
  <c r="I5" i="27"/>
  <c r="C5" i="27"/>
  <c r="I157" i="25"/>
  <c r="C157" i="25"/>
  <c r="I156" i="25"/>
  <c r="C156" i="25"/>
  <c r="I155" i="25"/>
  <c r="C155" i="25"/>
  <c r="I154" i="25"/>
  <c r="C154" i="25"/>
  <c r="I153" i="25"/>
  <c r="C153" i="25"/>
  <c r="I152" i="25"/>
  <c r="C152" i="25"/>
  <c r="I151" i="25"/>
  <c r="C151" i="25"/>
  <c r="I150" i="25"/>
  <c r="C150" i="25"/>
  <c r="I149" i="25"/>
  <c r="C149" i="25"/>
  <c r="I148" i="25"/>
  <c r="C148" i="25"/>
  <c r="I147" i="25"/>
  <c r="C147" i="25"/>
  <c r="I146" i="25"/>
  <c r="C146" i="25"/>
  <c r="I145" i="25"/>
  <c r="C145" i="25"/>
  <c r="I144" i="25"/>
  <c r="C144" i="25"/>
  <c r="I143" i="25"/>
  <c r="C143" i="25"/>
  <c r="I142" i="25"/>
  <c r="C142" i="25"/>
  <c r="I141" i="25"/>
  <c r="C141" i="25"/>
  <c r="I140" i="25"/>
  <c r="C140" i="25"/>
  <c r="I139" i="25"/>
  <c r="C139" i="25"/>
  <c r="I138" i="25"/>
  <c r="C138" i="25"/>
  <c r="I137" i="25"/>
  <c r="C137" i="25"/>
  <c r="I136" i="25"/>
  <c r="C136" i="25"/>
  <c r="I135" i="25"/>
  <c r="C135" i="25"/>
  <c r="I134" i="25"/>
  <c r="C134" i="25"/>
  <c r="I133" i="25"/>
  <c r="C133" i="25"/>
  <c r="I132" i="25"/>
  <c r="C132" i="25"/>
  <c r="I131" i="25"/>
  <c r="C131" i="25"/>
  <c r="I130" i="25"/>
  <c r="C130" i="25"/>
  <c r="I129" i="25"/>
  <c r="C129" i="25"/>
  <c r="I128" i="25"/>
  <c r="C128" i="25"/>
  <c r="I127" i="25"/>
  <c r="C127" i="25"/>
  <c r="I126" i="25"/>
  <c r="C126" i="25"/>
  <c r="I125" i="25"/>
  <c r="C125" i="25"/>
  <c r="I124" i="25"/>
  <c r="C124" i="25"/>
  <c r="I123" i="25"/>
  <c r="C123" i="25"/>
  <c r="I122" i="25"/>
  <c r="C122" i="25"/>
  <c r="I121" i="25"/>
  <c r="C121" i="25"/>
  <c r="I120" i="25"/>
  <c r="C120" i="25"/>
  <c r="I119" i="25"/>
  <c r="C119" i="25"/>
  <c r="I118" i="25"/>
  <c r="C118" i="25"/>
  <c r="I117" i="25"/>
  <c r="C117" i="25"/>
  <c r="I116" i="25"/>
  <c r="C116" i="25"/>
  <c r="I115" i="25"/>
  <c r="C115" i="25"/>
  <c r="I114" i="25"/>
  <c r="C114" i="25"/>
  <c r="I113" i="25"/>
  <c r="C113" i="25"/>
  <c r="I112" i="25"/>
  <c r="C112" i="25"/>
  <c r="I111" i="25"/>
  <c r="C111" i="25"/>
  <c r="I110" i="25"/>
  <c r="C110" i="25"/>
  <c r="I109" i="25"/>
  <c r="C109" i="25"/>
  <c r="I108" i="25"/>
  <c r="C108" i="25"/>
  <c r="I107" i="25"/>
  <c r="C107" i="25"/>
  <c r="I106" i="25"/>
  <c r="C106" i="25"/>
  <c r="I105" i="25"/>
  <c r="C105" i="25"/>
  <c r="I104" i="25"/>
  <c r="C104" i="25"/>
  <c r="I103" i="25"/>
  <c r="C103" i="25"/>
  <c r="I102" i="25"/>
  <c r="C102" i="25"/>
  <c r="I101" i="25"/>
  <c r="C101" i="25"/>
  <c r="R96" i="25"/>
  <c r="T95" i="25"/>
  <c r="T94" i="25"/>
  <c r="R94" i="25"/>
  <c r="Q94" i="25"/>
  <c r="P94" i="25"/>
  <c r="J94" i="25"/>
  <c r="T96" i="25" s="1"/>
  <c r="H94" i="25"/>
  <c r="G94" i="25"/>
  <c r="F94" i="25"/>
  <c r="AH93" i="25"/>
  <c r="AG93" i="25"/>
  <c r="AF93" i="25"/>
  <c r="AE93" i="25"/>
  <c r="AD93" i="25"/>
  <c r="AC93" i="25"/>
  <c r="AB93" i="25"/>
  <c r="AA93" i="25"/>
  <c r="Y93" i="25"/>
  <c r="X93" i="25"/>
  <c r="W93" i="25"/>
  <c r="AI92" i="25"/>
  <c r="AH92" i="25"/>
  <c r="AG92" i="25"/>
  <c r="AF92" i="25"/>
  <c r="AE92" i="25"/>
  <c r="AD92" i="25"/>
  <c r="AC92" i="25"/>
  <c r="AB92" i="25"/>
  <c r="AA92" i="25"/>
  <c r="Y92" i="25"/>
  <c r="X92" i="25"/>
  <c r="Z92" i="25" s="1"/>
  <c r="W92" i="25"/>
  <c r="S92" i="25"/>
  <c r="M92" i="25"/>
  <c r="I92" i="25"/>
  <c r="C92" i="25"/>
  <c r="AH91" i="25"/>
  <c r="AG91" i="25"/>
  <c r="AF91" i="25"/>
  <c r="AE91" i="25"/>
  <c r="AD91" i="25"/>
  <c r="AC91" i="25"/>
  <c r="AB91" i="25"/>
  <c r="AA91" i="25"/>
  <c r="Z91" i="25"/>
  <c r="Y91" i="25"/>
  <c r="X91" i="25"/>
  <c r="W91" i="25"/>
  <c r="AI90" i="25"/>
  <c r="AH90" i="25"/>
  <c r="AG90" i="25"/>
  <c r="AF90" i="25"/>
  <c r="AE90" i="25"/>
  <c r="AD90" i="25"/>
  <c r="AC90" i="25"/>
  <c r="AB90" i="25"/>
  <c r="AA90" i="25"/>
  <c r="Z90" i="25"/>
  <c r="Y90" i="25"/>
  <c r="X90" i="25"/>
  <c r="W90" i="25"/>
  <c r="S90" i="25"/>
  <c r="S94" i="25" s="1"/>
  <c r="M90" i="25"/>
  <c r="I90" i="25"/>
  <c r="C90" i="25"/>
  <c r="AH89" i="25"/>
  <c r="AG89" i="25"/>
  <c r="AF89" i="25"/>
  <c r="AE89" i="25"/>
  <c r="AD89" i="25"/>
  <c r="AC89" i="25"/>
  <c r="AB89" i="25"/>
  <c r="AA89" i="25"/>
  <c r="Z89" i="25"/>
  <c r="Y89" i="25"/>
  <c r="X89" i="25"/>
  <c r="W89" i="25"/>
  <c r="AI88" i="25"/>
  <c r="AH88" i="25"/>
  <c r="AG88" i="25"/>
  <c r="AF88" i="25"/>
  <c r="AE88" i="25"/>
  <c r="AD88" i="25"/>
  <c r="AC88" i="25"/>
  <c r="AB88" i="25"/>
  <c r="AA88" i="25"/>
  <c r="Z88" i="25"/>
  <c r="Y88" i="25"/>
  <c r="X88" i="25"/>
  <c r="W88" i="25"/>
  <c r="S88" i="25"/>
  <c r="M88" i="25"/>
  <c r="I88" i="25"/>
  <c r="C88" i="25"/>
  <c r="AH87" i="25"/>
  <c r="AG87" i="25"/>
  <c r="AF87" i="25"/>
  <c r="AE87" i="25"/>
  <c r="AD87" i="25"/>
  <c r="AC87" i="25"/>
  <c r="AB87" i="25"/>
  <c r="AA87" i="25"/>
  <c r="X87" i="25"/>
  <c r="W87" i="25"/>
  <c r="AI86" i="25"/>
  <c r="AH86" i="25"/>
  <c r="AG86" i="25"/>
  <c r="AF86" i="25"/>
  <c r="AE86" i="25"/>
  <c r="AD86" i="25"/>
  <c r="AC86" i="25"/>
  <c r="AB86" i="25"/>
  <c r="AA86" i="25"/>
  <c r="X86" i="25"/>
  <c r="W86" i="25"/>
  <c r="S86" i="25"/>
  <c r="M86" i="25"/>
  <c r="I86" i="25"/>
  <c r="AH85" i="25"/>
  <c r="AG85" i="25"/>
  <c r="AF85" i="25"/>
  <c r="AE85" i="25"/>
  <c r="AD85" i="25"/>
  <c r="AC85" i="25"/>
  <c r="AB85" i="25"/>
  <c r="AA85" i="25"/>
  <c r="Z85" i="25"/>
  <c r="Y85" i="25"/>
  <c r="X85" i="25"/>
  <c r="W85" i="25"/>
  <c r="AI84" i="25"/>
  <c r="AH84" i="25"/>
  <c r="AG84" i="25"/>
  <c r="AF84" i="25"/>
  <c r="AE84" i="25"/>
  <c r="AD84" i="25"/>
  <c r="AC84" i="25"/>
  <c r="AB84" i="25"/>
  <c r="AA84" i="25"/>
  <c r="Z84" i="25"/>
  <c r="Y84" i="25"/>
  <c r="X84" i="25"/>
  <c r="W84" i="25"/>
  <c r="S84" i="25"/>
  <c r="M84" i="25"/>
  <c r="I84" i="25"/>
  <c r="AH83" i="25"/>
  <c r="AG83" i="25"/>
  <c r="AF83" i="25"/>
  <c r="AE83" i="25"/>
  <c r="AD83" i="25"/>
  <c r="AC83" i="25"/>
  <c r="AB83" i="25"/>
  <c r="AA83" i="25"/>
  <c r="Z83" i="25"/>
  <c r="Y83" i="25"/>
  <c r="X83" i="25"/>
  <c r="W83" i="25"/>
  <c r="AI82" i="25"/>
  <c r="AH82" i="25"/>
  <c r="AG82" i="25"/>
  <c r="AF82" i="25"/>
  <c r="AE82" i="25"/>
  <c r="AD82" i="25"/>
  <c r="AC82" i="25"/>
  <c r="AB82" i="25"/>
  <c r="AA82" i="25"/>
  <c r="Z82" i="25"/>
  <c r="Y82" i="25"/>
  <c r="X82" i="25"/>
  <c r="W82" i="25"/>
  <c r="S82" i="25"/>
  <c r="I82" i="25"/>
  <c r="AH81" i="25"/>
  <c r="AG81" i="25"/>
  <c r="AF81" i="25"/>
  <c r="AE81" i="25"/>
  <c r="AD81" i="25"/>
  <c r="AC81" i="25"/>
  <c r="AB81" i="25"/>
  <c r="AA81" i="25"/>
  <c r="X81" i="25"/>
  <c r="W81" i="25"/>
  <c r="AI80" i="25"/>
  <c r="AH80" i="25"/>
  <c r="AG80" i="25"/>
  <c r="AF80" i="25"/>
  <c r="AE80" i="25"/>
  <c r="AD80" i="25"/>
  <c r="AC80" i="25"/>
  <c r="AB80" i="25"/>
  <c r="AA80" i="25"/>
  <c r="X80" i="25"/>
  <c r="Z81" i="25" s="1"/>
  <c r="W80" i="25"/>
  <c r="S80" i="25"/>
  <c r="M80" i="25"/>
  <c r="M82" i="25" s="1"/>
  <c r="I80" i="25"/>
  <c r="AH79" i="25"/>
  <c r="AG79" i="25"/>
  <c r="AF79" i="25"/>
  <c r="AE79" i="25"/>
  <c r="AD79" i="25"/>
  <c r="AC79" i="25"/>
  <c r="AB79" i="25"/>
  <c r="AA79" i="25"/>
  <c r="Z79" i="25"/>
  <c r="Y79" i="25"/>
  <c r="X79" i="25"/>
  <c r="W79" i="25"/>
  <c r="AI78" i="25"/>
  <c r="AH78" i="25"/>
  <c r="AG78" i="25"/>
  <c r="AF78" i="25"/>
  <c r="AE78" i="25"/>
  <c r="AD78" i="25"/>
  <c r="AC78" i="25"/>
  <c r="AB78" i="25"/>
  <c r="AA78" i="25"/>
  <c r="X78" i="25"/>
  <c r="Z78" i="25" s="1"/>
  <c r="W78" i="25"/>
  <c r="Y78" i="25" s="1"/>
  <c r="S78" i="25"/>
  <c r="I78" i="25"/>
  <c r="AH77" i="25"/>
  <c r="AG77" i="25"/>
  <c r="AF77" i="25"/>
  <c r="AE77" i="25"/>
  <c r="AD77" i="25"/>
  <c r="AC77" i="25"/>
  <c r="AB77" i="25"/>
  <c r="AA77" i="25"/>
  <c r="Y77" i="25"/>
  <c r="X77" i="25"/>
  <c r="W77" i="25"/>
  <c r="AI76" i="25"/>
  <c r="AH76" i="25"/>
  <c r="AG76" i="25"/>
  <c r="AF76" i="25"/>
  <c r="AE76" i="25"/>
  <c r="AD76" i="25"/>
  <c r="AC76" i="25"/>
  <c r="AB76" i="25"/>
  <c r="AA76" i="25"/>
  <c r="Z76" i="25"/>
  <c r="X76" i="25"/>
  <c r="Z77" i="25" s="1"/>
  <c r="W76" i="25"/>
  <c r="Y76" i="25" s="1"/>
  <c r="S76" i="25"/>
  <c r="M76" i="25"/>
  <c r="M78" i="25" s="1"/>
  <c r="I76" i="25"/>
  <c r="AH75" i="25"/>
  <c r="AG75" i="25"/>
  <c r="AF75" i="25"/>
  <c r="AE75" i="25"/>
  <c r="AD75" i="25"/>
  <c r="AC75" i="25"/>
  <c r="AB75" i="25"/>
  <c r="AA75" i="25"/>
  <c r="Z75" i="25"/>
  <c r="Y75" i="25"/>
  <c r="X75" i="25"/>
  <c r="W75" i="25"/>
  <c r="AI74" i="25"/>
  <c r="AH74" i="25"/>
  <c r="AG74" i="25"/>
  <c r="AF74" i="25"/>
  <c r="AE74" i="25"/>
  <c r="AD74" i="25"/>
  <c r="AC74" i="25"/>
  <c r="AB74" i="25"/>
  <c r="AA74" i="25"/>
  <c r="Z74" i="25"/>
  <c r="Y74" i="25"/>
  <c r="X74" i="25"/>
  <c r="W74" i="25"/>
  <c r="S74" i="25"/>
  <c r="M74" i="25"/>
  <c r="I74" i="25"/>
  <c r="C74" i="25"/>
  <c r="C76" i="25" s="1"/>
  <c r="C78" i="25" s="1"/>
  <c r="C80" i="25" s="1"/>
  <c r="C82" i="25" s="1"/>
  <c r="C84" i="25" s="1"/>
  <c r="C86" i="25" s="1"/>
  <c r="T71" i="25"/>
  <c r="R71" i="25"/>
  <c r="Q71" i="25"/>
  <c r="P71" i="25"/>
  <c r="J71" i="25"/>
  <c r="H71" i="25"/>
  <c r="G71" i="25"/>
  <c r="F71" i="25"/>
  <c r="AH70" i="25"/>
  <c r="AG70" i="25"/>
  <c r="AF70" i="25"/>
  <c r="AE70" i="25"/>
  <c r="AD70" i="25"/>
  <c r="AC70" i="25"/>
  <c r="AB70" i="25"/>
  <c r="AA70" i="25"/>
  <c r="Z70" i="25"/>
  <c r="X70" i="25"/>
  <c r="W70" i="25"/>
  <c r="AI69" i="25"/>
  <c r="AH69" i="25"/>
  <c r="AG69" i="25"/>
  <c r="AF69" i="25"/>
  <c r="AE69" i="25"/>
  <c r="AD69" i="25"/>
  <c r="AC69" i="25"/>
  <c r="AB69" i="25"/>
  <c r="AA69" i="25"/>
  <c r="Z69" i="25"/>
  <c r="X69" i="25"/>
  <c r="W69" i="25"/>
  <c r="S69" i="25"/>
  <c r="M69" i="25"/>
  <c r="I69" i="25"/>
  <c r="C69" i="25"/>
  <c r="AH68" i="25"/>
  <c r="AG68" i="25"/>
  <c r="AF68" i="25"/>
  <c r="AE68" i="25"/>
  <c r="AD68" i="25"/>
  <c r="AC68" i="25"/>
  <c r="AB68" i="25"/>
  <c r="AA68" i="25"/>
  <c r="Z68" i="25"/>
  <c r="X68" i="25"/>
  <c r="W68" i="25"/>
  <c r="AI67" i="25"/>
  <c r="AH67" i="25"/>
  <c r="AG67" i="25"/>
  <c r="AF67" i="25"/>
  <c r="AE67" i="25"/>
  <c r="AD67" i="25"/>
  <c r="AC67" i="25"/>
  <c r="AB67" i="25"/>
  <c r="AA67" i="25"/>
  <c r="Y67" i="25"/>
  <c r="X67" i="25"/>
  <c r="Z67" i="25" s="1"/>
  <c r="W67" i="25"/>
  <c r="Y68" i="25" s="1"/>
  <c r="S67" i="25"/>
  <c r="M67" i="25"/>
  <c r="I67" i="25"/>
  <c r="C67" i="25"/>
  <c r="AH66" i="25"/>
  <c r="AG66" i="25"/>
  <c r="AF66" i="25"/>
  <c r="AE66" i="25"/>
  <c r="AD66" i="25"/>
  <c r="AC66" i="25"/>
  <c r="AB66" i="25"/>
  <c r="AA66" i="25"/>
  <c r="Z66" i="25"/>
  <c r="X66" i="25"/>
  <c r="W66" i="25"/>
  <c r="AI65" i="25"/>
  <c r="AH65" i="25"/>
  <c r="AG65" i="25"/>
  <c r="AF65" i="25"/>
  <c r="AE65" i="25"/>
  <c r="AD65" i="25"/>
  <c r="AC65" i="25"/>
  <c r="AB65" i="25"/>
  <c r="AA65" i="25"/>
  <c r="X65" i="25"/>
  <c r="Z65" i="25" s="1"/>
  <c r="W65" i="25"/>
  <c r="S65" i="25"/>
  <c r="M65" i="25"/>
  <c r="I65" i="25"/>
  <c r="AH64" i="25"/>
  <c r="AG64" i="25"/>
  <c r="AF64" i="25"/>
  <c r="AE64" i="25"/>
  <c r="AD64" i="25"/>
  <c r="AC64" i="25"/>
  <c r="AB64" i="25"/>
  <c r="AA64" i="25"/>
  <c r="Z64" i="25"/>
  <c r="Y64" i="25"/>
  <c r="X64" i="25"/>
  <c r="W64" i="25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S63" i="25"/>
  <c r="I63" i="25"/>
  <c r="AH62" i="25"/>
  <c r="AG62" i="25"/>
  <c r="AF62" i="25"/>
  <c r="AE62" i="25"/>
  <c r="AD62" i="25"/>
  <c r="AC62" i="25"/>
  <c r="AB62" i="25"/>
  <c r="AA62" i="25"/>
  <c r="Y62" i="25"/>
  <c r="X62" i="25"/>
  <c r="W62" i="25"/>
  <c r="AI61" i="25"/>
  <c r="AH61" i="25"/>
  <c r="AG61" i="25"/>
  <c r="AF61" i="25"/>
  <c r="AE61" i="25"/>
  <c r="AD61" i="25"/>
  <c r="AC61" i="25"/>
  <c r="AB61" i="25"/>
  <c r="AA61" i="25"/>
  <c r="Y61" i="25"/>
  <c r="X61" i="25"/>
  <c r="W61" i="25"/>
  <c r="S61" i="25"/>
  <c r="I61" i="25"/>
  <c r="AH60" i="25"/>
  <c r="AG60" i="25"/>
  <c r="AF60" i="25"/>
  <c r="AE60" i="25"/>
  <c r="AD60" i="25"/>
  <c r="AC60" i="25"/>
  <c r="AB60" i="25"/>
  <c r="AA60" i="25"/>
  <c r="X60" i="25"/>
  <c r="W60" i="25"/>
  <c r="AI59" i="25"/>
  <c r="AH59" i="25"/>
  <c r="AG59" i="25"/>
  <c r="AF59" i="25"/>
  <c r="AE59" i="25"/>
  <c r="AD59" i="25"/>
  <c r="AC59" i="25"/>
  <c r="AB59" i="25"/>
  <c r="AA59" i="25"/>
  <c r="X59" i="25"/>
  <c r="W59" i="25"/>
  <c r="S59" i="25"/>
  <c r="M59" i="25"/>
  <c r="M61" i="25" s="1"/>
  <c r="M63" i="25" s="1"/>
  <c r="I59" i="25"/>
  <c r="AH58" i="25"/>
  <c r="AG58" i="25"/>
  <c r="AF58" i="25"/>
  <c r="AE58" i="25"/>
  <c r="AD58" i="25"/>
  <c r="AC58" i="25"/>
  <c r="AB58" i="25"/>
  <c r="AA58" i="25"/>
  <c r="Y58" i="25"/>
  <c r="X58" i="25"/>
  <c r="W58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Z58" i="25" s="1"/>
  <c r="W57" i="25"/>
  <c r="S57" i="25"/>
  <c r="M57" i="25"/>
  <c r="I57" i="25"/>
  <c r="AH56" i="25"/>
  <c r="AG56" i="25"/>
  <c r="AF56" i="25"/>
  <c r="AE56" i="25"/>
  <c r="AD56" i="25"/>
  <c r="AC56" i="25"/>
  <c r="AB56" i="25"/>
  <c r="AA56" i="25"/>
  <c r="Z56" i="25"/>
  <c r="Y56" i="25"/>
  <c r="X56" i="25"/>
  <c r="W56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S55" i="25"/>
  <c r="I55" i="25"/>
  <c r="AH54" i="25"/>
  <c r="AG54" i="25"/>
  <c r="AF54" i="25"/>
  <c r="AE54" i="25"/>
  <c r="AD54" i="25"/>
  <c r="AC54" i="25"/>
  <c r="AB54" i="25"/>
  <c r="AA54" i="25"/>
  <c r="X54" i="25"/>
  <c r="W54" i="25"/>
  <c r="AI53" i="25"/>
  <c r="AH53" i="25"/>
  <c r="AG53" i="25"/>
  <c r="AF53" i="25"/>
  <c r="AE53" i="25"/>
  <c r="AD53" i="25"/>
  <c r="AC53" i="25"/>
  <c r="AB53" i="25"/>
  <c r="AA53" i="25"/>
  <c r="X53" i="25"/>
  <c r="Z54" i="25" s="1"/>
  <c r="W53" i="25"/>
  <c r="Y53" i="25" s="1"/>
  <c r="S53" i="25"/>
  <c r="M53" i="25"/>
  <c r="M55" i="25" s="1"/>
  <c r="I53" i="25"/>
  <c r="C53" i="25"/>
  <c r="C55" i="25" s="1"/>
  <c r="C57" i="25" s="1"/>
  <c r="C59" i="25" s="1"/>
  <c r="C61" i="25" s="1"/>
  <c r="C63" i="25" s="1"/>
  <c r="C65" i="25" s="1"/>
  <c r="AH52" i="25"/>
  <c r="AG52" i="25"/>
  <c r="AF52" i="25"/>
  <c r="AE52" i="25"/>
  <c r="AD52" i="25"/>
  <c r="AC52" i="25"/>
  <c r="AB52" i="25"/>
  <c r="AA52" i="25"/>
  <c r="Y52" i="25"/>
  <c r="X52" i="25"/>
  <c r="W52" i="25"/>
  <c r="AI51" i="25"/>
  <c r="AH51" i="25"/>
  <c r="AG51" i="25"/>
  <c r="AF51" i="25"/>
  <c r="AE51" i="25"/>
  <c r="AD51" i="25"/>
  <c r="AC51" i="25"/>
  <c r="AB51" i="25"/>
  <c r="AA51" i="25"/>
  <c r="Y51" i="25"/>
  <c r="X51" i="25"/>
  <c r="W51" i="25"/>
  <c r="S51" i="25"/>
  <c r="S71" i="25" s="1"/>
  <c r="M51" i="25"/>
  <c r="I51" i="25"/>
  <c r="C51" i="25"/>
  <c r="J49" i="25"/>
  <c r="T49" i="25" s="1"/>
  <c r="J72" i="25" s="1"/>
  <c r="T72" i="25" s="1"/>
  <c r="J95" i="25" s="1"/>
  <c r="T48" i="25"/>
  <c r="R48" i="25"/>
  <c r="Q48" i="25"/>
  <c r="P48" i="25"/>
  <c r="J48" i="25"/>
  <c r="H48" i="25"/>
  <c r="G48" i="25"/>
  <c r="F48" i="25"/>
  <c r="AH47" i="25"/>
  <c r="AG47" i="25"/>
  <c r="AF47" i="25"/>
  <c r="AE47" i="25"/>
  <c r="AD47" i="25"/>
  <c r="AC47" i="25"/>
  <c r="AB47" i="25"/>
  <c r="AA47" i="25"/>
  <c r="X47" i="25"/>
  <c r="W47" i="25"/>
  <c r="AI46" i="25"/>
  <c r="AH46" i="25"/>
  <c r="AG46" i="25"/>
  <c r="AF46" i="25"/>
  <c r="AE46" i="25"/>
  <c r="AD46" i="25"/>
  <c r="AC46" i="25"/>
  <c r="AB46" i="25"/>
  <c r="AA46" i="25"/>
  <c r="X46" i="25"/>
  <c r="W46" i="25"/>
  <c r="S46" i="25"/>
  <c r="M46" i="25"/>
  <c r="I46" i="25"/>
  <c r="C46" i="25"/>
  <c r="AH45" i="25"/>
  <c r="AG45" i="25"/>
  <c r="AF45" i="25"/>
  <c r="AE45" i="25"/>
  <c r="AD45" i="25"/>
  <c r="AC45" i="25"/>
  <c r="AB45" i="25"/>
  <c r="AA45" i="25"/>
  <c r="Z45" i="25"/>
  <c r="X45" i="25"/>
  <c r="W45" i="25"/>
  <c r="AI44" i="25"/>
  <c r="AH44" i="25"/>
  <c r="AG44" i="25"/>
  <c r="AF44" i="25"/>
  <c r="AE44" i="25"/>
  <c r="AD44" i="25"/>
  <c r="AC44" i="25"/>
  <c r="AB44" i="25"/>
  <c r="AA44" i="25"/>
  <c r="Z44" i="25"/>
  <c r="X44" i="25"/>
  <c r="W44" i="25"/>
  <c r="S44" i="25"/>
  <c r="M44" i="25"/>
  <c r="I44" i="25"/>
  <c r="C44" i="25"/>
  <c r="AH43" i="25"/>
  <c r="AG43" i="25"/>
  <c r="AF43" i="25"/>
  <c r="AE43" i="25"/>
  <c r="AD43" i="25"/>
  <c r="AC43" i="25"/>
  <c r="AB43" i="25"/>
  <c r="AA43" i="25"/>
  <c r="X43" i="25"/>
  <c r="W43" i="25"/>
  <c r="AI42" i="25"/>
  <c r="AH42" i="25"/>
  <c r="AG42" i="25"/>
  <c r="AF42" i="25"/>
  <c r="AE42" i="25"/>
  <c r="AD42" i="25"/>
  <c r="AC42" i="25"/>
  <c r="AB42" i="25"/>
  <c r="AA42" i="25"/>
  <c r="Y42" i="25"/>
  <c r="X42" i="25"/>
  <c r="W42" i="25"/>
  <c r="Y43" i="25" s="1"/>
  <c r="S42" i="25"/>
  <c r="M42" i="25"/>
  <c r="I42" i="25"/>
  <c r="C42" i="25"/>
  <c r="AH41" i="25"/>
  <c r="AG41" i="25"/>
  <c r="AF41" i="25"/>
  <c r="AE41" i="25"/>
  <c r="AD41" i="25"/>
  <c r="AC41" i="25"/>
  <c r="AB41" i="25"/>
  <c r="AA41" i="25"/>
  <c r="Z41" i="25"/>
  <c r="Y41" i="25"/>
  <c r="X41" i="25"/>
  <c r="W41" i="25"/>
  <c r="AI40" i="25"/>
  <c r="AH40" i="25"/>
  <c r="AG40" i="25"/>
  <c r="AF40" i="25"/>
  <c r="AE40" i="25"/>
  <c r="AD40" i="25"/>
  <c r="AC40" i="25"/>
  <c r="AB40" i="25"/>
  <c r="AA40" i="25"/>
  <c r="Z40" i="25"/>
  <c r="Y40" i="25"/>
  <c r="X40" i="25"/>
  <c r="W40" i="25"/>
  <c r="S40" i="25"/>
  <c r="I40" i="25"/>
  <c r="AH39" i="25"/>
  <c r="AG39" i="25"/>
  <c r="AF39" i="25"/>
  <c r="AE39" i="25"/>
  <c r="AD39" i="25"/>
  <c r="AC39" i="25"/>
  <c r="AB39" i="25"/>
  <c r="AA39" i="25"/>
  <c r="X39" i="25"/>
  <c r="W39" i="25"/>
  <c r="AI38" i="25"/>
  <c r="AH38" i="25"/>
  <c r="AG38" i="25"/>
  <c r="AF38" i="25"/>
  <c r="AE38" i="25"/>
  <c r="AD38" i="25"/>
  <c r="AC38" i="25"/>
  <c r="AB38" i="25"/>
  <c r="AA38" i="25"/>
  <c r="X38" i="25"/>
  <c r="W38" i="25"/>
  <c r="S38" i="25"/>
  <c r="I38" i="25"/>
  <c r="AH37" i="25"/>
  <c r="AG37" i="25"/>
  <c r="AF37" i="25"/>
  <c r="AE37" i="25"/>
  <c r="AD37" i="25"/>
  <c r="AC37" i="25"/>
  <c r="AB37" i="25"/>
  <c r="AA37" i="25"/>
  <c r="X37" i="25"/>
  <c r="W37" i="25"/>
  <c r="AI36" i="25"/>
  <c r="AH36" i="25"/>
  <c r="AG36" i="25"/>
  <c r="AF36" i="25"/>
  <c r="AE36" i="25"/>
  <c r="AD36" i="25"/>
  <c r="AC36" i="25"/>
  <c r="AB36" i="25"/>
  <c r="AA36" i="25"/>
  <c r="X36" i="25"/>
  <c r="W36" i="25"/>
  <c r="S36" i="25"/>
  <c r="I36" i="25"/>
  <c r="AH35" i="25"/>
  <c r="AG35" i="25"/>
  <c r="AF35" i="25"/>
  <c r="AE35" i="25"/>
  <c r="AD35" i="25"/>
  <c r="AC35" i="25"/>
  <c r="AB35" i="25"/>
  <c r="AA35" i="25"/>
  <c r="Z35" i="25"/>
  <c r="X35" i="25"/>
  <c r="W35" i="25"/>
  <c r="AI34" i="25"/>
  <c r="AH34" i="25"/>
  <c r="AG34" i="25"/>
  <c r="AF34" i="25"/>
  <c r="AE34" i="25"/>
  <c r="AD34" i="25"/>
  <c r="AC34" i="25"/>
  <c r="AB34" i="25"/>
  <c r="AA34" i="25"/>
  <c r="Z34" i="25"/>
  <c r="X34" i="25"/>
  <c r="W34" i="25"/>
  <c r="Y34" i="25" s="1"/>
  <c r="S34" i="25"/>
  <c r="M34" i="25"/>
  <c r="M36" i="25" s="1"/>
  <c r="M38" i="25" s="1"/>
  <c r="M40" i="25" s="1"/>
  <c r="I34" i="25"/>
  <c r="C34" i="25"/>
  <c r="C36" i="25" s="1"/>
  <c r="C38" i="25" s="1"/>
  <c r="C40" i="25" s="1"/>
  <c r="AH33" i="25"/>
  <c r="AG33" i="25"/>
  <c r="AF33" i="25"/>
  <c r="AE33" i="25"/>
  <c r="AD33" i="25"/>
  <c r="AC33" i="25"/>
  <c r="AB33" i="25"/>
  <c r="AA33" i="25"/>
  <c r="X33" i="25"/>
  <c r="W33" i="25"/>
  <c r="AI32" i="25"/>
  <c r="AH32" i="25"/>
  <c r="AG32" i="25"/>
  <c r="AF32" i="25"/>
  <c r="AE32" i="25"/>
  <c r="AD32" i="25"/>
  <c r="AC32" i="25"/>
  <c r="AB32" i="25"/>
  <c r="AA32" i="25"/>
  <c r="X32" i="25"/>
  <c r="W32" i="25"/>
  <c r="Y33" i="25" s="1"/>
  <c r="S32" i="25"/>
  <c r="I32" i="25"/>
  <c r="AH31" i="25"/>
  <c r="AG31" i="25"/>
  <c r="AF31" i="25"/>
  <c r="AE31" i="25"/>
  <c r="AD31" i="25"/>
  <c r="AC31" i="25"/>
  <c r="AB31" i="25"/>
  <c r="AA31" i="25"/>
  <c r="Y31" i="25"/>
  <c r="X31" i="25"/>
  <c r="W31" i="25"/>
  <c r="AI30" i="25"/>
  <c r="AH30" i="25"/>
  <c r="AG30" i="25"/>
  <c r="AF30" i="25"/>
  <c r="AE30" i="25"/>
  <c r="AD30" i="25"/>
  <c r="AC30" i="25"/>
  <c r="AB30" i="25"/>
  <c r="AA30" i="25"/>
  <c r="Y30" i="25"/>
  <c r="X30" i="25"/>
  <c r="W30" i="25"/>
  <c r="S30" i="25"/>
  <c r="I30" i="25"/>
  <c r="C30" i="25"/>
  <c r="C32" i="25" s="1"/>
  <c r="AH29" i="25"/>
  <c r="AG29" i="25"/>
  <c r="AF29" i="25"/>
  <c r="AE29" i="25"/>
  <c r="AD29" i="25"/>
  <c r="AC29" i="25"/>
  <c r="AB29" i="25"/>
  <c r="AA29" i="25"/>
  <c r="X29" i="25"/>
  <c r="W29" i="25"/>
  <c r="AI28" i="25"/>
  <c r="AH28" i="25"/>
  <c r="AG28" i="25"/>
  <c r="AF28" i="25"/>
  <c r="AE28" i="25"/>
  <c r="AD28" i="25"/>
  <c r="AC28" i="25"/>
  <c r="AB28" i="25"/>
  <c r="AA28" i="25"/>
  <c r="Y28" i="25"/>
  <c r="X28" i="25"/>
  <c r="W28" i="25"/>
  <c r="Y29" i="25" s="1"/>
  <c r="S28" i="25"/>
  <c r="M28" i="25"/>
  <c r="M30" i="25" s="1"/>
  <c r="M32" i="25" s="1"/>
  <c r="I28" i="25"/>
  <c r="C28" i="25"/>
  <c r="T26" i="25"/>
  <c r="J26" i="25"/>
  <c r="H26" i="25"/>
  <c r="G26" i="25"/>
  <c r="Q26" i="25" s="1"/>
  <c r="G49" i="25" s="1"/>
  <c r="Q49" i="25" s="1"/>
  <c r="G72" i="25" s="1"/>
  <c r="Q72" i="25" s="1"/>
  <c r="G95" i="25" s="1"/>
  <c r="Q95" i="25" s="1"/>
  <c r="F26" i="25"/>
  <c r="P26" i="25" s="1"/>
  <c r="T25" i="25"/>
  <c r="R25" i="25"/>
  <c r="R2" i="25" s="1"/>
  <c r="Q25" i="25"/>
  <c r="P25" i="25"/>
  <c r="J25" i="25"/>
  <c r="H25" i="25"/>
  <c r="G25" i="25"/>
  <c r="Q2" i="25" s="1"/>
  <c r="F25" i="25"/>
  <c r="AH24" i="25"/>
  <c r="AG24" i="25"/>
  <c r="AF24" i="25"/>
  <c r="AE24" i="25"/>
  <c r="AD24" i="25"/>
  <c r="AC24" i="25"/>
  <c r="AB24" i="25"/>
  <c r="AA24" i="25"/>
  <c r="X24" i="25"/>
  <c r="W24" i="25"/>
  <c r="AI23" i="25"/>
  <c r="AH23" i="25"/>
  <c r="AG23" i="25"/>
  <c r="AF23" i="25"/>
  <c r="AE23" i="25"/>
  <c r="AD23" i="25"/>
  <c r="AC23" i="25"/>
  <c r="AB23" i="25"/>
  <c r="AA23" i="25"/>
  <c r="X23" i="25"/>
  <c r="W23" i="25"/>
  <c r="S23" i="25"/>
  <c r="M23" i="25"/>
  <c r="I23" i="25"/>
  <c r="C23" i="25"/>
  <c r="AH22" i="25"/>
  <c r="AG22" i="25"/>
  <c r="AF22" i="25"/>
  <c r="AE22" i="25"/>
  <c r="AD22" i="25"/>
  <c r="AC22" i="25"/>
  <c r="AB22" i="25"/>
  <c r="AA22" i="25"/>
  <c r="X22" i="25"/>
  <c r="W22" i="25"/>
  <c r="AI21" i="25"/>
  <c r="AH21" i="25"/>
  <c r="AG21" i="25"/>
  <c r="AF21" i="25"/>
  <c r="AE21" i="25"/>
  <c r="AD21" i="25"/>
  <c r="AC21" i="25"/>
  <c r="AB21" i="25"/>
  <c r="AA21" i="25"/>
  <c r="X21" i="25"/>
  <c r="Z21" i="25" s="1"/>
  <c r="W21" i="25"/>
  <c r="S21" i="25"/>
  <c r="M21" i="25"/>
  <c r="I21" i="25"/>
  <c r="C21" i="25"/>
  <c r="AH20" i="25"/>
  <c r="AG20" i="25"/>
  <c r="AF20" i="25"/>
  <c r="AE20" i="25"/>
  <c r="AD20" i="25"/>
  <c r="AC20" i="25"/>
  <c r="AB20" i="25"/>
  <c r="AA20" i="25"/>
  <c r="Y20" i="25"/>
  <c r="X20" i="25"/>
  <c r="W20" i="25"/>
  <c r="AI19" i="25"/>
  <c r="AH19" i="25"/>
  <c r="AG19" i="25"/>
  <c r="AF19" i="25"/>
  <c r="AE19" i="25"/>
  <c r="AD19" i="25"/>
  <c r="AC19" i="25"/>
  <c r="AB19" i="25"/>
  <c r="AA19" i="25"/>
  <c r="Z19" i="25"/>
  <c r="X19" i="25"/>
  <c r="Z20" i="25" s="1"/>
  <c r="W19" i="25"/>
  <c r="Y19" i="25" s="1"/>
  <c r="S19" i="25"/>
  <c r="I19" i="25"/>
  <c r="C19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AI17" i="25"/>
  <c r="AH17" i="25"/>
  <c r="AG17" i="25"/>
  <c r="AF17" i="25"/>
  <c r="AE17" i="25"/>
  <c r="AD17" i="25"/>
  <c r="AC17" i="25"/>
  <c r="AB17" i="25"/>
  <c r="AA17" i="25"/>
  <c r="Y17" i="25"/>
  <c r="X17" i="25"/>
  <c r="Z17" i="25" s="1"/>
  <c r="W17" i="25"/>
  <c r="S17" i="25"/>
  <c r="I17" i="25"/>
  <c r="AH16" i="25"/>
  <c r="AG16" i="25"/>
  <c r="AF16" i="25"/>
  <c r="AE16" i="25"/>
  <c r="AD16" i="25"/>
  <c r="AC16" i="25"/>
  <c r="AB16" i="25"/>
  <c r="AA16" i="25"/>
  <c r="X16" i="25"/>
  <c r="W16" i="25"/>
  <c r="AI15" i="25"/>
  <c r="AH15" i="25"/>
  <c r="AG15" i="25"/>
  <c r="AF15" i="25"/>
  <c r="AE15" i="25"/>
  <c r="AD15" i="25"/>
  <c r="AC15" i="25"/>
  <c r="AB15" i="25"/>
  <c r="AA15" i="25"/>
  <c r="X15" i="25"/>
  <c r="W15" i="25"/>
  <c r="S15" i="25"/>
  <c r="I15" i="25"/>
  <c r="C15" i="25"/>
  <c r="C17" i="25" s="1"/>
  <c r="AH14" i="25"/>
  <c r="AG14" i="25"/>
  <c r="AF14" i="25"/>
  <c r="AE14" i="25"/>
  <c r="AD14" i="25"/>
  <c r="AC14" i="25"/>
  <c r="AB14" i="25"/>
  <c r="AA14" i="25"/>
  <c r="X14" i="25"/>
  <c r="W14" i="25"/>
  <c r="AI13" i="25"/>
  <c r="AH13" i="25"/>
  <c r="AG13" i="25"/>
  <c r="AF13" i="25"/>
  <c r="AE13" i="25"/>
  <c r="AD13" i="25"/>
  <c r="AC13" i="25"/>
  <c r="AB13" i="25"/>
  <c r="AA13" i="25"/>
  <c r="X13" i="25"/>
  <c r="W13" i="25"/>
  <c r="S13" i="25"/>
  <c r="M13" i="25"/>
  <c r="M15" i="25" s="1"/>
  <c r="M17" i="25" s="1"/>
  <c r="M19" i="25" s="1"/>
  <c r="I13" i="25"/>
  <c r="C13" i="25"/>
  <c r="AH12" i="25"/>
  <c r="AG12" i="25"/>
  <c r="AF12" i="25"/>
  <c r="AE12" i="25"/>
  <c r="AD12" i="25"/>
  <c r="AC12" i="25"/>
  <c r="AB12" i="25"/>
  <c r="AA12" i="25"/>
  <c r="Y12" i="25"/>
  <c r="X12" i="25"/>
  <c r="W12" i="25"/>
  <c r="AI11" i="25"/>
  <c r="AH11" i="25"/>
  <c r="AG11" i="25"/>
  <c r="AF11" i="25"/>
  <c r="AE11" i="25"/>
  <c r="AD11" i="25"/>
  <c r="AC11" i="25"/>
  <c r="AB11" i="25"/>
  <c r="AA11" i="25"/>
  <c r="Y11" i="25"/>
  <c r="X11" i="25"/>
  <c r="Z12" i="25" s="1"/>
  <c r="W11" i="25"/>
  <c r="S11" i="25"/>
  <c r="M11" i="25"/>
  <c r="I11" i="25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AI9" i="25"/>
  <c r="AH9" i="25"/>
  <c r="AG9" i="25"/>
  <c r="AF9" i="25"/>
  <c r="AE9" i="25"/>
  <c r="AD9" i="25"/>
  <c r="AC9" i="25"/>
  <c r="AB9" i="25"/>
  <c r="AA9" i="25"/>
  <c r="Z9" i="25"/>
  <c r="X9" i="25"/>
  <c r="W9" i="25"/>
  <c r="Y9" i="25" s="1"/>
  <c r="S9" i="25"/>
  <c r="M9" i="25"/>
  <c r="I9" i="25"/>
  <c r="C9" i="25"/>
  <c r="C11" i="25" s="1"/>
  <c r="AH8" i="25"/>
  <c r="AG8" i="25"/>
  <c r="AF8" i="25"/>
  <c r="AE8" i="25"/>
  <c r="AD8" i="25"/>
  <c r="AC8" i="25"/>
  <c r="AB8" i="25"/>
  <c r="AA8" i="25"/>
  <c r="X8" i="25"/>
  <c r="W8" i="25"/>
  <c r="AI7" i="25"/>
  <c r="AH7" i="25"/>
  <c r="AG7" i="25"/>
  <c r="AF7" i="25"/>
  <c r="AE7" i="25"/>
  <c r="AD7" i="25"/>
  <c r="AC7" i="25"/>
  <c r="AB7" i="25"/>
  <c r="AA7" i="25"/>
  <c r="Y7" i="25"/>
  <c r="X7" i="25"/>
  <c r="W7" i="25"/>
  <c r="Y8" i="25" s="1"/>
  <c r="S7" i="25"/>
  <c r="S25" i="25" s="1"/>
  <c r="I7" i="25"/>
  <c r="C7" i="25"/>
  <c r="AH6" i="25"/>
  <c r="AG6" i="25"/>
  <c r="AF6" i="25"/>
  <c r="AE6" i="25"/>
  <c r="AD6" i="25"/>
  <c r="AC6" i="25"/>
  <c r="AB6" i="25"/>
  <c r="AA6" i="25"/>
  <c r="Z6" i="25"/>
  <c r="X6" i="25"/>
  <c r="W6" i="25"/>
  <c r="AI5" i="25"/>
  <c r="AH5" i="25"/>
  <c r="AG5" i="25"/>
  <c r="AF5" i="25"/>
  <c r="AE5" i="25"/>
  <c r="AD5" i="25"/>
  <c r="AC5" i="25"/>
  <c r="AB5" i="25"/>
  <c r="AA5" i="25"/>
  <c r="Z5" i="25"/>
  <c r="X5" i="25"/>
  <c r="W5" i="25"/>
  <c r="Y5" i="25" s="1"/>
  <c r="S5" i="25"/>
  <c r="M5" i="25"/>
  <c r="M7" i="25" s="1"/>
  <c r="I5" i="25"/>
  <c r="C5" i="25"/>
  <c r="T2" i="25"/>
  <c r="I164" i="24"/>
  <c r="I163" i="24"/>
  <c r="I162" i="24"/>
  <c r="I161" i="24"/>
  <c r="I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T96" i="24"/>
  <c r="T94" i="24"/>
  <c r="R94" i="24"/>
  <c r="Q94" i="24"/>
  <c r="P94" i="24"/>
  <c r="J94" i="24"/>
  <c r="H94" i="24"/>
  <c r="G94" i="24"/>
  <c r="F94" i="24"/>
  <c r="AH93" i="24"/>
  <c r="AG93" i="24"/>
  <c r="AF93" i="24"/>
  <c r="AE93" i="24"/>
  <c r="AD93" i="24"/>
  <c r="AC93" i="24"/>
  <c r="AB93" i="24"/>
  <c r="AA93" i="24"/>
  <c r="Z93" i="24"/>
  <c r="Y93" i="24"/>
  <c r="X93" i="24"/>
  <c r="W93" i="24"/>
  <c r="AI92" i="24"/>
  <c r="AH92" i="24"/>
  <c r="AG92" i="24"/>
  <c r="AF92" i="24"/>
  <c r="AE92" i="24"/>
  <c r="AD92" i="24"/>
  <c r="AC92" i="24"/>
  <c r="AB92" i="24"/>
  <c r="AA92" i="24"/>
  <c r="Z92" i="24"/>
  <c r="Y92" i="24"/>
  <c r="X92" i="24"/>
  <c r="W92" i="24"/>
  <c r="S92" i="24"/>
  <c r="M92" i="24"/>
  <c r="I92" i="24"/>
  <c r="C92" i="24"/>
  <c r="AH91" i="24"/>
  <c r="AG91" i="24"/>
  <c r="AF91" i="24"/>
  <c r="AE91" i="24"/>
  <c r="AD91" i="24"/>
  <c r="AC91" i="24"/>
  <c r="AB91" i="24"/>
  <c r="AA91" i="24"/>
  <c r="Y91" i="24"/>
  <c r="X91" i="24"/>
  <c r="W91" i="24"/>
  <c r="AI90" i="24"/>
  <c r="AH90" i="24"/>
  <c r="AG90" i="24"/>
  <c r="AF90" i="24"/>
  <c r="AE90" i="24"/>
  <c r="AD90" i="24"/>
  <c r="AC90" i="24"/>
  <c r="AB90" i="24"/>
  <c r="AA90" i="24"/>
  <c r="Y90" i="24"/>
  <c r="X90" i="24"/>
  <c r="W90" i="24"/>
  <c r="S90" i="24"/>
  <c r="M90" i="24"/>
  <c r="I90" i="24"/>
  <c r="AH89" i="24"/>
  <c r="AG89" i="24"/>
  <c r="AF89" i="24"/>
  <c r="AE89" i="24"/>
  <c r="AD89" i="24"/>
  <c r="AC89" i="24"/>
  <c r="AB89" i="24"/>
  <c r="AA89" i="24"/>
  <c r="X89" i="24"/>
  <c r="W89" i="24"/>
  <c r="AI88" i="24"/>
  <c r="AH88" i="24"/>
  <c r="AG88" i="24"/>
  <c r="AF88" i="24"/>
  <c r="AE88" i="24"/>
  <c r="AD88" i="24"/>
  <c r="AC88" i="24"/>
  <c r="AB88" i="24"/>
  <c r="AA88" i="24"/>
  <c r="X88" i="24"/>
  <c r="W88" i="24"/>
  <c r="S88" i="24"/>
  <c r="I88" i="24"/>
  <c r="AH87" i="24"/>
  <c r="AG87" i="24"/>
  <c r="AF87" i="24"/>
  <c r="AE87" i="24"/>
  <c r="AD87" i="24"/>
  <c r="AC87" i="24"/>
  <c r="AB87" i="24"/>
  <c r="AA87" i="24"/>
  <c r="Z87" i="24"/>
  <c r="Y87" i="24"/>
  <c r="X87" i="24"/>
  <c r="W87" i="24"/>
  <c r="AI86" i="24"/>
  <c r="AH86" i="24"/>
  <c r="AG86" i="24"/>
  <c r="AF86" i="24"/>
  <c r="AE86" i="24"/>
  <c r="AD86" i="24"/>
  <c r="AC86" i="24"/>
  <c r="AB86" i="24"/>
  <c r="AA86" i="24"/>
  <c r="Z86" i="24"/>
  <c r="Y86" i="24"/>
  <c r="X86" i="24"/>
  <c r="W86" i="24"/>
  <c r="S86" i="24"/>
  <c r="I86" i="24"/>
  <c r="AH85" i="24"/>
  <c r="AG85" i="24"/>
  <c r="AF85" i="24"/>
  <c r="AE85" i="24"/>
  <c r="AD85" i="24"/>
  <c r="AC85" i="24"/>
  <c r="AB85" i="24"/>
  <c r="AA85" i="24"/>
  <c r="Z85" i="24"/>
  <c r="X85" i="24"/>
  <c r="W85" i="24"/>
  <c r="AI84" i="24"/>
  <c r="AH84" i="24"/>
  <c r="AG84" i="24"/>
  <c r="AF84" i="24"/>
  <c r="AE84" i="24"/>
  <c r="AD84" i="24"/>
  <c r="AC84" i="24"/>
  <c r="AB84" i="24"/>
  <c r="AA84" i="24"/>
  <c r="X84" i="24"/>
  <c r="Z84" i="24" s="1"/>
  <c r="W84" i="24"/>
  <c r="S84" i="24"/>
  <c r="M84" i="24"/>
  <c r="M86" i="24" s="1"/>
  <c r="M88" i="24" s="1"/>
  <c r="I84" i="24"/>
  <c r="AH83" i="24"/>
  <c r="AG83" i="24"/>
  <c r="AF83" i="24"/>
  <c r="AE83" i="24"/>
  <c r="AD83" i="24"/>
  <c r="AC83" i="24"/>
  <c r="AB83" i="24"/>
  <c r="AA83" i="24"/>
  <c r="Z83" i="24"/>
  <c r="Y83" i="24"/>
  <c r="X83" i="24"/>
  <c r="W83" i="24"/>
  <c r="AI82" i="24"/>
  <c r="AH82" i="24"/>
  <c r="AG82" i="24"/>
  <c r="AF82" i="24"/>
  <c r="AE82" i="24"/>
  <c r="AD82" i="24"/>
  <c r="AC82" i="24"/>
  <c r="AB82" i="24"/>
  <c r="AA82" i="24"/>
  <c r="Z82" i="24"/>
  <c r="X82" i="24"/>
  <c r="W82" i="24"/>
  <c r="Y82" i="24" s="1"/>
  <c r="S82" i="24"/>
  <c r="I82" i="24"/>
  <c r="AH81" i="24"/>
  <c r="AG81" i="24"/>
  <c r="AF81" i="24"/>
  <c r="AE81" i="24"/>
  <c r="AD81" i="24"/>
  <c r="AC81" i="24"/>
  <c r="AB81" i="24"/>
  <c r="AA81" i="24"/>
  <c r="Z81" i="24"/>
  <c r="Y81" i="24"/>
  <c r="X81" i="24"/>
  <c r="W81" i="24"/>
  <c r="AI80" i="24"/>
  <c r="AH80" i="24"/>
  <c r="AG80" i="24"/>
  <c r="AF80" i="24"/>
  <c r="AE80" i="24"/>
  <c r="AD80" i="24"/>
  <c r="AC80" i="24"/>
  <c r="AB80" i="24"/>
  <c r="AA80" i="24"/>
  <c r="Z80" i="24"/>
  <c r="Y80" i="24"/>
  <c r="X80" i="24"/>
  <c r="W80" i="24"/>
  <c r="S80" i="24"/>
  <c r="I80" i="24"/>
  <c r="C80" i="24"/>
  <c r="C82" i="24" s="1"/>
  <c r="C84" i="24" s="1"/>
  <c r="C86" i="24" s="1"/>
  <c r="C88" i="24" s="1"/>
  <c r="C90" i="24" s="1"/>
  <c r="AH79" i="24"/>
  <c r="AG79" i="24"/>
  <c r="AF79" i="24"/>
  <c r="AE79" i="24"/>
  <c r="AD79" i="24"/>
  <c r="AC79" i="24"/>
  <c r="AB79" i="24"/>
  <c r="AA79" i="24"/>
  <c r="Y79" i="24"/>
  <c r="X79" i="24"/>
  <c r="W79" i="24"/>
  <c r="AI78" i="24"/>
  <c r="AH78" i="24"/>
  <c r="AG78" i="24"/>
  <c r="AF78" i="24"/>
  <c r="AE78" i="24"/>
  <c r="AD78" i="24"/>
  <c r="AC78" i="24"/>
  <c r="AB78" i="24"/>
  <c r="AA78" i="24"/>
  <c r="Z78" i="24"/>
  <c r="X78" i="24"/>
  <c r="Z79" i="24" s="1"/>
  <c r="W78" i="24"/>
  <c r="Y78" i="24" s="1"/>
  <c r="S78" i="24"/>
  <c r="S94" i="24" s="1"/>
  <c r="M78" i="24"/>
  <c r="M80" i="24" s="1"/>
  <c r="M82" i="24" s="1"/>
  <c r="I78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AI76" i="24"/>
  <c r="AH76" i="24"/>
  <c r="AG76" i="24"/>
  <c r="AF76" i="24"/>
  <c r="AE76" i="24"/>
  <c r="AD76" i="24"/>
  <c r="AC76" i="24"/>
  <c r="AB76" i="24"/>
  <c r="AA76" i="24"/>
  <c r="Z76" i="24"/>
  <c r="Y76" i="24"/>
  <c r="X76" i="24"/>
  <c r="W76" i="24"/>
  <c r="S76" i="24"/>
  <c r="I76" i="24"/>
  <c r="C76" i="24"/>
  <c r="C78" i="24" s="1"/>
  <c r="AH75" i="24"/>
  <c r="AG75" i="24"/>
  <c r="AF75" i="24"/>
  <c r="AE75" i="24"/>
  <c r="AD75" i="24"/>
  <c r="AC75" i="24"/>
  <c r="AB75" i="24"/>
  <c r="AA75" i="24"/>
  <c r="X75" i="24"/>
  <c r="W75" i="24"/>
  <c r="AI74" i="24"/>
  <c r="AH74" i="24"/>
  <c r="AG74" i="24"/>
  <c r="AF74" i="24"/>
  <c r="AE74" i="24"/>
  <c r="AD74" i="24"/>
  <c r="AC74" i="24"/>
  <c r="AB74" i="24"/>
  <c r="AA74" i="24"/>
  <c r="X74" i="24"/>
  <c r="W74" i="24"/>
  <c r="S74" i="24"/>
  <c r="M74" i="24"/>
  <c r="M76" i="24" s="1"/>
  <c r="I74" i="24"/>
  <c r="I94" i="24" s="1"/>
  <c r="C74" i="24"/>
  <c r="T71" i="24"/>
  <c r="R71" i="24"/>
  <c r="R96" i="24" s="1"/>
  <c r="Q71" i="24"/>
  <c r="P71" i="24"/>
  <c r="J71" i="24"/>
  <c r="H71" i="24"/>
  <c r="G71" i="24"/>
  <c r="F71" i="24"/>
  <c r="AH70" i="24"/>
  <c r="AG70" i="24"/>
  <c r="AF70" i="24"/>
  <c r="AE70" i="24"/>
  <c r="AD70" i="24"/>
  <c r="AC70" i="24"/>
  <c r="AB70" i="24"/>
  <c r="AA70" i="24"/>
  <c r="X70" i="24"/>
  <c r="W70" i="24"/>
  <c r="AI69" i="24"/>
  <c r="AH69" i="24"/>
  <c r="AG69" i="24"/>
  <c r="AF69" i="24"/>
  <c r="AE69" i="24"/>
  <c r="AD69" i="24"/>
  <c r="AC69" i="24"/>
  <c r="AB69" i="24"/>
  <c r="AA69" i="24"/>
  <c r="Y69" i="24"/>
  <c r="X69" i="24"/>
  <c r="W69" i="24"/>
  <c r="Y70" i="24" s="1"/>
  <c r="S69" i="24"/>
  <c r="M69" i="24"/>
  <c r="I69" i="24"/>
  <c r="C69" i="24"/>
  <c r="AH68" i="24"/>
  <c r="AG68" i="24"/>
  <c r="AF68" i="24"/>
  <c r="AE68" i="24"/>
  <c r="AD68" i="24"/>
  <c r="AC68" i="24"/>
  <c r="AB68" i="24"/>
  <c r="AA68" i="24"/>
  <c r="X68" i="24"/>
  <c r="W68" i="24"/>
  <c r="AI67" i="24"/>
  <c r="AH67" i="24"/>
  <c r="AG67" i="24"/>
  <c r="AF67" i="24"/>
  <c r="AE67" i="24"/>
  <c r="AD67" i="24"/>
  <c r="AC67" i="24"/>
  <c r="AB67" i="24"/>
  <c r="AA67" i="24"/>
  <c r="X67" i="24"/>
  <c r="Z67" i="24" s="1"/>
  <c r="W67" i="24"/>
  <c r="S67" i="24"/>
  <c r="M67" i="24"/>
  <c r="I67" i="24"/>
  <c r="C67" i="24"/>
  <c r="AH66" i="24"/>
  <c r="AG66" i="24"/>
  <c r="AF66" i="24"/>
  <c r="AE66" i="24"/>
  <c r="AD66" i="24"/>
  <c r="AC66" i="24"/>
  <c r="AB66" i="24"/>
  <c r="AA66" i="24"/>
  <c r="Z66" i="24"/>
  <c r="X66" i="24"/>
  <c r="W66" i="24"/>
  <c r="AI65" i="24"/>
  <c r="AH65" i="24"/>
  <c r="AG65" i="24"/>
  <c r="AF65" i="24"/>
  <c r="AE65" i="24"/>
  <c r="AD65" i="24"/>
  <c r="AC65" i="24"/>
  <c r="AB65" i="24"/>
  <c r="AA65" i="24"/>
  <c r="X65" i="24"/>
  <c r="Z65" i="24" s="1"/>
  <c r="W65" i="24"/>
  <c r="S65" i="24"/>
  <c r="M65" i="24"/>
  <c r="I65" i="24"/>
  <c r="AH64" i="24"/>
  <c r="AG64" i="24"/>
  <c r="AF64" i="24"/>
  <c r="AE64" i="24"/>
  <c r="AD64" i="24"/>
  <c r="AC64" i="24"/>
  <c r="AB64" i="24"/>
  <c r="AA64" i="24"/>
  <c r="Z64" i="24"/>
  <c r="Y64" i="24"/>
  <c r="X64" i="24"/>
  <c r="W64" i="24"/>
  <c r="AI63" i="24"/>
  <c r="AH63" i="24"/>
  <c r="AG63" i="24"/>
  <c r="AF63" i="24"/>
  <c r="AE63" i="24"/>
  <c r="AD63" i="24"/>
  <c r="AC63" i="24"/>
  <c r="AB63" i="24"/>
  <c r="AA63" i="24"/>
  <c r="Z63" i="24"/>
  <c r="Y63" i="24"/>
  <c r="X63" i="24"/>
  <c r="W63" i="24"/>
  <c r="S63" i="24"/>
  <c r="I63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AI61" i="24"/>
  <c r="AH61" i="24"/>
  <c r="AG61" i="24"/>
  <c r="AF61" i="24"/>
  <c r="AE61" i="24"/>
  <c r="AD61" i="24"/>
  <c r="AC61" i="24"/>
  <c r="AB61" i="24"/>
  <c r="AA61" i="24"/>
  <c r="Z61" i="24"/>
  <c r="Y61" i="24"/>
  <c r="X61" i="24"/>
  <c r="W61" i="24"/>
  <c r="S61" i="24"/>
  <c r="I61" i="24"/>
  <c r="AH60" i="24"/>
  <c r="AG60" i="24"/>
  <c r="AF60" i="24"/>
  <c r="AE60" i="24"/>
  <c r="AD60" i="24"/>
  <c r="AC60" i="24"/>
  <c r="AB60" i="24"/>
  <c r="AA60" i="24"/>
  <c r="Y60" i="24"/>
  <c r="X60" i="24"/>
  <c r="W60" i="24"/>
  <c r="AI59" i="24"/>
  <c r="AH59" i="24"/>
  <c r="AG59" i="24"/>
  <c r="AF59" i="24"/>
  <c r="AE59" i="24"/>
  <c r="AD59" i="24"/>
  <c r="AC59" i="24"/>
  <c r="AB59" i="24"/>
  <c r="AA59" i="24"/>
  <c r="Z59" i="24"/>
  <c r="Y59" i="24"/>
  <c r="X59" i="24"/>
  <c r="Z60" i="24" s="1"/>
  <c r="W59" i="24"/>
  <c r="S59" i="24"/>
  <c r="M59" i="24"/>
  <c r="M61" i="24" s="1"/>
  <c r="M63" i="24" s="1"/>
  <c r="I59" i="24"/>
  <c r="AH58" i="24"/>
  <c r="AG58" i="24"/>
  <c r="AF58" i="24"/>
  <c r="AE58" i="24"/>
  <c r="AD58" i="24"/>
  <c r="AC58" i="24"/>
  <c r="AB58" i="24"/>
  <c r="AA58" i="24"/>
  <c r="Z58" i="24"/>
  <c r="X58" i="24"/>
  <c r="W58" i="24"/>
  <c r="AI57" i="24"/>
  <c r="AH57" i="24"/>
  <c r="AG57" i="24"/>
  <c r="AF57" i="24"/>
  <c r="AE57" i="24"/>
  <c r="AD57" i="24"/>
  <c r="AC57" i="24"/>
  <c r="AB57" i="24"/>
  <c r="AA57" i="24"/>
  <c r="Z57" i="24"/>
  <c r="X57" i="24"/>
  <c r="W57" i="24"/>
  <c r="S57" i="24"/>
  <c r="I57" i="24"/>
  <c r="AH56" i="24"/>
  <c r="AG56" i="24"/>
  <c r="AF56" i="24"/>
  <c r="AE56" i="24"/>
  <c r="AD56" i="24"/>
  <c r="AC56" i="24"/>
  <c r="AB56" i="24"/>
  <c r="AA56" i="24"/>
  <c r="X56" i="24"/>
  <c r="W56" i="24"/>
  <c r="AI55" i="24"/>
  <c r="AH55" i="24"/>
  <c r="AG55" i="24"/>
  <c r="AF55" i="24"/>
  <c r="AE55" i="24"/>
  <c r="AD55" i="24"/>
  <c r="AC55" i="24"/>
  <c r="AB55" i="24"/>
  <c r="AA55" i="24"/>
  <c r="X55" i="24"/>
  <c r="W55" i="24"/>
  <c r="S55" i="24"/>
  <c r="I55" i="24"/>
  <c r="AH54" i="24"/>
  <c r="AG54" i="24"/>
  <c r="AF54" i="24"/>
  <c r="AE54" i="24"/>
  <c r="AD54" i="24"/>
  <c r="AC54" i="24"/>
  <c r="AB54" i="24"/>
  <c r="AA54" i="24"/>
  <c r="Z54" i="24"/>
  <c r="Y54" i="24"/>
  <c r="X54" i="24"/>
  <c r="W54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S53" i="24"/>
  <c r="M53" i="24"/>
  <c r="M55" i="24" s="1"/>
  <c r="M57" i="24" s="1"/>
  <c r="I53" i="24"/>
  <c r="AH52" i="24"/>
  <c r="AG52" i="24"/>
  <c r="AF52" i="24"/>
  <c r="AE52" i="24"/>
  <c r="AD52" i="24"/>
  <c r="AC52" i="24"/>
  <c r="AB52" i="24"/>
  <c r="AA52" i="24"/>
  <c r="Z52" i="24"/>
  <c r="Y52" i="24"/>
  <c r="X52" i="24"/>
  <c r="W52" i="24"/>
  <c r="AI51" i="24"/>
  <c r="AH51" i="24"/>
  <c r="AG51" i="24"/>
  <c r="AF51" i="24"/>
  <c r="AE51" i="24"/>
  <c r="AD51" i="24"/>
  <c r="AC51" i="24"/>
  <c r="AB51" i="24"/>
  <c r="AA51" i="24"/>
  <c r="Z51" i="24"/>
  <c r="X51" i="24"/>
  <c r="W51" i="24"/>
  <c r="Y51" i="24" s="1"/>
  <c r="S51" i="24"/>
  <c r="S71" i="24" s="1"/>
  <c r="M51" i="24"/>
  <c r="I51" i="24"/>
  <c r="C51" i="24"/>
  <c r="C53" i="24" s="1"/>
  <c r="C55" i="24" s="1"/>
  <c r="C57" i="24" s="1"/>
  <c r="C59" i="24" s="1"/>
  <c r="C61" i="24" s="1"/>
  <c r="C63" i="24" s="1"/>
  <c r="C65" i="24" s="1"/>
  <c r="F49" i="24"/>
  <c r="T48" i="24"/>
  <c r="R48" i="24"/>
  <c r="Q48" i="24"/>
  <c r="P48" i="24"/>
  <c r="P96" i="24" s="1"/>
  <c r="J48" i="24"/>
  <c r="H48" i="24"/>
  <c r="G48" i="24"/>
  <c r="F48" i="24"/>
  <c r="AH47" i="24"/>
  <c r="AG47" i="24"/>
  <c r="AF47" i="24"/>
  <c r="AE47" i="24"/>
  <c r="AD47" i="24"/>
  <c r="AC47" i="24"/>
  <c r="AB47" i="24"/>
  <c r="AA47" i="24"/>
  <c r="Z47" i="24"/>
  <c r="X47" i="24"/>
  <c r="W47" i="24"/>
  <c r="AI46" i="24"/>
  <c r="AH46" i="24"/>
  <c r="AG46" i="24"/>
  <c r="AF46" i="24"/>
  <c r="AE46" i="24"/>
  <c r="AD46" i="24"/>
  <c r="AC46" i="24"/>
  <c r="AB46" i="24"/>
  <c r="AA46" i="24"/>
  <c r="X46" i="24"/>
  <c r="Z46" i="24" s="1"/>
  <c r="W46" i="24"/>
  <c r="S46" i="24"/>
  <c r="M46" i="24"/>
  <c r="I46" i="24"/>
  <c r="C46" i="24"/>
  <c r="AH45" i="24"/>
  <c r="AG45" i="24"/>
  <c r="AF45" i="24"/>
  <c r="AE45" i="24"/>
  <c r="AD45" i="24"/>
  <c r="AC45" i="24"/>
  <c r="AB45" i="24"/>
  <c r="AA45" i="24"/>
  <c r="X45" i="24"/>
  <c r="W45" i="24"/>
  <c r="AI44" i="24"/>
  <c r="AH44" i="24"/>
  <c r="AG44" i="24"/>
  <c r="AF44" i="24"/>
  <c r="AE44" i="24"/>
  <c r="AD44" i="24"/>
  <c r="AC44" i="24"/>
  <c r="AB44" i="24"/>
  <c r="AA44" i="24"/>
  <c r="Y44" i="24"/>
  <c r="X44" i="24"/>
  <c r="W44" i="24"/>
  <c r="Y45" i="24" s="1"/>
  <c r="S44" i="24"/>
  <c r="M44" i="24"/>
  <c r="I44" i="24"/>
  <c r="C44" i="24"/>
  <c r="AH43" i="24"/>
  <c r="AG43" i="24"/>
  <c r="AF43" i="24"/>
  <c r="AE43" i="24"/>
  <c r="AD43" i="24"/>
  <c r="AC43" i="24"/>
  <c r="AB43" i="24"/>
  <c r="AA43" i="24"/>
  <c r="Z43" i="24"/>
  <c r="Y43" i="24"/>
  <c r="X43" i="24"/>
  <c r="W43" i="24"/>
  <c r="AI42" i="24"/>
  <c r="AH42" i="24"/>
  <c r="AG42" i="24"/>
  <c r="AF42" i="24"/>
  <c r="AE42" i="24"/>
  <c r="AD42" i="24"/>
  <c r="AC42" i="24"/>
  <c r="AB42" i="24"/>
  <c r="AA42" i="24"/>
  <c r="Z42" i="24"/>
  <c r="Y42" i="24"/>
  <c r="X42" i="24"/>
  <c r="W42" i="24"/>
  <c r="S42" i="24"/>
  <c r="I42" i="24"/>
  <c r="C42" i="24"/>
  <c r="AH41" i="24"/>
  <c r="AG41" i="24"/>
  <c r="AF41" i="24"/>
  <c r="AE41" i="24"/>
  <c r="AD41" i="24"/>
  <c r="AC41" i="24"/>
  <c r="AB41" i="24"/>
  <c r="AA41" i="24"/>
  <c r="Y41" i="24"/>
  <c r="X41" i="24"/>
  <c r="W41" i="24"/>
  <c r="AI40" i="24"/>
  <c r="AH40" i="24"/>
  <c r="AG40" i="24"/>
  <c r="AF40" i="24"/>
  <c r="AE40" i="24"/>
  <c r="AD40" i="24"/>
  <c r="AC40" i="24"/>
  <c r="AB40" i="24"/>
  <c r="AA40" i="24"/>
  <c r="Z40" i="24"/>
  <c r="Y40" i="24"/>
  <c r="X40" i="24"/>
  <c r="Z41" i="24" s="1"/>
  <c r="W40" i="24"/>
  <c r="S40" i="24"/>
  <c r="I40" i="24"/>
  <c r="AH39" i="24"/>
  <c r="AG39" i="24"/>
  <c r="AF39" i="24"/>
  <c r="AE39" i="24"/>
  <c r="AD39" i="24"/>
  <c r="AC39" i="24"/>
  <c r="AB39" i="24"/>
  <c r="AA39" i="24"/>
  <c r="Z39" i="24"/>
  <c r="Y39" i="24"/>
  <c r="X39" i="24"/>
  <c r="W39" i="24"/>
  <c r="AI38" i="24"/>
  <c r="AH38" i="24"/>
  <c r="AG38" i="24"/>
  <c r="AF38" i="24"/>
  <c r="AE38" i="24"/>
  <c r="AD38" i="24"/>
  <c r="AC38" i="24"/>
  <c r="AB38" i="24"/>
  <c r="AA38" i="24"/>
  <c r="Z38" i="24"/>
  <c r="Y38" i="24"/>
  <c r="X38" i="24"/>
  <c r="W38" i="24"/>
  <c r="S38" i="24"/>
  <c r="I38" i="24"/>
  <c r="C38" i="24"/>
  <c r="C40" i="24" s="1"/>
  <c r="AH37" i="24"/>
  <c r="AG37" i="24"/>
  <c r="AF37" i="24"/>
  <c r="AE37" i="24"/>
  <c r="AD37" i="24"/>
  <c r="AC37" i="24"/>
  <c r="AB37" i="24"/>
  <c r="AA37" i="24"/>
  <c r="X37" i="24"/>
  <c r="W37" i="24"/>
  <c r="AI36" i="24"/>
  <c r="AH36" i="24"/>
  <c r="AG36" i="24"/>
  <c r="AF36" i="24"/>
  <c r="AE36" i="24"/>
  <c r="AD36" i="24"/>
  <c r="AC36" i="24"/>
  <c r="AB36" i="24"/>
  <c r="AA36" i="24"/>
  <c r="X36" i="24"/>
  <c r="W36" i="24"/>
  <c r="S36" i="24"/>
  <c r="M36" i="24"/>
  <c r="M38" i="24" s="1"/>
  <c r="M40" i="24" s="1"/>
  <c r="M42" i="24" s="1"/>
  <c r="I36" i="24"/>
  <c r="I48" i="24" s="1"/>
  <c r="AH35" i="24"/>
  <c r="AG35" i="24"/>
  <c r="AF35" i="24"/>
  <c r="AE35" i="24"/>
  <c r="AD35" i="24"/>
  <c r="AC35" i="24"/>
  <c r="AB35" i="24"/>
  <c r="AA35" i="24"/>
  <c r="X35" i="24"/>
  <c r="W35" i="24"/>
  <c r="AI34" i="24"/>
  <c r="AH34" i="24"/>
  <c r="AG34" i="24"/>
  <c r="AF34" i="24"/>
  <c r="AE34" i="24"/>
  <c r="AD34" i="24"/>
  <c r="AC34" i="24"/>
  <c r="AB34" i="24"/>
  <c r="AA34" i="24"/>
  <c r="X34" i="24"/>
  <c r="W34" i="24"/>
  <c r="Y35" i="24" s="1"/>
  <c r="S34" i="24"/>
  <c r="S48" i="24" s="1"/>
  <c r="I34" i="24"/>
  <c r="AH33" i="24"/>
  <c r="AG33" i="24"/>
  <c r="AF33" i="24"/>
  <c r="AE33" i="24"/>
  <c r="AD33" i="24"/>
  <c r="AC33" i="24"/>
  <c r="AB33" i="24"/>
  <c r="AA33" i="24"/>
  <c r="Z33" i="24"/>
  <c r="Y33" i="24"/>
  <c r="X33" i="24"/>
  <c r="W33" i="24"/>
  <c r="AI32" i="24"/>
  <c r="AH32" i="24"/>
  <c r="AG32" i="24"/>
  <c r="AF32" i="24"/>
  <c r="AE32" i="24"/>
  <c r="AD32" i="24"/>
  <c r="AC32" i="24"/>
  <c r="AB32" i="24"/>
  <c r="AA32" i="24"/>
  <c r="Z32" i="24"/>
  <c r="X32" i="24"/>
  <c r="W32" i="24"/>
  <c r="Y32" i="24" s="1"/>
  <c r="S32" i="24"/>
  <c r="M32" i="24"/>
  <c r="M34" i="24" s="1"/>
  <c r="I32" i="24"/>
  <c r="AH31" i="24"/>
  <c r="AG31" i="24"/>
  <c r="AF31" i="24"/>
  <c r="AE31" i="24"/>
  <c r="AD31" i="24"/>
  <c r="AC31" i="24"/>
  <c r="AB31" i="24"/>
  <c r="AA31" i="24"/>
  <c r="Z31" i="24"/>
  <c r="Y31" i="24"/>
  <c r="X31" i="24"/>
  <c r="W31" i="24"/>
  <c r="AI30" i="24"/>
  <c r="AH30" i="24"/>
  <c r="AG30" i="24"/>
  <c r="AF30" i="24"/>
  <c r="AE30" i="24"/>
  <c r="AD30" i="24"/>
  <c r="AC30" i="24"/>
  <c r="AB30" i="24"/>
  <c r="AA30" i="24"/>
  <c r="Z30" i="24"/>
  <c r="Y30" i="24"/>
  <c r="X30" i="24"/>
  <c r="W30" i="24"/>
  <c r="S30" i="24"/>
  <c r="M30" i="24"/>
  <c r="I30" i="24"/>
  <c r="AH29" i="24"/>
  <c r="AG29" i="24"/>
  <c r="AF29" i="24"/>
  <c r="AE29" i="24"/>
  <c r="AD29" i="24"/>
  <c r="AC29" i="24"/>
  <c r="AB29" i="24"/>
  <c r="AA29" i="24"/>
  <c r="Y29" i="24"/>
  <c r="X29" i="24"/>
  <c r="W29" i="24"/>
  <c r="AI28" i="24"/>
  <c r="AH28" i="24"/>
  <c r="AG28" i="24"/>
  <c r="AF28" i="24"/>
  <c r="AE28" i="24"/>
  <c r="AD28" i="24"/>
  <c r="AC28" i="24"/>
  <c r="AB28" i="24"/>
  <c r="AA28" i="24"/>
  <c r="Y28" i="24"/>
  <c r="X28" i="24"/>
  <c r="W28" i="24"/>
  <c r="S28" i="24"/>
  <c r="M28" i="24"/>
  <c r="I28" i="24"/>
  <c r="C28" i="24"/>
  <c r="C30" i="24" s="1"/>
  <c r="C32" i="24" s="1"/>
  <c r="C34" i="24" s="1"/>
  <c r="C36" i="24" s="1"/>
  <c r="T26" i="24"/>
  <c r="J49" i="24" s="1"/>
  <c r="T49" i="24" s="1"/>
  <c r="J72" i="24" s="1"/>
  <c r="T72" i="24" s="1"/>
  <c r="J95" i="24" s="1"/>
  <c r="T95" i="24" s="1"/>
  <c r="P26" i="24"/>
  <c r="J26" i="24"/>
  <c r="F26" i="24"/>
  <c r="T25" i="24"/>
  <c r="R25" i="24"/>
  <c r="Q25" i="24"/>
  <c r="P25" i="24"/>
  <c r="J25" i="24"/>
  <c r="H25" i="24"/>
  <c r="G25" i="24"/>
  <c r="F25" i="24"/>
  <c r="AH24" i="24"/>
  <c r="AG24" i="24"/>
  <c r="AF24" i="24"/>
  <c r="AE24" i="24"/>
  <c r="AD24" i="24"/>
  <c r="AC24" i="24"/>
  <c r="AB24" i="24"/>
  <c r="AA24" i="24"/>
  <c r="Z24" i="24"/>
  <c r="Y24" i="24"/>
  <c r="X24" i="24"/>
  <c r="W24" i="24"/>
  <c r="AI23" i="24"/>
  <c r="AH23" i="24"/>
  <c r="AG23" i="24"/>
  <c r="AF23" i="24"/>
  <c r="AE23" i="24"/>
  <c r="AD23" i="24"/>
  <c r="AC23" i="24"/>
  <c r="AB23" i="24"/>
  <c r="AA23" i="24"/>
  <c r="Z23" i="24"/>
  <c r="Y23" i="24"/>
  <c r="X23" i="24"/>
  <c r="W23" i="24"/>
  <c r="S23" i="24"/>
  <c r="M23" i="24"/>
  <c r="I23" i="24"/>
  <c r="C23" i="24"/>
  <c r="AH22" i="24"/>
  <c r="AG22" i="24"/>
  <c r="AF22" i="24"/>
  <c r="AE22" i="24"/>
  <c r="AD22" i="24"/>
  <c r="AC22" i="24"/>
  <c r="AB22" i="24"/>
  <c r="AA22" i="24"/>
  <c r="X22" i="24"/>
  <c r="W22" i="24"/>
  <c r="AI21" i="24"/>
  <c r="AH21" i="24"/>
  <c r="AG21" i="24"/>
  <c r="AF21" i="24"/>
  <c r="AE21" i="24"/>
  <c r="AD21" i="24"/>
  <c r="AC21" i="24"/>
  <c r="AB21" i="24"/>
  <c r="AA21" i="24"/>
  <c r="X21" i="24"/>
  <c r="W21" i="24"/>
  <c r="S21" i="24"/>
  <c r="M21" i="24"/>
  <c r="I21" i="24"/>
  <c r="C21" i="24"/>
  <c r="AH20" i="24"/>
  <c r="AG20" i="24"/>
  <c r="AF20" i="24"/>
  <c r="AE20" i="24"/>
  <c r="AD20" i="24"/>
  <c r="AC20" i="24"/>
  <c r="AB20" i="24"/>
  <c r="AA20" i="24"/>
  <c r="Z20" i="24"/>
  <c r="X20" i="24"/>
  <c r="W20" i="24"/>
  <c r="AI19" i="24"/>
  <c r="AH19" i="24"/>
  <c r="AG19" i="24"/>
  <c r="AF19" i="24"/>
  <c r="AE19" i="24"/>
  <c r="AD19" i="24"/>
  <c r="AC19" i="24"/>
  <c r="AB19" i="24"/>
  <c r="AA19" i="24"/>
  <c r="Z19" i="24"/>
  <c r="X19" i="24"/>
  <c r="W19" i="24"/>
  <c r="S19" i="24"/>
  <c r="I19" i="24"/>
  <c r="AH18" i="24"/>
  <c r="AG18" i="24"/>
  <c r="AF18" i="24"/>
  <c r="AE18" i="24"/>
  <c r="AD18" i="24"/>
  <c r="AC18" i="24"/>
  <c r="AB18" i="24"/>
  <c r="AA18" i="24"/>
  <c r="X18" i="24"/>
  <c r="W18" i="24"/>
  <c r="AI17" i="24"/>
  <c r="AH17" i="24"/>
  <c r="AG17" i="24"/>
  <c r="AF17" i="24"/>
  <c r="AE17" i="24"/>
  <c r="AD17" i="24"/>
  <c r="AC17" i="24"/>
  <c r="AB17" i="24"/>
  <c r="AA17" i="24"/>
  <c r="X17" i="24"/>
  <c r="W17" i="24"/>
  <c r="S17" i="24"/>
  <c r="M17" i="24"/>
  <c r="M19" i="24" s="1"/>
  <c r="I17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AI15" i="24"/>
  <c r="AH15" i="24"/>
  <c r="AG15" i="24"/>
  <c r="AF15" i="24"/>
  <c r="AE15" i="24"/>
  <c r="AD15" i="24"/>
  <c r="AC15" i="24"/>
  <c r="AB15" i="24"/>
  <c r="AA15" i="24"/>
  <c r="Z15" i="24"/>
  <c r="Y15" i="24"/>
  <c r="X15" i="24"/>
  <c r="W15" i="24"/>
  <c r="S15" i="24"/>
  <c r="I15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AI13" i="24"/>
  <c r="AH13" i="24"/>
  <c r="AG13" i="24"/>
  <c r="AF13" i="24"/>
  <c r="AE13" i="24"/>
  <c r="AD13" i="24"/>
  <c r="AC13" i="24"/>
  <c r="AB13" i="24"/>
  <c r="AA13" i="24"/>
  <c r="Z13" i="24"/>
  <c r="X13" i="24"/>
  <c r="W13" i="24"/>
  <c r="Y13" i="24" s="1"/>
  <c r="S13" i="24"/>
  <c r="I13" i="24"/>
  <c r="AH12" i="24"/>
  <c r="AG12" i="24"/>
  <c r="AF12" i="24"/>
  <c r="AE12" i="24"/>
  <c r="AD12" i="24"/>
  <c r="AC12" i="24"/>
  <c r="AB12" i="24"/>
  <c r="AA12" i="24"/>
  <c r="X12" i="24"/>
  <c r="W12" i="24"/>
  <c r="AI11" i="24"/>
  <c r="AH11" i="24"/>
  <c r="AG11" i="24"/>
  <c r="AF11" i="24"/>
  <c r="AE11" i="24"/>
  <c r="AD11" i="24"/>
  <c r="AC11" i="24"/>
  <c r="AB11" i="24"/>
  <c r="AA11" i="24"/>
  <c r="X11" i="24"/>
  <c r="Z11" i="24" s="1"/>
  <c r="W11" i="24"/>
  <c r="S11" i="24"/>
  <c r="I11" i="24"/>
  <c r="C11" i="24"/>
  <c r="C13" i="24" s="1"/>
  <c r="C15" i="24" s="1"/>
  <c r="C17" i="24" s="1"/>
  <c r="C19" i="24" s="1"/>
  <c r="AH10" i="24"/>
  <c r="AG10" i="24"/>
  <c r="AF10" i="24"/>
  <c r="AE10" i="24"/>
  <c r="AD10" i="24"/>
  <c r="AC10" i="24"/>
  <c r="AB10" i="24"/>
  <c r="AA10" i="24"/>
  <c r="Y10" i="24"/>
  <c r="X10" i="24"/>
  <c r="W10" i="24"/>
  <c r="AI9" i="24"/>
  <c r="AH9" i="24"/>
  <c r="AG9" i="24"/>
  <c r="AF9" i="24"/>
  <c r="AE9" i="24"/>
  <c r="AD9" i="24"/>
  <c r="AC9" i="24"/>
  <c r="AB9" i="24"/>
  <c r="AA9" i="24"/>
  <c r="Y9" i="24"/>
  <c r="X9" i="24"/>
  <c r="W9" i="24"/>
  <c r="S9" i="24"/>
  <c r="I9" i="24"/>
  <c r="C9" i="24"/>
  <c r="AH8" i="24"/>
  <c r="AG8" i="24"/>
  <c r="AF8" i="24"/>
  <c r="AE8" i="24"/>
  <c r="AD8" i="24"/>
  <c r="AC8" i="24"/>
  <c r="AB8" i="24"/>
  <c r="AA8" i="24"/>
  <c r="X8" i="24"/>
  <c r="W8" i="24"/>
  <c r="AI7" i="24"/>
  <c r="AH7" i="24"/>
  <c r="AG7" i="24"/>
  <c r="AF7" i="24"/>
  <c r="AE7" i="24"/>
  <c r="AD7" i="24"/>
  <c r="AC7" i="24"/>
  <c r="AB7" i="24"/>
  <c r="AA7" i="24"/>
  <c r="X7" i="24"/>
  <c r="W7" i="24"/>
  <c r="S7" i="24"/>
  <c r="M7" i="24"/>
  <c r="M9" i="24" s="1"/>
  <c r="M11" i="24" s="1"/>
  <c r="M13" i="24" s="1"/>
  <c r="M15" i="24" s="1"/>
  <c r="I7" i="24"/>
  <c r="C7" i="24"/>
  <c r="AH6" i="24"/>
  <c r="AG6" i="24"/>
  <c r="AF6" i="24"/>
  <c r="AE6" i="24"/>
  <c r="AD6" i="24"/>
  <c r="AC6" i="24"/>
  <c r="AB6" i="24"/>
  <c r="AA6" i="24"/>
  <c r="Z6" i="24"/>
  <c r="Y6" i="24"/>
  <c r="X6" i="24"/>
  <c r="W6" i="24"/>
  <c r="AI5" i="24"/>
  <c r="AH5" i="24"/>
  <c r="AG5" i="24"/>
  <c r="AF5" i="24"/>
  <c r="AE5" i="24"/>
  <c r="AD5" i="24"/>
  <c r="AC5" i="24"/>
  <c r="AB5" i="24"/>
  <c r="AA5" i="24"/>
  <c r="Z5" i="24"/>
  <c r="X5" i="24"/>
  <c r="W5" i="24"/>
  <c r="Y5" i="24" s="1"/>
  <c r="S5" i="24"/>
  <c r="M5" i="24"/>
  <c r="I5" i="24"/>
  <c r="C5" i="24"/>
  <c r="T2" i="24"/>
  <c r="P2" i="24"/>
  <c r="AB98" i="23"/>
  <c r="K98" i="23"/>
  <c r="I98" i="23"/>
  <c r="H98" i="23"/>
  <c r="G98" i="23"/>
  <c r="AI97" i="23"/>
  <c r="AH97" i="23"/>
  <c r="AG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N97" i="23"/>
  <c r="M97" i="23"/>
  <c r="J97" i="23"/>
  <c r="C97" i="23"/>
  <c r="AI96" i="23"/>
  <c r="AH96" i="23"/>
  <c r="AG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N96" i="23"/>
  <c r="M96" i="23"/>
  <c r="J96" i="23"/>
  <c r="C96" i="23"/>
  <c r="AH95" i="23"/>
  <c r="AE95" i="23"/>
  <c r="AD95" i="23"/>
  <c r="AB95" i="23"/>
  <c r="AA95" i="23"/>
  <c r="Z95" i="23"/>
  <c r="AC95" i="23" s="1"/>
  <c r="Y95" i="23"/>
  <c r="X95" i="23"/>
  <c r="T95" i="23"/>
  <c r="J95" i="23"/>
  <c r="AH94" i="23"/>
  <c r="AG94" i="23"/>
  <c r="AE94" i="23"/>
  <c r="AD94" i="23"/>
  <c r="AI94" i="23" s="1"/>
  <c r="AB94" i="23"/>
  <c r="AA94" i="23"/>
  <c r="AC94" i="23" s="1"/>
  <c r="Z94" i="23"/>
  <c r="Y94" i="23"/>
  <c r="X94" i="23"/>
  <c r="V94" i="23"/>
  <c r="U94" i="23"/>
  <c r="S94" i="23"/>
  <c r="R94" i="23"/>
  <c r="Q94" i="23"/>
  <c r="T94" i="23" s="1"/>
  <c r="N94" i="23"/>
  <c r="J94" i="23"/>
  <c r="AH93" i="23"/>
  <c r="AE93" i="23"/>
  <c r="AD93" i="23"/>
  <c r="AB93" i="23"/>
  <c r="AA93" i="23"/>
  <c r="Z93" i="23"/>
  <c r="Y93" i="23"/>
  <c r="X93" i="23"/>
  <c r="V93" i="23"/>
  <c r="U93" i="23"/>
  <c r="T93" i="23"/>
  <c r="S93" i="23"/>
  <c r="R93" i="23"/>
  <c r="Q93" i="23"/>
  <c r="N93" i="23"/>
  <c r="J93" i="23"/>
  <c r="AH92" i="23"/>
  <c r="AG92" i="23"/>
  <c r="AE92" i="23"/>
  <c r="AD92" i="23"/>
  <c r="AB92" i="23"/>
  <c r="AC92" i="23" s="1"/>
  <c r="AA92" i="23"/>
  <c r="Z92" i="23"/>
  <c r="Y92" i="23"/>
  <c r="AI92" i="23" s="1"/>
  <c r="X92" i="23"/>
  <c r="V92" i="23"/>
  <c r="U92" i="23"/>
  <c r="T92" i="23"/>
  <c r="S92" i="23"/>
  <c r="R92" i="23"/>
  <c r="Q92" i="23"/>
  <c r="N92" i="23"/>
  <c r="J92" i="23"/>
  <c r="AH91" i="23"/>
  <c r="AE91" i="23"/>
  <c r="AD91" i="23"/>
  <c r="AC91" i="23"/>
  <c r="AB91" i="23"/>
  <c r="AA91" i="23"/>
  <c r="Z91" i="23"/>
  <c r="Y91" i="23"/>
  <c r="X91" i="23"/>
  <c r="V91" i="23"/>
  <c r="U91" i="23"/>
  <c r="S91" i="23"/>
  <c r="R91" i="23"/>
  <c r="Q91" i="23"/>
  <c r="T91" i="23" s="1"/>
  <c r="N91" i="23"/>
  <c r="J91" i="23"/>
  <c r="C91" i="23"/>
  <c r="AI90" i="23"/>
  <c r="AH90" i="23"/>
  <c r="AE90" i="23"/>
  <c r="AD90" i="23"/>
  <c r="AB90" i="23"/>
  <c r="AA90" i="23"/>
  <c r="Z90" i="23"/>
  <c r="Y90" i="23"/>
  <c r="AG90" i="23" s="1"/>
  <c r="X90" i="23"/>
  <c r="V90" i="23"/>
  <c r="U90" i="23"/>
  <c r="U98" i="23" s="1"/>
  <c r="T90" i="23"/>
  <c r="S90" i="23"/>
  <c r="R90" i="23"/>
  <c r="Q90" i="23"/>
  <c r="N90" i="23"/>
  <c r="M90" i="23"/>
  <c r="M91" i="23" s="1"/>
  <c r="J90" i="23"/>
  <c r="C90" i="23"/>
  <c r="AH89" i="23"/>
  <c r="AG89" i="23"/>
  <c r="AE89" i="23"/>
  <c r="AD89" i="23"/>
  <c r="AD98" i="23" s="1"/>
  <c r="AC89" i="23"/>
  <c r="AB89" i="23"/>
  <c r="AA89" i="23"/>
  <c r="Z89" i="23"/>
  <c r="Y89" i="23"/>
  <c r="X89" i="23"/>
  <c r="W89" i="23"/>
  <c r="V89" i="23"/>
  <c r="U89" i="23"/>
  <c r="S89" i="23"/>
  <c r="R89" i="23"/>
  <c r="Q89" i="23"/>
  <c r="N89" i="23"/>
  <c r="M89" i="23"/>
  <c r="J89" i="23"/>
  <c r="C89" i="23"/>
  <c r="Z86" i="23"/>
  <c r="S86" i="23"/>
  <c r="K86" i="23"/>
  <c r="I86" i="23"/>
  <c r="H86" i="23"/>
  <c r="G86" i="23"/>
  <c r="AH85" i="23"/>
  <c r="AE85" i="23"/>
  <c r="AD85" i="23"/>
  <c r="AC85" i="23"/>
  <c r="AB85" i="23"/>
  <c r="AA85" i="23"/>
  <c r="Z85" i="23"/>
  <c r="Y85" i="23"/>
  <c r="X85" i="23"/>
  <c r="W85" i="23"/>
  <c r="V85" i="23"/>
  <c r="U85" i="23"/>
  <c r="S85" i="23"/>
  <c r="R85" i="23"/>
  <c r="Q85" i="23"/>
  <c r="T85" i="23" s="1"/>
  <c r="N85" i="23"/>
  <c r="M85" i="23"/>
  <c r="J85" i="23"/>
  <c r="C85" i="23"/>
  <c r="AH84" i="23"/>
  <c r="AG84" i="23"/>
  <c r="AE84" i="23"/>
  <c r="AD84" i="23"/>
  <c r="AB84" i="23"/>
  <c r="AA84" i="23"/>
  <c r="Z84" i="23"/>
  <c r="AC84" i="23" s="1"/>
  <c r="Y84" i="23"/>
  <c r="AI84" i="23" s="1"/>
  <c r="X84" i="23"/>
  <c r="W84" i="23"/>
  <c r="V84" i="23"/>
  <c r="U84" i="23"/>
  <c r="T84" i="23"/>
  <c r="S84" i="23"/>
  <c r="R84" i="23"/>
  <c r="Q84" i="23"/>
  <c r="N84" i="23"/>
  <c r="M84" i="23"/>
  <c r="J84" i="23"/>
  <c r="C84" i="23"/>
  <c r="AI83" i="23"/>
  <c r="AH83" i="23"/>
  <c r="AG83" i="23"/>
  <c r="AE83" i="23"/>
  <c r="AD83" i="23"/>
  <c r="AC83" i="23"/>
  <c r="AB83" i="23"/>
  <c r="AA83" i="23"/>
  <c r="Z83" i="23"/>
  <c r="Y83" i="23"/>
  <c r="X83" i="23"/>
  <c r="T83" i="23"/>
  <c r="J83" i="23"/>
  <c r="AI82" i="23"/>
  <c r="AH82" i="23"/>
  <c r="AE82" i="23"/>
  <c r="AD82" i="23"/>
  <c r="AB82" i="23"/>
  <c r="AA82" i="23"/>
  <c r="Z82" i="23"/>
  <c r="AC82" i="23" s="1"/>
  <c r="Y82" i="23"/>
  <c r="AG82" i="23" s="1"/>
  <c r="X82" i="23"/>
  <c r="V82" i="23"/>
  <c r="U82" i="23"/>
  <c r="S82" i="23"/>
  <c r="R82" i="23"/>
  <c r="R86" i="23" s="1"/>
  <c r="Q82" i="23"/>
  <c r="T82" i="23" s="1"/>
  <c r="N82" i="23"/>
  <c r="J82" i="23"/>
  <c r="AI81" i="23"/>
  <c r="AH81" i="23"/>
  <c r="AG81" i="23"/>
  <c r="AE81" i="23"/>
  <c r="AD81" i="23"/>
  <c r="AB81" i="23"/>
  <c r="AA81" i="23"/>
  <c r="Z81" i="23"/>
  <c r="Y81" i="23"/>
  <c r="X81" i="23"/>
  <c r="V81" i="23"/>
  <c r="U81" i="23"/>
  <c r="T81" i="23"/>
  <c r="S81" i="23"/>
  <c r="R81" i="23"/>
  <c r="Q81" i="23"/>
  <c r="N81" i="23"/>
  <c r="J81" i="23"/>
  <c r="AH80" i="23"/>
  <c r="AE80" i="23"/>
  <c r="AD80" i="23"/>
  <c r="AC80" i="23"/>
  <c r="AB80" i="23"/>
  <c r="AA80" i="23"/>
  <c r="Z80" i="23"/>
  <c r="Y80" i="23"/>
  <c r="X80" i="23"/>
  <c r="V80" i="23"/>
  <c r="U80" i="23"/>
  <c r="S80" i="23"/>
  <c r="R80" i="23"/>
  <c r="Q80" i="23"/>
  <c r="T80" i="23" s="1"/>
  <c r="N80" i="23"/>
  <c r="J80" i="23"/>
  <c r="J86" i="23" s="1"/>
  <c r="AI79" i="23"/>
  <c r="AH79" i="23"/>
  <c r="AG79" i="23"/>
  <c r="AE79" i="23"/>
  <c r="AD79" i="23"/>
  <c r="AB79" i="23"/>
  <c r="AA79" i="23"/>
  <c r="AC79" i="23" s="1"/>
  <c r="Z79" i="23"/>
  <c r="Y79" i="23"/>
  <c r="X79" i="23"/>
  <c r="V79" i="23"/>
  <c r="U79" i="23"/>
  <c r="S79" i="23"/>
  <c r="R79" i="23"/>
  <c r="Q79" i="23"/>
  <c r="T79" i="23" s="1"/>
  <c r="N79" i="23"/>
  <c r="J79" i="23"/>
  <c r="AI78" i="23"/>
  <c r="AH78" i="23"/>
  <c r="AG78" i="23"/>
  <c r="AE78" i="23"/>
  <c r="AD78" i="23"/>
  <c r="AB78" i="23"/>
  <c r="AA78" i="23"/>
  <c r="Z78" i="23"/>
  <c r="AC78" i="23" s="1"/>
  <c r="Y78" i="23"/>
  <c r="X78" i="23"/>
  <c r="V78" i="23"/>
  <c r="U78" i="23"/>
  <c r="T78" i="23"/>
  <c r="S78" i="23"/>
  <c r="R78" i="23"/>
  <c r="Q78" i="23"/>
  <c r="N78" i="23"/>
  <c r="J78" i="23"/>
  <c r="C78" i="23"/>
  <c r="AH77" i="23"/>
  <c r="AG77" i="23"/>
  <c r="AE77" i="23"/>
  <c r="AD77" i="23"/>
  <c r="AB77" i="23"/>
  <c r="AA77" i="23"/>
  <c r="Z77" i="23"/>
  <c r="Y77" i="23"/>
  <c r="X77" i="23"/>
  <c r="W77" i="23"/>
  <c r="V77" i="23"/>
  <c r="U77" i="23"/>
  <c r="S77" i="23"/>
  <c r="R77" i="23"/>
  <c r="Q77" i="23"/>
  <c r="T77" i="23" s="1"/>
  <c r="N77" i="23"/>
  <c r="M77" i="23"/>
  <c r="J77" i="23"/>
  <c r="C77" i="23"/>
  <c r="AA74" i="23"/>
  <c r="Z74" i="23"/>
  <c r="K74" i="23"/>
  <c r="I74" i="23"/>
  <c r="H74" i="23"/>
  <c r="G74" i="23"/>
  <c r="AI73" i="23"/>
  <c r="AH73" i="23"/>
  <c r="AG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N73" i="23"/>
  <c r="M73" i="23"/>
  <c r="J73" i="23"/>
  <c r="C73" i="23"/>
  <c r="AH72" i="23"/>
  <c r="AE72" i="23"/>
  <c r="AD72" i="23"/>
  <c r="AB72" i="23"/>
  <c r="AA72" i="23"/>
  <c r="Z72" i="23"/>
  <c r="AC72" i="23" s="1"/>
  <c r="Y72" i="23"/>
  <c r="X72" i="23"/>
  <c r="W72" i="23"/>
  <c r="V72" i="23"/>
  <c r="U72" i="23"/>
  <c r="T72" i="23"/>
  <c r="S72" i="23"/>
  <c r="R72" i="23"/>
  <c r="Q72" i="23"/>
  <c r="N72" i="23"/>
  <c r="M72" i="23"/>
  <c r="J72" i="23"/>
  <c r="C72" i="23"/>
  <c r="AH71" i="23"/>
  <c r="AE71" i="23"/>
  <c r="AD71" i="23"/>
  <c r="AB71" i="23"/>
  <c r="AA71" i="23"/>
  <c r="Z71" i="23"/>
  <c r="AC71" i="23" s="1"/>
  <c r="Y71" i="23"/>
  <c r="X71" i="23"/>
  <c r="V71" i="23"/>
  <c r="U71" i="23"/>
  <c r="S71" i="23"/>
  <c r="R71" i="23"/>
  <c r="Q71" i="23"/>
  <c r="T71" i="23" s="1"/>
  <c r="N71" i="23"/>
  <c r="J71" i="23"/>
  <c r="AH70" i="23"/>
  <c r="AE70" i="23"/>
  <c r="AD70" i="23"/>
  <c r="AB70" i="23"/>
  <c r="AA70" i="23"/>
  <c r="Z70" i="23"/>
  <c r="AC70" i="23" s="1"/>
  <c r="Y70" i="23"/>
  <c r="X70" i="23"/>
  <c r="V70" i="23"/>
  <c r="U70" i="23"/>
  <c r="S70" i="23"/>
  <c r="R70" i="23"/>
  <c r="Q70" i="23"/>
  <c r="T70" i="23" s="1"/>
  <c r="N70" i="23"/>
  <c r="J70" i="23"/>
  <c r="AI69" i="23"/>
  <c r="AH69" i="23"/>
  <c r="AG69" i="23"/>
  <c r="AE69" i="23"/>
  <c r="AD69" i="23"/>
  <c r="AB69" i="23"/>
  <c r="AC69" i="23" s="1"/>
  <c r="AA69" i="23"/>
  <c r="Z69" i="23"/>
  <c r="Y69" i="23"/>
  <c r="X69" i="23"/>
  <c r="V69" i="23"/>
  <c r="U69" i="23"/>
  <c r="T69" i="23"/>
  <c r="S69" i="23"/>
  <c r="R69" i="23"/>
  <c r="Q69" i="23"/>
  <c r="N69" i="23"/>
  <c r="J69" i="23"/>
  <c r="AH68" i="23"/>
  <c r="AG68" i="23"/>
  <c r="AE68" i="23"/>
  <c r="AD68" i="23"/>
  <c r="AI68" i="23" s="1"/>
  <c r="AC68" i="23"/>
  <c r="AB68" i="23"/>
  <c r="AA68" i="23"/>
  <c r="Z68" i="23"/>
  <c r="Y68" i="23"/>
  <c r="X68" i="23"/>
  <c r="V68" i="23"/>
  <c r="U68" i="23"/>
  <c r="S68" i="23"/>
  <c r="R68" i="23"/>
  <c r="Q68" i="23"/>
  <c r="T68" i="23" s="1"/>
  <c r="N68" i="23"/>
  <c r="J68" i="23"/>
  <c r="AH67" i="23"/>
  <c r="AE67" i="23"/>
  <c r="AD67" i="23"/>
  <c r="AB67" i="23"/>
  <c r="AA67" i="23"/>
  <c r="AC67" i="23" s="1"/>
  <c r="Z67" i="23"/>
  <c r="Y67" i="23"/>
  <c r="X67" i="23"/>
  <c r="V67" i="23"/>
  <c r="U67" i="23"/>
  <c r="S67" i="23"/>
  <c r="R67" i="23"/>
  <c r="Q67" i="23"/>
  <c r="T67" i="23" s="1"/>
  <c r="N67" i="23"/>
  <c r="J67" i="23"/>
  <c r="AH66" i="23"/>
  <c r="AE66" i="23"/>
  <c r="AD66" i="23"/>
  <c r="AB66" i="23"/>
  <c r="AA66" i="23"/>
  <c r="Z66" i="23"/>
  <c r="AC66" i="23" s="1"/>
  <c r="Y66" i="23"/>
  <c r="X66" i="23"/>
  <c r="W66" i="23"/>
  <c r="V66" i="23"/>
  <c r="U66" i="23"/>
  <c r="S66" i="23"/>
  <c r="R66" i="23"/>
  <c r="Q66" i="23"/>
  <c r="T66" i="23" s="1"/>
  <c r="N66" i="23"/>
  <c r="J66" i="23"/>
  <c r="C66" i="23"/>
  <c r="AH65" i="23"/>
  <c r="AG65" i="23"/>
  <c r="AE65" i="23"/>
  <c r="AD65" i="23"/>
  <c r="AB65" i="23"/>
  <c r="AB74" i="23" s="1"/>
  <c r="AA65" i="23"/>
  <c r="Z65" i="23"/>
  <c r="AC65" i="23" s="1"/>
  <c r="Y65" i="23"/>
  <c r="AI65" i="23" s="1"/>
  <c r="X65" i="23"/>
  <c r="W65" i="23"/>
  <c r="V65" i="23"/>
  <c r="U65" i="23"/>
  <c r="U74" i="23" s="1"/>
  <c r="T65" i="23"/>
  <c r="S65" i="23"/>
  <c r="R65" i="23"/>
  <c r="Q65" i="23"/>
  <c r="N65" i="23"/>
  <c r="M65" i="23"/>
  <c r="J65" i="23"/>
  <c r="C65" i="23"/>
  <c r="K62" i="23"/>
  <c r="I62" i="23"/>
  <c r="H62" i="23"/>
  <c r="G62" i="23"/>
  <c r="AH61" i="23"/>
  <c r="AE61" i="23"/>
  <c r="AD61" i="23"/>
  <c r="AC61" i="23"/>
  <c r="AB61" i="23"/>
  <c r="AA61" i="23"/>
  <c r="Z61" i="23"/>
  <c r="Y61" i="23"/>
  <c r="X61" i="23"/>
  <c r="W61" i="23"/>
  <c r="V61" i="23"/>
  <c r="U61" i="23"/>
  <c r="S61" i="23"/>
  <c r="R61" i="23"/>
  <c r="Q61" i="23"/>
  <c r="T61" i="23" s="1"/>
  <c r="N61" i="23"/>
  <c r="M61" i="23"/>
  <c r="J61" i="23"/>
  <c r="C61" i="23"/>
  <c r="AI60" i="23"/>
  <c r="AH60" i="23"/>
  <c r="AE60" i="23"/>
  <c r="AD60" i="23"/>
  <c r="AB60" i="23"/>
  <c r="AA60" i="23"/>
  <c r="Z60" i="23"/>
  <c r="AC60" i="23" s="1"/>
  <c r="Y60" i="23"/>
  <c r="AG60" i="23" s="1"/>
  <c r="X60" i="23"/>
  <c r="W60" i="23"/>
  <c r="V60" i="23"/>
  <c r="U60" i="23"/>
  <c r="T60" i="23"/>
  <c r="S60" i="23"/>
  <c r="R60" i="23"/>
  <c r="Q60" i="23"/>
  <c r="N60" i="23"/>
  <c r="M60" i="23"/>
  <c r="J60" i="23"/>
  <c r="C60" i="23"/>
  <c r="AH59" i="23"/>
  <c r="AG59" i="23"/>
  <c r="AE59" i="23"/>
  <c r="AD59" i="23"/>
  <c r="AC59" i="23"/>
  <c r="AB59" i="23"/>
  <c r="AA59" i="23"/>
  <c r="Z59" i="23"/>
  <c r="Y59" i="23"/>
  <c r="X59" i="23"/>
  <c r="V59" i="23"/>
  <c r="U59" i="23"/>
  <c r="T59" i="23"/>
  <c r="S59" i="23"/>
  <c r="R59" i="23"/>
  <c r="Q59" i="23"/>
  <c r="N59" i="23"/>
  <c r="J59" i="23"/>
  <c r="AH58" i="23"/>
  <c r="AE58" i="23"/>
  <c r="AD58" i="23"/>
  <c r="AB58" i="23"/>
  <c r="AA58" i="23"/>
  <c r="Z58" i="23"/>
  <c r="Y58" i="23"/>
  <c r="X58" i="23"/>
  <c r="V58" i="23"/>
  <c r="U58" i="23"/>
  <c r="S58" i="23"/>
  <c r="R58" i="23"/>
  <c r="Q58" i="23"/>
  <c r="T58" i="23" s="1"/>
  <c r="N58" i="23"/>
  <c r="J58" i="23"/>
  <c r="AI57" i="23"/>
  <c r="AH57" i="23"/>
  <c r="AE57" i="23"/>
  <c r="AD57" i="23"/>
  <c r="AB57" i="23"/>
  <c r="AA57" i="23"/>
  <c r="Z57" i="23"/>
  <c r="Y57" i="23"/>
  <c r="AG57" i="23" s="1"/>
  <c r="X57" i="23"/>
  <c r="V57" i="23"/>
  <c r="U57" i="23"/>
  <c r="S57" i="23"/>
  <c r="R57" i="23"/>
  <c r="Q57" i="23"/>
  <c r="T57" i="23" s="1"/>
  <c r="N57" i="23"/>
  <c r="J57" i="23"/>
  <c r="AI56" i="23"/>
  <c r="AH56" i="23"/>
  <c r="AG56" i="23"/>
  <c r="AE56" i="23"/>
  <c r="AD56" i="23"/>
  <c r="AB56" i="23"/>
  <c r="AA56" i="23"/>
  <c r="Z56" i="23"/>
  <c r="AC56" i="23" s="1"/>
  <c r="Y56" i="23"/>
  <c r="X56" i="23"/>
  <c r="V56" i="23"/>
  <c r="U56" i="23"/>
  <c r="T56" i="23"/>
  <c r="S56" i="23"/>
  <c r="R56" i="23"/>
  <c r="Q56" i="23"/>
  <c r="N56" i="23"/>
  <c r="J56" i="23"/>
  <c r="AI55" i="23"/>
  <c r="AH55" i="23"/>
  <c r="AG55" i="23"/>
  <c r="AE55" i="23"/>
  <c r="AD55" i="23"/>
  <c r="AC55" i="23"/>
  <c r="AB55" i="23"/>
  <c r="AA55" i="23"/>
  <c r="Z55" i="23"/>
  <c r="Y55" i="23"/>
  <c r="X55" i="23"/>
  <c r="V55" i="23"/>
  <c r="U55" i="23"/>
  <c r="U62" i="23" s="1"/>
  <c r="T55" i="23"/>
  <c r="S55" i="23"/>
  <c r="S62" i="23" s="1"/>
  <c r="R55" i="23"/>
  <c r="Q55" i="23"/>
  <c r="Q62" i="23" s="1"/>
  <c r="N55" i="23"/>
  <c r="J55" i="23"/>
  <c r="AI54" i="23"/>
  <c r="AH54" i="23"/>
  <c r="AG54" i="23"/>
  <c r="AE54" i="23"/>
  <c r="AD54" i="23"/>
  <c r="AD62" i="23" s="1"/>
  <c r="AC54" i="23"/>
  <c r="AB54" i="23"/>
  <c r="AB62" i="23" s="1"/>
  <c r="AA54" i="23"/>
  <c r="Z54" i="23"/>
  <c r="Y54" i="23"/>
  <c r="X54" i="23"/>
  <c r="W54" i="23"/>
  <c r="T54" i="23"/>
  <c r="J54" i="23"/>
  <c r="AI53" i="23"/>
  <c r="AH53" i="23"/>
  <c r="AG53" i="23"/>
  <c r="AE53" i="23"/>
  <c r="AD53" i="23"/>
  <c r="AB53" i="23"/>
  <c r="AA53" i="23"/>
  <c r="Z53" i="23"/>
  <c r="Y53" i="23"/>
  <c r="X53" i="23"/>
  <c r="W53" i="23"/>
  <c r="T53" i="23"/>
  <c r="M53" i="23"/>
  <c r="J53" i="23"/>
  <c r="C53" i="23"/>
  <c r="K50" i="23"/>
  <c r="I50" i="23"/>
  <c r="H50" i="23"/>
  <c r="G50" i="23"/>
  <c r="AI49" i="23"/>
  <c r="AH49" i="23"/>
  <c r="AG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S50" i="23" s="1"/>
  <c r="R49" i="23"/>
  <c r="Q49" i="23"/>
  <c r="N49" i="23"/>
  <c r="M49" i="23"/>
  <c r="J49" i="23"/>
  <c r="C49" i="23"/>
  <c r="AH48" i="23"/>
  <c r="AG48" i="23"/>
  <c r="AE48" i="23"/>
  <c r="AD48" i="23"/>
  <c r="AC48" i="23"/>
  <c r="AB48" i="23"/>
  <c r="AB50" i="23" s="1"/>
  <c r="AA48" i="23"/>
  <c r="AA50" i="23" s="1"/>
  <c r="Z48" i="23"/>
  <c r="Y48" i="23"/>
  <c r="AI48" i="23" s="1"/>
  <c r="X48" i="23"/>
  <c r="T48" i="23"/>
  <c r="J48" i="23"/>
  <c r="AH47" i="23"/>
  <c r="AG47" i="23"/>
  <c r="AE47" i="23"/>
  <c r="AD47" i="23"/>
  <c r="AC47" i="23"/>
  <c r="AB47" i="23"/>
  <c r="AA47" i="23"/>
  <c r="Z47" i="23"/>
  <c r="Y47" i="23"/>
  <c r="AI47" i="23" s="1"/>
  <c r="X47" i="23"/>
  <c r="T47" i="23"/>
  <c r="J47" i="23"/>
  <c r="AI46" i="23"/>
  <c r="AH46" i="23"/>
  <c r="AE46" i="23"/>
  <c r="AD46" i="23"/>
  <c r="AB46" i="23"/>
  <c r="AA46" i="23"/>
  <c r="Z46" i="23"/>
  <c r="AC46" i="23" s="1"/>
  <c r="Y46" i="23"/>
  <c r="AG46" i="23" s="1"/>
  <c r="X46" i="23"/>
  <c r="T46" i="23"/>
  <c r="J46" i="23"/>
  <c r="AH45" i="23"/>
  <c r="AE45" i="23"/>
  <c r="AD45" i="23"/>
  <c r="AC45" i="23"/>
  <c r="AB45" i="23"/>
  <c r="AA45" i="23"/>
  <c r="Z45" i="23"/>
  <c r="Y45" i="23"/>
  <c r="X45" i="23"/>
  <c r="V45" i="23"/>
  <c r="U45" i="23"/>
  <c r="S45" i="23"/>
  <c r="R45" i="23"/>
  <c r="Q45" i="23"/>
  <c r="T45" i="23" s="1"/>
  <c r="N45" i="23"/>
  <c r="J45" i="23"/>
  <c r="AH44" i="23"/>
  <c r="AE44" i="23"/>
  <c r="AD44" i="23"/>
  <c r="AB44" i="23"/>
  <c r="AA44" i="23"/>
  <c r="Z44" i="23"/>
  <c r="Y44" i="23"/>
  <c r="X44" i="23"/>
  <c r="V44" i="23"/>
  <c r="U44" i="23"/>
  <c r="T44" i="23"/>
  <c r="S44" i="23"/>
  <c r="R44" i="23"/>
  <c r="Q44" i="23"/>
  <c r="N44" i="23"/>
  <c r="J44" i="23"/>
  <c r="AI43" i="23"/>
  <c r="AH43" i="23"/>
  <c r="AG43" i="23"/>
  <c r="AE43" i="23"/>
  <c r="AD43" i="23"/>
  <c r="AB43" i="23"/>
  <c r="AA43" i="23"/>
  <c r="Z43" i="23"/>
  <c r="AC43" i="23" s="1"/>
  <c r="Y43" i="23"/>
  <c r="X43" i="23"/>
  <c r="V43" i="23"/>
  <c r="U43" i="23"/>
  <c r="T43" i="23"/>
  <c r="S43" i="23"/>
  <c r="R43" i="23"/>
  <c r="Q43" i="23"/>
  <c r="N43" i="23"/>
  <c r="J43" i="23"/>
  <c r="AH42" i="23"/>
  <c r="AG42" i="23"/>
  <c r="AE42" i="23"/>
  <c r="AD42" i="23"/>
  <c r="AI42" i="23" s="1"/>
  <c r="AC42" i="23"/>
  <c r="AB42" i="23"/>
  <c r="AA42" i="23"/>
  <c r="Z42" i="23"/>
  <c r="Y42" i="23"/>
  <c r="X42" i="23"/>
  <c r="T42" i="23"/>
  <c r="M42" i="23"/>
  <c r="J42" i="23"/>
  <c r="C42" i="23"/>
  <c r="AI41" i="23"/>
  <c r="AH41" i="23"/>
  <c r="AG41" i="23"/>
  <c r="AE41" i="23"/>
  <c r="AD41" i="23"/>
  <c r="AB41" i="23"/>
  <c r="AA41" i="23"/>
  <c r="Z41" i="23"/>
  <c r="AC41" i="23" s="1"/>
  <c r="Y41" i="23"/>
  <c r="X41" i="23"/>
  <c r="W41" i="23"/>
  <c r="V41" i="23"/>
  <c r="U41" i="23"/>
  <c r="T41" i="23"/>
  <c r="S41" i="23"/>
  <c r="R41" i="23"/>
  <c r="Q41" i="23"/>
  <c r="N41" i="23"/>
  <c r="M41" i="23"/>
  <c r="M43" i="23" s="1"/>
  <c r="J41" i="23"/>
  <c r="C41" i="23"/>
  <c r="S39" i="23"/>
  <c r="AC38" i="23"/>
  <c r="Z38" i="23"/>
  <c r="K38" i="23"/>
  <c r="I38" i="23"/>
  <c r="H38" i="23"/>
  <c r="G38" i="23"/>
  <c r="AH37" i="23"/>
  <c r="AG37" i="23"/>
  <c r="AE37" i="23"/>
  <c r="AD37" i="23"/>
  <c r="AC37" i="23"/>
  <c r="AB37" i="23"/>
  <c r="AA37" i="23"/>
  <c r="Z37" i="23"/>
  <c r="Y37" i="23"/>
  <c r="AI37" i="23" s="1"/>
  <c r="X37" i="23"/>
  <c r="W37" i="23"/>
  <c r="V37" i="23"/>
  <c r="U37" i="23"/>
  <c r="U38" i="23" s="1"/>
  <c r="T37" i="23"/>
  <c r="S37" i="23"/>
  <c r="S38" i="23" s="1"/>
  <c r="R37" i="23"/>
  <c r="Q37" i="23"/>
  <c r="N37" i="23"/>
  <c r="M37" i="23"/>
  <c r="J37" i="23"/>
  <c r="C37" i="23"/>
  <c r="AI36" i="23"/>
  <c r="AH36" i="23"/>
  <c r="AE36" i="23"/>
  <c r="AD36" i="23"/>
  <c r="AC36" i="23"/>
  <c r="AB36" i="23"/>
  <c r="AA36" i="23"/>
  <c r="Z36" i="23"/>
  <c r="Y36" i="23"/>
  <c r="AG36" i="23" s="1"/>
  <c r="X36" i="23"/>
  <c r="T36" i="23"/>
  <c r="J36" i="23"/>
  <c r="AI35" i="23"/>
  <c r="AH35" i="23"/>
  <c r="AG35" i="23"/>
  <c r="AE35" i="23"/>
  <c r="AD35" i="23"/>
  <c r="AC35" i="23"/>
  <c r="AB35" i="23"/>
  <c r="AA35" i="23"/>
  <c r="Z35" i="23"/>
  <c r="Y35" i="23"/>
  <c r="X35" i="23"/>
  <c r="T35" i="23"/>
  <c r="J35" i="23"/>
  <c r="AI34" i="23"/>
  <c r="AH34" i="23"/>
  <c r="AE34" i="23"/>
  <c r="AD34" i="23"/>
  <c r="AB34" i="23"/>
  <c r="AA34" i="23"/>
  <c r="Z34" i="23"/>
  <c r="AC34" i="23" s="1"/>
  <c r="Y34" i="23"/>
  <c r="AG34" i="23" s="1"/>
  <c r="X34" i="23"/>
  <c r="T34" i="23"/>
  <c r="J34" i="23"/>
  <c r="AH33" i="23"/>
  <c r="AE33" i="23"/>
  <c r="AD33" i="23"/>
  <c r="AD38" i="23" s="1"/>
  <c r="AB33" i="23"/>
  <c r="AA33" i="23"/>
  <c r="AC33" i="23" s="1"/>
  <c r="Z33" i="23"/>
  <c r="Y33" i="23"/>
  <c r="X33" i="23"/>
  <c r="V33" i="23"/>
  <c r="U33" i="23"/>
  <c r="S33" i="23"/>
  <c r="R33" i="23"/>
  <c r="R38" i="23" s="1"/>
  <c r="Q33" i="23"/>
  <c r="N33" i="23"/>
  <c r="J33" i="23"/>
  <c r="J38" i="23" s="1"/>
  <c r="AH32" i="23"/>
  <c r="AE32" i="23"/>
  <c r="AD32" i="23"/>
  <c r="AB32" i="23"/>
  <c r="AA32" i="23"/>
  <c r="Z32" i="23"/>
  <c r="AC32" i="23" s="1"/>
  <c r="Y32" i="23"/>
  <c r="X32" i="23"/>
  <c r="T32" i="23"/>
  <c r="J32" i="23"/>
  <c r="AH31" i="23"/>
  <c r="AE31" i="23"/>
  <c r="AD31" i="23"/>
  <c r="AB31" i="23"/>
  <c r="AA31" i="23"/>
  <c r="Z31" i="23"/>
  <c r="AC31" i="23" s="1"/>
  <c r="Y31" i="23"/>
  <c r="X31" i="23"/>
  <c r="T31" i="23"/>
  <c r="J31" i="23"/>
  <c r="AH30" i="23"/>
  <c r="AG30" i="23"/>
  <c r="AE30" i="23"/>
  <c r="AD30" i="23"/>
  <c r="AC30" i="23"/>
  <c r="AB30" i="23"/>
  <c r="AA30" i="23"/>
  <c r="Z30" i="23"/>
  <c r="Y30" i="23"/>
  <c r="AI30" i="23" s="1"/>
  <c r="X30" i="23"/>
  <c r="T30" i="23"/>
  <c r="J30" i="23"/>
  <c r="C30" i="23"/>
  <c r="AI29" i="23"/>
  <c r="AH29" i="23"/>
  <c r="AG29" i="23"/>
  <c r="AE29" i="23"/>
  <c r="AD29" i="23"/>
  <c r="AC29" i="23"/>
  <c r="AB29" i="23"/>
  <c r="AA29" i="23"/>
  <c r="Z29" i="23"/>
  <c r="Y29" i="23"/>
  <c r="X29" i="23"/>
  <c r="W29" i="23"/>
  <c r="T29" i="23"/>
  <c r="M29" i="23"/>
  <c r="J29" i="23"/>
  <c r="C29" i="23"/>
  <c r="U26" i="23"/>
  <c r="U27" i="23" s="1"/>
  <c r="T26" i="23"/>
  <c r="T27" i="23" s="1"/>
  <c r="S26" i="23"/>
  <c r="S27" i="23" s="1"/>
  <c r="K26" i="23"/>
  <c r="K27" i="23" s="1"/>
  <c r="I26" i="23"/>
  <c r="H26" i="23"/>
  <c r="G26" i="23"/>
  <c r="AH25" i="23"/>
  <c r="AE25" i="23"/>
  <c r="AD25" i="23"/>
  <c r="AB25" i="23"/>
  <c r="AA25" i="23"/>
  <c r="Z25" i="23"/>
  <c r="AC25" i="23" s="1"/>
  <c r="Y25" i="23"/>
  <c r="X25" i="23"/>
  <c r="W25" i="23"/>
  <c r="V25" i="23"/>
  <c r="U25" i="23"/>
  <c r="T25" i="23"/>
  <c r="S25" i="23"/>
  <c r="R25" i="23"/>
  <c r="R26" i="23" s="1"/>
  <c r="Q25" i="23"/>
  <c r="Q26" i="23" s="1"/>
  <c r="N25" i="23"/>
  <c r="M25" i="23"/>
  <c r="J25" i="23"/>
  <c r="C25" i="23"/>
  <c r="AH24" i="23"/>
  <c r="AE24" i="23"/>
  <c r="AD24" i="23"/>
  <c r="AC24" i="23"/>
  <c r="AB24" i="23"/>
  <c r="AA24" i="23"/>
  <c r="Z24" i="23"/>
  <c r="Y24" i="23"/>
  <c r="X24" i="23"/>
  <c r="W24" i="23"/>
  <c r="V24" i="23"/>
  <c r="T24" i="23"/>
  <c r="M24" i="23"/>
  <c r="J24" i="23"/>
  <c r="C24" i="23"/>
  <c r="AH23" i="23"/>
  <c r="AE23" i="23"/>
  <c r="AD23" i="23"/>
  <c r="AB23" i="23"/>
  <c r="AA23" i="23"/>
  <c r="Z23" i="23"/>
  <c r="AC23" i="23" s="1"/>
  <c r="Y23" i="23"/>
  <c r="X23" i="23"/>
  <c r="T23" i="23"/>
  <c r="J23" i="23"/>
  <c r="AI22" i="23"/>
  <c r="AH22" i="23"/>
  <c r="AG22" i="23"/>
  <c r="AE22" i="23"/>
  <c r="AD22" i="23"/>
  <c r="AC22" i="23"/>
  <c r="AB22" i="23"/>
  <c r="AA22" i="23"/>
  <c r="Z22" i="23"/>
  <c r="Y22" i="23"/>
  <c r="X22" i="23"/>
  <c r="T22" i="23"/>
  <c r="J22" i="23"/>
  <c r="AI21" i="23"/>
  <c r="AH21" i="23"/>
  <c r="AG21" i="23"/>
  <c r="AE21" i="23"/>
  <c r="AD21" i="23"/>
  <c r="AC21" i="23"/>
  <c r="AB21" i="23"/>
  <c r="AA21" i="23"/>
  <c r="Z21" i="23"/>
  <c r="Y21" i="23"/>
  <c r="X21" i="23"/>
  <c r="T21" i="23"/>
  <c r="J21" i="23"/>
  <c r="AH20" i="23"/>
  <c r="AE20" i="23"/>
  <c r="AD20" i="23"/>
  <c r="AB20" i="23"/>
  <c r="AA20" i="23"/>
  <c r="Z20" i="23"/>
  <c r="Y20" i="23"/>
  <c r="X20" i="23"/>
  <c r="T20" i="23"/>
  <c r="J20" i="23"/>
  <c r="AH19" i="23"/>
  <c r="AE19" i="23"/>
  <c r="AD19" i="23"/>
  <c r="AC19" i="23"/>
  <c r="AB19" i="23"/>
  <c r="AA19" i="23"/>
  <c r="Z19" i="23"/>
  <c r="Y19" i="23"/>
  <c r="X19" i="23"/>
  <c r="T19" i="23"/>
  <c r="J19" i="23"/>
  <c r="AI18" i="23"/>
  <c r="AH18" i="23"/>
  <c r="AG18" i="23"/>
  <c r="AE18" i="23"/>
  <c r="AD18" i="23"/>
  <c r="AB18" i="23"/>
  <c r="AA18" i="23"/>
  <c r="Z18" i="23"/>
  <c r="AC18" i="23" s="1"/>
  <c r="Y18" i="23"/>
  <c r="X18" i="23"/>
  <c r="T18" i="23"/>
  <c r="J18" i="23"/>
  <c r="C18" i="23"/>
  <c r="C19" i="23" s="1"/>
  <c r="AH17" i="23"/>
  <c r="AE17" i="23"/>
  <c r="AD17" i="23"/>
  <c r="AC17" i="23"/>
  <c r="AB17" i="23"/>
  <c r="AA17" i="23"/>
  <c r="AA26" i="23" s="1"/>
  <c r="Z17" i="23"/>
  <c r="Y17" i="23"/>
  <c r="X17" i="23"/>
  <c r="W17" i="23"/>
  <c r="T17" i="23"/>
  <c r="M17" i="23"/>
  <c r="J17" i="23"/>
  <c r="C17" i="23"/>
  <c r="S15" i="23"/>
  <c r="H15" i="23"/>
  <c r="G15" i="23"/>
  <c r="U14" i="23"/>
  <c r="U15" i="23" s="1"/>
  <c r="Q14" i="23"/>
  <c r="Q15" i="23" s="1"/>
  <c r="Q27" i="23" s="1"/>
  <c r="K14" i="23"/>
  <c r="K15" i="23" s="1"/>
  <c r="I14" i="23"/>
  <c r="I15" i="23" s="1"/>
  <c r="H14" i="23"/>
  <c r="G14" i="23"/>
  <c r="AH13" i="23"/>
  <c r="AE13" i="23"/>
  <c r="AD13" i="23"/>
  <c r="AB13" i="23"/>
  <c r="AA13" i="23"/>
  <c r="Z13" i="23"/>
  <c r="AC13" i="23" s="1"/>
  <c r="Y13" i="23"/>
  <c r="X13" i="23"/>
  <c r="W13" i="23"/>
  <c r="V13" i="23"/>
  <c r="U13" i="23"/>
  <c r="T13" i="23"/>
  <c r="S13" i="23"/>
  <c r="S14" i="23" s="1"/>
  <c r="R13" i="23"/>
  <c r="R14" i="23" s="1"/>
  <c r="R15" i="23" s="1"/>
  <c r="R27" i="23" s="1"/>
  <c r="Q13" i="23"/>
  <c r="N13" i="23"/>
  <c r="M13" i="23"/>
  <c r="J13" i="23"/>
  <c r="C13" i="23"/>
  <c r="AH12" i="23"/>
  <c r="AE12" i="23"/>
  <c r="AD12" i="23"/>
  <c r="AB12" i="23"/>
  <c r="AA12" i="23"/>
  <c r="Z12" i="23"/>
  <c r="AC12" i="23" s="1"/>
  <c r="Y12" i="23"/>
  <c r="X12" i="23"/>
  <c r="T12" i="23"/>
  <c r="J12" i="23"/>
  <c r="AH11" i="23"/>
  <c r="AE11" i="23"/>
  <c r="AD11" i="23"/>
  <c r="AC11" i="23"/>
  <c r="AB11" i="23"/>
  <c r="AA11" i="23"/>
  <c r="Z11" i="23"/>
  <c r="Y11" i="23"/>
  <c r="X11" i="23"/>
  <c r="T11" i="23"/>
  <c r="J11" i="23"/>
  <c r="AI10" i="23"/>
  <c r="AH10" i="23"/>
  <c r="AG10" i="23"/>
  <c r="AE10" i="23"/>
  <c r="AD10" i="23"/>
  <c r="AB10" i="23"/>
  <c r="AA10" i="23"/>
  <c r="Z10" i="23"/>
  <c r="Y10" i="23"/>
  <c r="X10" i="23"/>
  <c r="T10" i="23"/>
  <c r="J10" i="23"/>
  <c r="AH9" i="23"/>
  <c r="AG9" i="23"/>
  <c r="AE9" i="23"/>
  <c r="AD9" i="23"/>
  <c r="AI9" i="23" s="1"/>
  <c r="AC9" i="23"/>
  <c r="AB9" i="23"/>
  <c r="AA9" i="23"/>
  <c r="Z9" i="23"/>
  <c r="Y9" i="23"/>
  <c r="X9" i="23"/>
  <c r="T9" i="23"/>
  <c r="J9" i="23"/>
  <c r="AI8" i="23"/>
  <c r="AH8" i="23"/>
  <c r="AE8" i="23"/>
  <c r="AD8" i="23"/>
  <c r="AB8" i="23"/>
  <c r="AA8" i="23"/>
  <c r="Z8" i="23"/>
  <c r="AC8" i="23" s="1"/>
  <c r="Y8" i="23"/>
  <c r="AG8" i="23" s="1"/>
  <c r="X8" i="23"/>
  <c r="T8" i="23"/>
  <c r="J8" i="23"/>
  <c r="AH7" i="23"/>
  <c r="AE7" i="23"/>
  <c r="AD7" i="23"/>
  <c r="AD14" i="23" s="1"/>
  <c r="AD15" i="23" s="1"/>
  <c r="AC7" i="23"/>
  <c r="AB7" i="23"/>
  <c r="AA7" i="23"/>
  <c r="Z7" i="23"/>
  <c r="Y7" i="23"/>
  <c r="X7" i="23"/>
  <c r="T7" i="23"/>
  <c r="J7" i="23"/>
  <c r="AI6" i="23"/>
  <c r="AH6" i="23"/>
  <c r="AG6" i="23"/>
  <c r="AE6" i="23"/>
  <c r="AD6" i="23"/>
  <c r="AB6" i="23"/>
  <c r="AA6" i="23"/>
  <c r="Z6" i="23"/>
  <c r="AC6" i="23" s="1"/>
  <c r="Y6" i="23"/>
  <c r="X6" i="23"/>
  <c r="T6" i="23"/>
  <c r="J6" i="23"/>
  <c r="J14" i="23" s="1"/>
  <c r="J15" i="23" s="1"/>
  <c r="C6" i="23"/>
  <c r="AI5" i="23"/>
  <c r="AH5" i="23"/>
  <c r="AE5" i="23"/>
  <c r="AD5" i="23"/>
  <c r="AC5" i="23"/>
  <c r="AB5" i="23"/>
  <c r="AA5" i="23"/>
  <c r="Z5" i="23"/>
  <c r="Y5" i="23"/>
  <c r="AG5" i="23" s="1"/>
  <c r="X5" i="23"/>
  <c r="W5" i="23"/>
  <c r="T5" i="23"/>
  <c r="T14" i="23" s="1"/>
  <c r="T15" i="23" s="1"/>
  <c r="M5" i="23"/>
  <c r="J5" i="23"/>
  <c r="C5" i="23"/>
  <c r="D2" i="23"/>
  <c r="Z98" i="22"/>
  <c r="U98" i="22"/>
  <c r="Q98" i="22"/>
  <c r="K98" i="22"/>
  <c r="I98" i="22"/>
  <c r="H98" i="22"/>
  <c r="G98" i="22"/>
  <c r="AH97" i="22"/>
  <c r="AE97" i="22"/>
  <c r="AD97" i="22"/>
  <c r="AC97" i="22"/>
  <c r="AB97" i="22"/>
  <c r="AA97" i="22"/>
  <c r="Z97" i="22"/>
  <c r="Y97" i="22"/>
  <c r="X97" i="22"/>
  <c r="W97" i="22"/>
  <c r="V97" i="22"/>
  <c r="U97" i="22"/>
  <c r="T97" i="22"/>
  <c r="S97" i="22"/>
  <c r="R97" i="22"/>
  <c r="Q97" i="22"/>
  <c r="N97" i="22"/>
  <c r="M97" i="22"/>
  <c r="J97" i="22"/>
  <c r="C97" i="22"/>
  <c r="AI96" i="22"/>
  <c r="AH96" i="22"/>
  <c r="AG96" i="22"/>
  <c r="AE96" i="22"/>
  <c r="AD96" i="22"/>
  <c r="AC96" i="22"/>
  <c r="AB96" i="22"/>
  <c r="AA96" i="22"/>
  <c r="Z96" i="22"/>
  <c r="Y96" i="22"/>
  <c r="X96" i="22"/>
  <c r="W96" i="22"/>
  <c r="V96" i="22"/>
  <c r="U96" i="22"/>
  <c r="S96" i="22"/>
  <c r="R96" i="22"/>
  <c r="Q96" i="22"/>
  <c r="T96" i="22" s="1"/>
  <c r="N96" i="22"/>
  <c r="M96" i="22"/>
  <c r="J96" i="22"/>
  <c r="C96" i="22"/>
  <c r="AH95" i="22"/>
  <c r="AG95" i="22"/>
  <c r="AE95" i="22"/>
  <c r="AD95" i="22"/>
  <c r="AB95" i="22"/>
  <c r="AA95" i="22"/>
  <c r="Z95" i="22"/>
  <c r="AC95" i="22" s="1"/>
  <c r="Y95" i="22"/>
  <c r="AI95" i="22" s="1"/>
  <c r="X95" i="22"/>
  <c r="T95" i="22"/>
  <c r="J95" i="22"/>
  <c r="AI94" i="22"/>
  <c r="AH94" i="22"/>
  <c r="AE94" i="22"/>
  <c r="AD94" i="22"/>
  <c r="AC94" i="22"/>
  <c r="AB94" i="22"/>
  <c r="AA94" i="22"/>
  <c r="Z94" i="22"/>
  <c r="Y94" i="22"/>
  <c r="AG94" i="22" s="1"/>
  <c r="X94" i="22"/>
  <c r="V94" i="22"/>
  <c r="U94" i="22"/>
  <c r="S94" i="22"/>
  <c r="R94" i="22"/>
  <c r="Q94" i="22"/>
  <c r="T94" i="22" s="1"/>
  <c r="N94" i="22"/>
  <c r="J94" i="22"/>
  <c r="AH93" i="22"/>
  <c r="AG93" i="22"/>
  <c r="AE93" i="22"/>
  <c r="AD93" i="22"/>
  <c r="AI93" i="22" s="1"/>
  <c r="AB93" i="22"/>
  <c r="AA93" i="22"/>
  <c r="Z93" i="22"/>
  <c r="AC93" i="22" s="1"/>
  <c r="Y93" i="22"/>
  <c r="X93" i="22"/>
  <c r="V93" i="22"/>
  <c r="U93" i="22"/>
  <c r="S93" i="22"/>
  <c r="R93" i="22"/>
  <c r="Q93" i="22"/>
  <c r="T93" i="22" s="1"/>
  <c r="N93" i="22"/>
  <c r="J93" i="22"/>
  <c r="AH92" i="22"/>
  <c r="AE92" i="22"/>
  <c r="AD92" i="22"/>
  <c r="AB92" i="22"/>
  <c r="AA92" i="22"/>
  <c r="AA98" i="22" s="1"/>
  <c r="Z92" i="22"/>
  <c r="Y92" i="22"/>
  <c r="X92" i="22"/>
  <c r="V92" i="22"/>
  <c r="U92" i="22"/>
  <c r="S92" i="22"/>
  <c r="R92" i="22"/>
  <c r="Q92" i="22"/>
  <c r="T92" i="22" s="1"/>
  <c r="N92" i="22"/>
  <c r="J92" i="22"/>
  <c r="AI91" i="22"/>
  <c r="AH91" i="22"/>
  <c r="AE91" i="22"/>
  <c r="AD91" i="22"/>
  <c r="AB91" i="22"/>
  <c r="AA91" i="22"/>
  <c r="Z91" i="22"/>
  <c r="AC91" i="22" s="1"/>
  <c r="Y91" i="22"/>
  <c r="AG91" i="22" s="1"/>
  <c r="X91" i="22"/>
  <c r="V91" i="22"/>
  <c r="U91" i="22"/>
  <c r="S91" i="22"/>
  <c r="R91" i="22"/>
  <c r="Q91" i="22"/>
  <c r="T91" i="22" s="1"/>
  <c r="N91" i="22"/>
  <c r="J91" i="22"/>
  <c r="AI90" i="22"/>
  <c r="AH90" i="22"/>
  <c r="AG90" i="22"/>
  <c r="AE90" i="22"/>
  <c r="AD90" i="22"/>
  <c r="AB90" i="22"/>
  <c r="AA90" i="22"/>
  <c r="Z90" i="22"/>
  <c r="Y90" i="22"/>
  <c r="X90" i="22"/>
  <c r="W90" i="22"/>
  <c r="V90" i="22"/>
  <c r="U90" i="22"/>
  <c r="S90" i="22"/>
  <c r="R90" i="22"/>
  <c r="Q90" i="22"/>
  <c r="T90" i="22" s="1"/>
  <c r="N90" i="22"/>
  <c r="J90" i="22"/>
  <c r="AH89" i="22"/>
  <c r="AE89" i="22"/>
  <c r="AD89" i="22"/>
  <c r="AB89" i="22"/>
  <c r="AA89" i="22"/>
  <c r="Z89" i="22"/>
  <c r="AC89" i="22" s="1"/>
  <c r="Y89" i="22"/>
  <c r="X89" i="22"/>
  <c r="W89" i="22"/>
  <c r="V89" i="22"/>
  <c r="U89" i="22"/>
  <c r="T89" i="22"/>
  <c r="S89" i="22"/>
  <c r="R89" i="22"/>
  <c r="R98" i="22" s="1"/>
  <c r="Q89" i="22"/>
  <c r="N89" i="22"/>
  <c r="M89" i="22"/>
  <c r="J89" i="22"/>
  <c r="C89" i="22"/>
  <c r="AA86" i="22"/>
  <c r="Q86" i="22"/>
  <c r="K86" i="22"/>
  <c r="I86" i="22"/>
  <c r="H86" i="22"/>
  <c r="G86" i="22"/>
  <c r="AH85" i="22"/>
  <c r="AE85" i="22"/>
  <c r="AD85" i="22"/>
  <c r="AC85" i="22"/>
  <c r="AB85" i="22"/>
  <c r="AA85" i="22"/>
  <c r="Z85" i="22"/>
  <c r="Y85" i="22"/>
  <c r="X85" i="22"/>
  <c r="W85" i="22"/>
  <c r="V85" i="22"/>
  <c r="U85" i="22"/>
  <c r="S85" i="22"/>
  <c r="R85" i="22"/>
  <c r="Q85" i="22"/>
  <c r="T85" i="22" s="1"/>
  <c r="N85" i="22"/>
  <c r="M85" i="22"/>
  <c r="J85" i="22"/>
  <c r="C85" i="22"/>
  <c r="AI84" i="22"/>
  <c r="AH84" i="22"/>
  <c r="AE84" i="22"/>
  <c r="AD84" i="22"/>
  <c r="AB84" i="22"/>
  <c r="AA84" i="22"/>
  <c r="Z84" i="22"/>
  <c r="AC84" i="22" s="1"/>
  <c r="Y84" i="22"/>
  <c r="AG84" i="22" s="1"/>
  <c r="X84" i="22"/>
  <c r="W84" i="22"/>
  <c r="V84" i="22"/>
  <c r="U84" i="22"/>
  <c r="T84" i="22"/>
  <c r="S84" i="22"/>
  <c r="R84" i="22"/>
  <c r="Q84" i="22"/>
  <c r="N84" i="22"/>
  <c r="M84" i="22"/>
  <c r="J84" i="22"/>
  <c r="C84" i="22"/>
  <c r="AI83" i="22"/>
  <c r="AH83" i="22"/>
  <c r="AG83" i="22"/>
  <c r="AE83" i="22"/>
  <c r="AD83" i="22"/>
  <c r="AB83" i="22"/>
  <c r="AA83" i="22"/>
  <c r="Z83" i="22"/>
  <c r="AC83" i="22" s="1"/>
  <c r="Y83" i="22"/>
  <c r="X83" i="22"/>
  <c r="T83" i="22"/>
  <c r="J83" i="22"/>
  <c r="AH82" i="22"/>
  <c r="AE82" i="22"/>
  <c r="AD82" i="22"/>
  <c r="AB82" i="22"/>
  <c r="AA82" i="22"/>
  <c r="Z82" i="22"/>
  <c r="AC82" i="22" s="1"/>
  <c r="Y82" i="22"/>
  <c r="X82" i="22"/>
  <c r="V82" i="22"/>
  <c r="U82" i="22"/>
  <c r="S82" i="22"/>
  <c r="R82" i="22"/>
  <c r="Q82" i="22"/>
  <c r="T82" i="22" s="1"/>
  <c r="N82" i="22"/>
  <c r="J82" i="22"/>
  <c r="AI81" i="22"/>
  <c r="AH81" i="22"/>
  <c r="AG81" i="22"/>
  <c r="AE81" i="22"/>
  <c r="AD81" i="22"/>
  <c r="AC81" i="22"/>
  <c r="AB81" i="22"/>
  <c r="AA81" i="22"/>
  <c r="Z81" i="22"/>
  <c r="Y81" i="22"/>
  <c r="X81" i="22"/>
  <c r="V81" i="22"/>
  <c r="U81" i="22"/>
  <c r="T81" i="22"/>
  <c r="S81" i="22"/>
  <c r="R81" i="22"/>
  <c r="Q81" i="22"/>
  <c r="N81" i="22"/>
  <c r="J81" i="22"/>
  <c r="AH80" i="22"/>
  <c r="AG80" i="22"/>
  <c r="AE80" i="22"/>
  <c r="AD80" i="22"/>
  <c r="AI80" i="22" s="1"/>
  <c r="AB80" i="22"/>
  <c r="AA80" i="22"/>
  <c r="Z80" i="22"/>
  <c r="Y80" i="22"/>
  <c r="X80" i="22"/>
  <c r="V80" i="22"/>
  <c r="U80" i="22"/>
  <c r="T80" i="22"/>
  <c r="S80" i="22"/>
  <c r="R80" i="22"/>
  <c r="R86" i="22" s="1"/>
  <c r="Q80" i="22"/>
  <c r="N80" i="22"/>
  <c r="J80" i="22"/>
  <c r="AH79" i="22"/>
  <c r="AE79" i="22"/>
  <c r="AD79" i="22"/>
  <c r="AC79" i="22"/>
  <c r="AB79" i="22"/>
  <c r="AA79" i="22"/>
  <c r="Z79" i="22"/>
  <c r="Y79" i="22"/>
  <c r="X79" i="22"/>
  <c r="V79" i="22"/>
  <c r="U79" i="22"/>
  <c r="T79" i="22"/>
  <c r="S79" i="22"/>
  <c r="S86" i="22" s="1"/>
  <c r="R79" i="22"/>
  <c r="Q79" i="22"/>
  <c r="N79" i="22"/>
  <c r="J79" i="22"/>
  <c r="AI78" i="22"/>
  <c r="AH78" i="22"/>
  <c r="AG78" i="22"/>
  <c r="AE78" i="22"/>
  <c r="AD78" i="22"/>
  <c r="AC78" i="22"/>
  <c r="AB78" i="22"/>
  <c r="AB86" i="22" s="1"/>
  <c r="AA78" i="22"/>
  <c r="Z78" i="22"/>
  <c r="Y78" i="22"/>
  <c r="X78" i="22"/>
  <c r="W78" i="22"/>
  <c r="V78" i="22"/>
  <c r="U78" i="22"/>
  <c r="S78" i="22"/>
  <c r="R78" i="22"/>
  <c r="Q78" i="22"/>
  <c r="T78" i="22" s="1"/>
  <c r="N78" i="22"/>
  <c r="M78" i="22"/>
  <c r="J78" i="22"/>
  <c r="AH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N77" i="22"/>
  <c r="M77" i="22"/>
  <c r="J77" i="22"/>
  <c r="C77" i="22"/>
  <c r="U74" i="22"/>
  <c r="K74" i="22"/>
  <c r="I74" i="22"/>
  <c r="H74" i="22"/>
  <c r="G74" i="22"/>
  <c r="AI73" i="22"/>
  <c r="AH73" i="22"/>
  <c r="AG73" i="22"/>
  <c r="AE73" i="22"/>
  <c r="AD73" i="22"/>
  <c r="AC73" i="22"/>
  <c r="AB73" i="22"/>
  <c r="AA73" i="22"/>
  <c r="Z73" i="22"/>
  <c r="Y73" i="22"/>
  <c r="X73" i="22"/>
  <c r="W73" i="22"/>
  <c r="V73" i="22"/>
  <c r="U73" i="22"/>
  <c r="T73" i="22"/>
  <c r="S73" i="22"/>
  <c r="R73" i="22"/>
  <c r="Q73" i="22"/>
  <c r="N73" i="22"/>
  <c r="M73" i="22"/>
  <c r="J73" i="22"/>
  <c r="C73" i="22"/>
  <c r="AI72" i="22"/>
  <c r="AH72" i="22"/>
  <c r="AG72" i="22"/>
  <c r="AE72" i="22"/>
  <c r="AD72" i="22"/>
  <c r="AC72" i="22"/>
  <c r="AB72" i="22"/>
  <c r="AA72" i="22"/>
  <c r="Z72" i="22"/>
  <c r="Y72" i="22"/>
  <c r="X72" i="22"/>
  <c r="W72" i="22"/>
  <c r="V72" i="22"/>
  <c r="U72" i="22"/>
  <c r="S72" i="22"/>
  <c r="R72" i="22"/>
  <c r="Q72" i="22"/>
  <c r="T72" i="22" s="1"/>
  <c r="N72" i="22"/>
  <c r="M72" i="22"/>
  <c r="J72" i="22"/>
  <c r="C72" i="22"/>
  <c r="AH71" i="22"/>
  <c r="AE71" i="22"/>
  <c r="AD71" i="22"/>
  <c r="AB71" i="22"/>
  <c r="AA71" i="22"/>
  <c r="Z71" i="22"/>
  <c r="Y71" i="22"/>
  <c r="X71" i="22"/>
  <c r="V71" i="22"/>
  <c r="U71" i="22"/>
  <c r="S71" i="22"/>
  <c r="R71" i="22"/>
  <c r="Q71" i="22"/>
  <c r="T71" i="22" s="1"/>
  <c r="N71" i="22"/>
  <c r="J71" i="22"/>
  <c r="AI70" i="22"/>
  <c r="AH70" i="22"/>
  <c r="AE70" i="22"/>
  <c r="AD70" i="22"/>
  <c r="AB70" i="22"/>
  <c r="AA70" i="22"/>
  <c r="Z70" i="22"/>
  <c r="AC70" i="22" s="1"/>
  <c r="Y70" i="22"/>
  <c r="AG70" i="22" s="1"/>
  <c r="X70" i="22"/>
  <c r="V70" i="22"/>
  <c r="U70" i="22"/>
  <c r="S70" i="22"/>
  <c r="R70" i="22"/>
  <c r="R74" i="22" s="1"/>
  <c r="Q70" i="22"/>
  <c r="T70" i="22" s="1"/>
  <c r="N70" i="22"/>
  <c r="J70" i="22"/>
  <c r="AI69" i="22"/>
  <c r="AH69" i="22"/>
  <c r="AG69" i="22"/>
  <c r="AE69" i="22"/>
  <c r="AD69" i="22"/>
  <c r="AB69" i="22"/>
  <c r="AC69" i="22" s="1"/>
  <c r="AA69" i="22"/>
  <c r="Z69" i="22"/>
  <c r="Y69" i="22"/>
  <c r="X69" i="22"/>
  <c r="V69" i="22"/>
  <c r="U69" i="22"/>
  <c r="T69" i="22"/>
  <c r="S69" i="22"/>
  <c r="R69" i="22"/>
  <c r="Q69" i="22"/>
  <c r="N69" i="22"/>
  <c r="J69" i="22"/>
  <c r="AI68" i="22"/>
  <c r="AH68" i="22"/>
  <c r="AE68" i="22"/>
  <c r="AD68" i="22"/>
  <c r="AB68" i="22"/>
  <c r="AA68" i="22"/>
  <c r="Z68" i="22"/>
  <c r="AC68" i="22" s="1"/>
  <c r="Y68" i="22"/>
  <c r="AG68" i="22" s="1"/>
  <c r="X68" i="22"/>
  <c r="V68" i="22"/>
  <c r="U68" i="22"/>
  <c r="T68" i="22"/>
  <c r="S68" i="22"/>
  <c r="R68" i="22"/>
  <c r="Q68" i="22"/>
  <c r="N68" i="22"/>
  <c r="J68" i="22"/>
  <c r="C68" i="22"/>
  <c r="AH67" i="22"/>
  <c r="AE67" i="22"/>
  <c r="AD67" i="22"/>
  <c r="AC67" i="22"/>
  <c r="AB67" i="22"/>
  <c r="AA67" i="22"/>
  <c r="Z67" i="22"/>
  <c r="Y67" i="22"/>
  <c r="X67" i="22"/>
  <c r="V67" i="22"/>
  <c r="U67" i="22"/>
  <c r="S67" i="22"/>
  <c r="R67" i="22"/>
  <c r="Q67" i="22"/>
  <c r="T67" i="22" s="1"/>
  <c r="N67" i="22"/>
  <c r="J67" i="22"/>
  <c r="C67" i="22"/>
  <c r="AI66" i="22"/>
  <c r="AH66" i="22"/>
  <c r="AG66" i="22"/>
  <c r="AE66" i="22"/>
  <c r="AD66" i="22"/>
  <c r="AB66" i="22"/>
  <c r="AA66" i="22"/>
  <c r="Z66" i="22"/>
  <c r="Y66" i="22"/>
  <c r="X66" i="22"/>
  <c r="W66" i="22"/>
  <c r="V66" i="22"/>
  <c r="U66" i="22"/>
  <c r="T66" i="22"/>
  <c r="S66" i="22"/>
  <c r="R66" i="22"/>
  <c r="Q66" i="22"/>
  <c r="N66" i="22"/>
  <c r="M66" i="22"/>
  <c r="J66" i="22"/>
  <c r="AH65" i="22"/>
  <c r="AG65" i="22"/>
  <c r="AE65" i="22"/>
  <c r="AD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N65" i="22"/>
  <c r="M65" i="22"/>
  <c r="J65" i="22"/>
  <c r="C65" i="22"/>
  <c r="C66" i="22" s="1"/>
  <c r="AB62" i="22"/>
  <c r="K62" i="22"/>
  <c r="I62" i="22"/>
  <c r="H62" i="22"/>
  <c r="G62" i="22"/>
  <c r="AI61" i="22"/>
  <c r="AH61" i="22"/>
  <c r="AG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N61" i="22"/>
  <c r="M61" i="22"/>
  <c r="J61" i="22"/>
  <c r="C61" i="22"/>
  <c r="AI60" i="22"/>
  <c r="AH60" i="22"/>
  <c r="AG60" i="22"/>
  <c r="AE60" i="22"/>
  <c r="AD60" i="22"/>
  <c r="AC60" i="22"/>
  <c r="AB60" i="22"/>
  <c r="AA60" i="22"/>
  <c r="Z60" i="22"/>
  <c r="Y60" i="22"/>
  <c r="X60" i="22"/>
  <c r="W60" i="22"/>
  <c r="V60" i="22"/>
  <c r="U60" i="22"/>
  <c r="S60" i="22"/>
  <c r="R60" i="22"/>
  <c r="Q60" i="22"/>
  <c r="T60" i="22" s="1"/>
  <c r="N60" i="22"/>
  <c r="M60" i="22"/>
  <c r="J60" i="22"/>
  <c r="C60" i="22"/>
  <c r="AH59" i="22"/>
  <c r="AE59" i="22"/>
  <c r="AD59" i="22"/>
  <c r="AB59" i="22"/>
  <c r="AA59" i="22"/>
  <c r="Z59" i="22"/>
  <c r="AC59" i="22" s="1"/>
  <c r="Y59" i="22"/>
  <c r="X59" i="22"/>
  <c r="V59" i="22"/>
  <c r="U59" i="22"/>
  <c r="S59" i="22"/>
  <c r="R59" i="22"/>
  <c r="Q59" i="22"/>
  <c r="T59" i="22" s="1"/>
  <c r="N59" i="22"/>
  <c r="J59" i="22"/>
  <c r="AI58" i="22"/>
  <c r="AH58" i="22"/>
  <c r="AE58" i="22"/>
  <c r="AD58" i="22"/>
  <c r="AB58" i="22"/>
  <c r="AA58" i="22"/>
  <c r="Z58" i="22"/>
  <c r="AC58" i="22" s="1"/>
  <c r="Y58" i="22"/>
  <c r="AG58" i="22" s="1"/>
  <c r="X58" i="22"/>
  <c r="V58" i="22"/>
  <c r="U58" i="22"/>
  <c r="S58" i="22"/>
  <c r="R58" i="22"/>
  <c r="Q58" i="22"/>
  <c r="T58" i="22" s="1"/>
  <c r="N58" i="22"/>
  <c r="J58" i="22"/>
  <c r="AI57" i="22"/>
  <c r="AH57" i="22"/>
  <c r="AG57" i="22"/>
  <c r="AE57" i="22"/>
  <c r="AD57" i="22"/>
  <c r="AB57" i="22"/>
  <c r="AA57" i="22"/>
  <c r="AC57" i="22" s="1"/>
  <c r="Z57" i="22"/>
  <c r="Y57" i="22"/>
  <c r="X57" i="22"/>
  <c r="V57" i="22"/>
  <c r="U57" i="22"/>
  <c r="S57" i="22"/>
  <c r="R57" i="22"/>
  <c r="Q57" i="22"/>
  <c r="T57" i="22" s="1"/>
  <c r="N57" i="22"/>
  <c r="J57" i="22"/>
  <c r="AH56" i="22"/>
  <c r="AE56" i="22"/>
  <c r="AD56" i="22"/>
  <c r="AB56" i="22"/>
  <c r="AA56" i="22"/>
  <c r="Z56" i="22"/>
  <c r="AC56" i="22" s="1"/>
  <c r="Y56" i="22"/>
  <c r="X56" i="22"/>
  <c r="V56" i="22"/>
  <c r="U56" i="22"/>
  <c r="T56" i="22"/>
  <c r="S56" i="22"/>
  <c r="R56" i="22"/>
  <c r="Q56" i="22"/>
  <c r="N56" i="22"/>
  <c r="J56" i="22"/>
  <c r="AH55" i="22"/>
  <c r="AE55" i="22"/>
  <c r="AD55" i="22"/>
  <c r="AI55" i="22" s="1"/>
  <c r="AC55" i="22"/>
  <c r="AB55" i="22"/>
  <c r="AA55" i="22"/>
  <c r="Z55" i="22"/>
  <c r="Y55" i="22"/>
  <c r="AG55" i="22" s="1"/>
  <c r="X55" i="22"/>
  <c r="V55" i="22"/>
  <c r="U55" i="22"/>
  <c r="S55" i="22"/>
  <c r="R55" i="22"/>
  <c r="Q55" i="22"/>
  <c r="N55" i="22"/>
  <c r="J55" i="22"/>
  <c r="AI54" i="22"/>
  <c r="AH54" i="22"/>
  <c r="AG54" i="22"/>
  <c r="AE54" i="22"/>
  <c r="AD54" i="22"/>
  <c r="AB54" i="22"/>
  <c r="AA54" i="22"/>
  <c r="AA62" i="22" s="1"/>
  <c r="Z54" i="22"/>
  <c r="Y54" i="22"/>
  <c r="X54" i="22"/>
  <c r="W54" i="22"/>
  <c r="V54" i="22"/>
  <c r="U54" i="22"/>
  <c r="T54" i="22"/>
  <c r="S54" i="22"/>
  <c r="R54" i="22"/>
  <c r="Q54" i="22"/>
  <c r="N54" i="22"/>
  <c r="M54" i="22"/>
  <c r="J54" i="22"/>
  <c r="AH53" i="22"/>
  <c r="AG53" i="22"/>
  <c r="AE53" i="22"/>
  <c r="AD53" i="22"/>
  <c r="AC53" i="22"/>
  <c r="AB53" i="22"/>
  <c r="AA53" i="22"/>
  <c r="Z53" i="22"/>
  <c r="Y53" i="22"/>
  <c r="X53" i="22"/>
  <c r="W53" i="22"/>
  <c r="T53" i="22"/>
  <c r="M53" i="22"/>
  <c r="J53" i="22"/>
  <c r="J62" i="22" s="1"/>
  <c r="C53" i="22"/>
  <c r="R50" i="22"/>
  <c r="K50" i="22"/>
  <c r="I50" i="22"/>
  <c r="H50" i="22"/>
  <c r="G50" i="22"/>
  <c r="AI49" i="22"/>
  <c r="AH49" i="22"/>
  <c r="AE49" i="22"/>
  <c r="AD49" i="22"/>
  <c r="AB49" i="22"/>
  <c r="AA49" i="22"/>
  <c r="Z49" i="22"/>
  <c r="AC49" i="22" s="1"/>
  <c r="Y49" i="22"/>
  <c r="AG49" i="22" s="1"/>
  <c r="X49" i="22"/>
  <c r="W49" i="22"/>
  <c r="V49" i="22"/>
  <c r="U49" i="22"/>
  <c r="S49" i="22"/>
  <c r="R49" i="22"/>
  <c r="Q49" i="22"/>
  <c r="T49" i="22" s="1"/>
  <c r="N49" i="22"/>
  <c r="M49" i="22"/>
  <c r="J49" i="22"/>
  <c r="C49" i="22"/>
  <c r="AH48" i="22"/>
  <c r="AG48" i="22"/>
  <c r="AE48" i="22"/>
  <c r="AD48" i="22"/>
  <c r="AC48" i="22"/>
  <c r="AB48" i="22"/>
  <c r="AA48" i="22"/>
  <c r="Z48" i="22"/>
  <c r="Y48" i="22"/>
  <c r="AI48" i="22" s="1"/>
  <c r="X48" i="22"/>
  <c r="T48" i="22"/>
  <c r="J48" i="22"/>
  <c r="AH47" i="22"/>
  <c r="AE47" i="22"/>
  <c r="AD47" i="22"/>
  <c r="AB47" i="22"/>
  <c r="AA47" i="22"/>
  <c r="Z47" i="22"/>
  <c r="AC47" i="22" s="1"/>
  <c r="Y47" i="22"/>
  <c r="X47" i="22"/>
  <c r="T47" i="22"/>
  <c r="J47" i="22"/>
  <c r="AI46" i="22"/>
  <c r="AH46" i="22"/>
  <c r="AE46" i="22"/>
  <c r="AD46" i="22"/>
  <c r="AC46" i="22"/>
  <c r="AB46" i="22"/>
  <c r="AA46" i="22"/>
  <c r="Z46" i="22"/>
  <c r="Y46" i="22"/>
  <c r="AG46" i="22" s="1"/>
  <c r="X46" i="22"/>
  <c r="T46" i="22"/>
  <c r="J46" i="22"/>
  <c r="AI45" i="22"/>
  <c r="AH45" i="22"/>
  <c r="AG45" i="22"/>
  <c r="AE45" i="22"/>
  <c r="AD45" i="22"/>
  <c r="AC45" i="22"/>
  <c r="AB45" i="22"/>
  <c r="AA45" i="22"/>
  <c r="Z45" i="22"/>
  <c r="Y45" i="22"/>
  <c r="X45" i="22"/>
  <c r="V45" i="22"/>
  <c r="U45" i="22"/>
  <c r="S45" i="22"/>
  <c r="R45" i="22"/>
  <c r="Q45" i="22"/>
  <c r="T45" i="22" s="1"/>
  <c r="N45" i="22"/>
  <c r="J45" i="22"/>
  <c r="AH44" i="22"/>
  <c r="AG44" i="22"/>
  <c r="AE44" i="22"/>
  <c r="AD44" i="22"/>
  <c r="AD50" i="22" s="1"/>
  <c r="AB44" i="22"/>
  <c r="AA44" i="22"/>
  <c r="Z44" i="22"/>
  <c r="AC44" i="22" s="1"/>
  <c r="Y44" i="22"/>
  <c r="X44" i="22"/>
  <c r="V44" i="22"/>
  <c r="U44" i="22"/>
  <c r="T44" i="22"/>
  <c r="S44" i="22"/>
  <c r="R44" i="22"/>
  <c r="Q44" i="22"/>
  <c r="N44" i="22"/>
  <c r="J44" i="22"/>
  <c r="AI43" i="22"/>
  <c r="AH43" i="22"/>
  <c r="AE43" i="22"/>
  <c r="AD43" i="22"/>
  <c r="AB43" i="22"/>
  <c r="AC43" i="22" s="1"/>
  <c r="AA43" i="22"/>
  <c r="Z43" i="22"/>
  <c r="Y43" i="22"/>
  <c r="AG43" i="22" s="1"/>
  <c r="X43" i="22"/>
  <c r="V43" i="22"/>
  <c r="U43" i="22"/>
  <c r="S43" i="22"/>
  <c r="R43" i="22"/>
  <c r="Q43" i="22"/>
  <c r="T43" i="22" s="1"/>
  <c r="N43" i="22"/>
  <c r="J43" i="22"/>
  <c r="AI42" i="22"/>
  <c r="AH42" i="22"/>
  <c r="AG42" i="22"/>
  <c r="AE42" i="22"/>
  <c r="AD42" i="22"/>
  <c r="AB42" i="22"/>
  <c r="AA42" i="22"/>
  <c r="Z42" i="22"/>
  <c r="AC42" i="22" s="1"/>
  <c r="Y42" i="22"/>
  <c r="X42" i="22"/>
  <c r="W42" i="22"/>
  <c r="T42" i="22"/>
  <c r="M42" i="22"/>
  <c r="J42" i="22"/>
  <c r="AH41" i="22"/>
  <c r="AE41" i="22"/>
  <c r="AD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N41" i="22"/>
  <c r="M41" i="22"/>
  <c r="J41" i="22"/>
  <c r="C41" i="22"/>
  <c r="R38" i="22"/>
  <c r="K38" i="22"/>
  <c r="I38" i="22"/>
  <c r="H38" i="22"/>
  <c r="G38" i="22"/>
  <c r="AH37" i="22"/>
  <c r="AE37" i="22"/>
  <c r="AD37" i="22"/>
  <c r="AB37" i="22"/>
  <c r="AA37" i="22"/>
  <c r="Z37" i="22"/>
  <c r="AC37" i="22" s="1"/>
  <c r="Y37" i="22"/>
  <c r="X37" i="22"/>
  <c r="W37" i="22"/>
  <c r="V37" i="22"/>
  <c r="U37" i="22"/>
  <c r="S37" i="22"/>
  <c r="R37" i="22"/>
  <c r="Q37" i="22"/>
  <c r="T37" i="22" s="1"/>
  <c r="N37" i="22"/>
  <c r="M37" i="22"/>
  <c r="J37" i="22"/>
  <c r="C37" i="22"/>
  <c r="AI36" i="22"/>
  <c r="AH36" i="22"/>
  <c r="AE36" i="22"/>
  <c r="AD36" i="22"/>
  <c r="AC36" i="22"/>
  <c r="AB36" i="22"/>
  <c r="AA36" i="22"/>
  <c r="Z36" i="22"/>
  <c r="Y36" i="22"/>
  <c r="AG36" i="22" s="1"/>
  <c r="X36" i="22"/>
  <c r="T36" i="22"/>
  <c r="J36" i="22"/>
  <c r="AH35" i="22"/>
  <c r="AG35" i="22"/>
  <c r="AE35" i="22"/>
  <c r="AD35" i="22"/>
  <c r="AB35" i="22"/>
  <c r="AA35" i="22"/>
  <c r="Z35" i="22"/>
  <c r="AC35" i="22" s="1"/>
  <c r="Y35" i="22"/>
  <c r="AI35" i="22" s="1"/>
  <c r="X35" i="22"/>
  <c r="T35" i="22"/>
  <c r="J35" i="22"/>
  <c r="AI34" i="22"/>
  <c r="AH34" i="22"/>
  <c r="AE34" i="22"/>
  <c r="AD34" i="22"/>
  <c r="AD38" i="22" s="1"/>
  <c r="AC34" i="22"/>
  <c r="AB34" i="22"/>
  <c r="AA34" i="22"/>
  <c r="Z34" i="22"/>
  <c r="Y34" i="22"/>
  <c r="AG34" i="22" s="1"/>
  <c r="X34" i="22"/>
  <c r="T34" i="22"/>
  <c r="J34" i="22"/>
  <c r="AI33" i="22"/>
  <c r="AH33" i="22"/>
  <c r="AG33" i="22"/>
  <c r="AE33" i="22"/>
  <c r="AD33" i="22"/>
  <c r="AC33" i="22"/>
  <c r="AB33" i="22"/>
  <c r="AA33" i="22"/>
  <c r="Z33" i="22"/>
  <c r="Y33" i="22"/>
  <c r="X33" i="22"/>
  <c r="V33" i="22"/>
  <c r="U33" i="22"/>
  <c r="S33" i="22"/>
  <c r="R33" i="22"/>
  <c r="Q33" i="22"/>
  <c r="T33" i="22" s="1"/>
  <c r="N33" i="22"/>
  <c r="J33" i="22"/>
  <c r="AH32" i="22"/>
  <c r="AE32" i="22"/>
  <c r="AD32" i="22"/>
  <c r="AB32" i="22"/>
  <c r="AA32" i="22"/>
  <c r="Z32" i="22"/>
  <c r="AC32" i="22" s="1"/>
  <c r="Y32" i="22"/>
  <c r="X32" i="22"/>
  <c r="T32" i="22"/>
  <c r="J32" i="22"/>
  <c r="AI31" i="22"/>
  <c r="AH31" i="22"/>
  <c r="AE31" i="22"/>
  <c r="AD31" i="22"/>
  <c r="AB31" i="22"/>
  <c r="AA31" i="22"/>
  <c r="Z31" i="22"/>
  <c r="Y31" i="22"/>
  <c r="AG31" i="22" s="1"/>
  <c r="X31" i="22"/>
  <c r="V31" i="22"/>
  <c r="U31" i="22"/>
  <c r="S31" i="22"/>
  <c r="S38" i="22" s="1"/>
  <c r="R31" i="22"/>
  <c r="Q31" i="22"/>
  <c r="T31" i="22" s="1"/>
  <c r="N31" i="22"/>
  <c r="J31" i="22"/>
  <c r="AH30" i="22"/>
  <c r="AE30" i="22"/>
  <c r="AD30" i="22"/>
  <c r="AB30" i="22"/>
  <c r="AB38" i="22" s="1"/>
  <c r="AA30" i="22"/>
  <c r="Z30" i="22"/>
  <c r="Y30" i="22"/>
  <c r="X30" i="22"/>
  <c r="V30" i="22"/>
  <c r="U30" i="22"/>
  <c r="S30" i="22"/>
  <c r="R30" i="22"/>
  <c r="Q30" i="22"/>
  <c r="T30" i="22" s="1"/>
  <c r="N30" i="22"/>
  <c r="J30" i="22"/>
  <c r="C30" i="22"/>
  <c r="AH29" i="22"/>
  <c r="AE29" i="22"/>
  <c r="AD29" i="22"/>
  <c r="AB29" i="22"/>
  <c r="AA29" i="22"/>
  <c r="Z29" i="22"/>
  <c r="Y29" i="22"/>
  <c r="X29" i="22"/>
  <c r="W29" i="22"/>
  <c r="T29" i="22"/>
  <c r="M29" i="22"/>
  <c r="J29" i="22"/>
  <c r="C29" i="22"/>
  <c r="K27" i="22"/>
  <c r="I27" i="22"/>
  <c r="I39" i="22" s="1"/>
  <c r="I51" i="22" s="1"/>
  <c r="Z26" i="22"/>
  <c r="R26" i="22"/>
  <c r="R27" i="22" s="1"/>
  <c r="Q26" i="22"/>
  <c r="K26" i="22"/>
  <c r="I26" i="22"/>
  <c r="H26" i="22"/>
  <c r="G26" i="22"/>
  <c r="AH25" i="22"/>
  <c r="AG25" i="22"/>
  <c r="AE25" i="22"/>
  <c r="AD25" i="22"/>
  <c r="AC25" i="22"/>
  <c r="AB25" i="22"/>
  <c r="AA25" i="22"/>
  <c r="Z25" i="22"/>
  <c r="Y25" i="22"/>
  <c r="AI25" i="22" s="1"/>
  <c r="X25" i="22"/>
  <c r="W25" i="22"/>
  <c r="V25" i="22"/>
  <c r="U25" i="22"/>
  <c r="U26" i="22" s="1"/>
  <c r="U27" i="22" s="1"/>
  <c r="T25" i="22"/>
  <c r="S25" i="22"/>
  <c r="S26" i="22" s="1"/>
  <c r="S27" i="22" s="1"/>
  <c r="R25" i="22"/>
  <c r="Q25" i="22"/>
  <c r="N25" i="22"/>
  <c r="M25" i="22"/>
  <c r="J25" i="22"/>
  <c r="C25" i="22"/>
  <c r="AI24" i="22"/>
  <c r="AH24" i="22"/>
  <c r="AG24" i="22"/>
  <c r="AE24" i="22"/>
  <c r="AD24" i="22"/>
  <c r="AC24" i="22"/>
  <c r="AB24" i="22"/>
  <c r="AA24" i="22"/>
  <c r="Z24" i="22"/>
  <c r="Y24" i="22"/>
  <c r="X24" i="22"/>
  <c r="W24" i="22"/>
  <c r="V24" i="22"/>
  <c r="T24" i="22"/>
  <c r="M24" i="22"/>
  <c r="J24" i="22"/>
  <c r="C24" i="22"/>
  <c r="AI23" i="22"/>
  <c r="AH23" i="22"/>
  <c r="AG23" i="22"/>
  <c r="AE23" i="22"/>
  <c r="AD23" i="22"/>
  <c r="AB23" i="22"/>
  <c r="AA23" i="22"/>
  <c r="Z23" i="22"/>
  <c r="AC23" i="22" s="1"/>
  <c r="Y23" i="22"/>
  <c r="X23" i="22"/>
  <c r="T23" i="22"/>
  <c r="J23" i="22"/>
  <c r="AH22" i="22"/>
  <c r="AE22" i="22"/>
  <c r="AD22" i="22"/>
  <c r="AB22" i="22"/>
  <c r="AA22" i="22"/>
  <c r="Z22" i="22"/>
  <c r="AC22" i="22" s="1"/>
  <c r="Y22" i="22"/>
  <c r="X22" i="22"/>
  <c r="T22" i="22"/>
  <c r="J22" i="22"/>
  <c r="AI21" i="22"/>
  <c r="AH21" i="22"/>
  <c r="AG21" i="22"/>
  <c r="AE21" i="22"/>
  <c r="AD21" i="22"/>
  <c r="AC21" i="22"/>
  <c r="AB21" i="22"/>
  <c r="AA21" i="22"/>
  <c r="Z21" i="22"/>
  <c r="Y21" i="22"/>
  <c r="X21" i="22"/>
  <c r="T21" i="22"/>
  <c r="J21" i="22"/>
  <c r="AH20" i="22"/>
  <c r="AG20" i="22"/>
  <c r="AE20" i="22"/>
  <c r="AD20" i="22"/>
  <c r="AB20" i="22"/>
  <c r="AA20" i="22"/>
  <c r="Z20" i="22"/>
  <c r="AC20" i="22" s="1"/>
  <c r="Y20" i="22"/>
  <c r="AI20" i="22" s="1"/>
  <c r="X20" i="22"/>
  <c r="T20" i="22"/>
  <c r="J20" i="22"/>
  <c r="AH19" i="22"/>
  <c r="AG19" i="22"/>
  <c r="AE19" i="22"/>
  <c r="AD19" i="22"/>
  <c r="AB19" i="22"/>
  <c r="AC19" i="22" s="1"/>
  <c r="AA19" i="22"/>
  <c r="Z19" i="22"/>
  <c r="Y19" i="22"/>
  <c r="X19" i="22"/>
  <c r="T19" i="22"/>
  <c r="J19" i="22"/>
  <c r="AI18" i="22"/>
  <c r="AH18" i="22"/>
  <c r="AG18" i="22"/>
  <c r="AE18" i="22"/>
  <c r="AD18" i="22"/>
  <c r="AC18" i="22"/>
  <c r="AB18" i="22"/>
  <c r="AA18" i="22"/>
  <c r="Z18" i="22"/>
  <c r="Y18" i="22"/>
  <c r="X18" i="22"/>
  <c r="T18" i="22"/>
  <c r="M18" i="22"/>
  <c r="J18" i="22"/>
  <c r="C18" i="22"/>
  <c r="AH17" i="22"/>
  <c r="AE17" i="22"/>
  <c r="AD17" i="22"/>
  <c r="AB17" i="22"/>
  <c r="AB26" i="22" s="1"/>
  <c r="AA17" i="22"/>
  <c r="Z17" i="22"/>
  <c r="AC17" i="22" s="1"/>
  <c r="Y17" i="22"/>
  <c r="X17" i="22"/>
  <c r="W17" i="22"/>
  <c r="T17" i="22"/>
  <c r="M17" i="22"/>
  <c r="J17" i="22"/>
  <c r="C17" i="22"/>
  <c r="K15" i="22"/>
  <c r="U14" i="22"/>
  <c r="U15" i="22" s="1"/>
  <c r="K14" i="22"/>
  <c r="I14" i="22"/>
  <c r="I15" i="22" s="1"/>
  <c r="H14" i="22"/>
  <c r="H15" i="22" s="1"/>
  <c r="G14" i="22"/>
  <c r="G15" i="22" s="1"/>
  <c r="AI13" i="22"/>
  <c r="AH13" i="22"/>
  <c r="AG13" i="22"/>
  <c r="AE13" i="22"/>
  <c r="AD13" i="22"/>
  <c r="AB13" i="22"/>
  <c r="AA13" i="22"/>
  <c r="Z13" i="22"/>
  <c r="AC13" i="22" s="1"/>
  <c r="Y13" i="22"/>
  <c r="X13" i="22"/>
  <c r="W13" i="22"/>
  <c r="V13" i="22"/>
  <c r="U13" i="22"/>
  <c r="S13" i="22"/>
  <c r="S14" i="22" s="1"/>
  <c r="S15" i="22" s="1"/>
  <c r="R13" i="22"/>
  <c r="R14" i="22" s="1"/>
  <c r="R15" i="22" s="1"/>
  <c r="Q13" i="22"/>
  <c r="N13" i="22"/>
  <c r="M13" i="22"/>
  <c r="J13" i="22"/>
  <c r="C13" i="22"/>
  <c r="AI12" i="22"/>
  <c r="AH12" i="22"/>
  <c r="AG12" i="22"/>
  <c r="AE12" i="22"/>
  <c r="AD12" i="22"/>
  <c r="AC12" i="22"/>
  <c r="AB12" i="22"/>
  <c r="AA12" i="22"/>
  <c r="Z12" i="22"/>
  <c r="Y12" i="22"/>
  <c r="X12" i="22"/>
  <c r="T12" i="22"/>
  <c r="J12" i="22"/>
  <c r="AI11" i="22"/>
  <c r="AH11" i="22"/>
  <c r="AG11" i="22"/>
  <c r="AE11" i="22"/>
  <c r="AD11" i="22"/>
  <c r="AB11" i="22"/>
  <c r="AA11" i="22"/>
  <c r="Z11" i="22"/>
  <c r="AC11" i="22" s="1"/>
  <c r="Y11" i="22"/>
  <c r="X11" i="22"/>
  <c r="T11" i="22"/>
  <c r="J11" i="22"/>
  <c r="AH10" i="22"/>
  <c r="AE10" i="22"/>
  <c r="AD10" i="22"/>
  <c r="AB10" i="22"/>
  <c r="AA10" i="22"/>
  <c r="Z10" i="22"/>
  <c r="AC10" i="22" s="1"/>
  <c r="Y10" i="22"/>
  <c r="X10" i="22"/>
  <c r="T10" i="22"/>
  <c r="J10" i="22"/>
  <c r="AI9" i="22"/>
  <c r="AH9" i="22"/>
  <c r="AG9" i="22"/>
  <c r="AE9" i="22"/>
  <c r="AD9" i="22"/>
  <c r="AC9" i="22"/>
  <c r="AB9" i="22"/>
  <c r="AA9" i="22"/>
  <c r="Z9" i="22"/>
  <c r="Y9" i="22"/>
  <c r="X9" i="22"/>
  <c r="T9" i="22"/>
  <c r="J9" i="22"/>
  <c r="AH8" i="22"/>
  <c r="AG8" i="22"/>
  <c r="AE8" i="22"/>
  <c r="AD8" i="22"/>
  <c r="AB8" i="22"/>
  <c r="AA8" i="22"/>
  <c r="Z8" i="22"/>
  <c r="AC8" i="22" s="1"/>
  <c r="Y8" i="22"/>
  <c r="AI8" i="22" s="1"/>
  <c r="X8" i="22"/>
  <c r="T8" i="22"/>
  <c r="J8" i="22"/>
  <c r="AH7" i="22"/>
  <c r="AG7" i="22"/>
  <c r="AE7" i="22"/>
  <c r="AD7" i="22"/>
  <c r="AC7" i="22"/>
  <c r="AB7" i="22"/>
  <c r="AA7" i="22"/>
  <c r="Z7" i="22"/>
  <c r="Y7" i="22"/>
  <c r="AI7" i="22" s="1"/>
  <c r="X7" i="22"/>
  <c r="T7" i="22"/>
  <c r="J7" i="22"/>
  <c r="J14" i="22" s="1"/>
  <c r="J15" i="22" s="1"/>
  <c r="C7" i="22"/>
  <c r="C8" i="22" s="1"/>
  <c r="AI6" i="22"/>
  <c r="AH6" i="22"/>
  <c r="AG6" i="22"/>
  <c r="AE6" i="22"/>
  <c r="AD6" i="22"/>
  <c r="AC6" i="22"/>
  <c r="AB6" i="22"/>
  <c r="AA6" i="22"/>
  <c r="Z6" i="22"/>
  <c r="Y6" i="22"/>
  <c r="X6" i="22"/>
  <c r="T6" i="22"/>
  <c r="M6" i="22"/>
  <c r="J6" i="22"/>
  <c r="C6" i="22"/>
  <c r="AH5" i="22"/>
  <c r="AE5" i="22"/>
  <c r="AD5" i="22"/>
  <c r="AB5" i="22"/>
  <c r="AB14" i="22" s="1"/>
  <c r="AB15" i="22" s="1"/>
  <c r="AA5" i="22"/>
  <c r="Z5" i="22"/>
  <c r="Y5" i="22"/>
  <c r="X5" i="22"/>
  <c r="W5" i="22"/>
  <c r="T5" i="22"/>
  <c r="M5" i="22"/>
  <c r="J5" i="22"/>
  <c r="C5" i="22"/>
  <c r="D2" i="22"/>
  <c r="AB98" i="21"/>
  <c r="K98" i="21"/>
  <c r="I98" i="21"/>
  <c r="H98" i="21"/>
  <c r="G98" i="21"/>
  <c r="AI97" i="21"/>
  <c r="AH97" i="21"/>
  <c r="AG97" i="21"/>
  <c r="AE97" i="21"/>
  <c r="AD97" i="21"/>
  <c r="AC97" i="21"/>
  <c r="AB97" i="21"/>
  <c r="AA97" i="21"/>
  <c r="Z97" i="21"/>
  <c r="Y97" i="21"/>
  <c r="X97" i="21"/>
  <c r="W97" i="21"/>
  <c r="V97" i="21"/>
  <c r="U97" i="21"/>
  <c r="S97" i="21"/>
  <c r="R97" i="21"/>
  <c r="Q97" i="21"/>
  <c r="T97" i="21" s="1"/>
  <c r="N97" i="21"/>
  <c r="M97" i="21"/>
  <c r="J97" i="21"/>
  <c r="C97" i="21"/>
  <c r="AH96" i="21"/>
  <c r="AE96" i="21"/>
  <c r="AD96" i="21"/>
  <c r="AB96" i="21"/>
  <c r="AA96" i="21"/>
  <c r="Z96" i="21"/>
  <c r="AC96" i="21" s="1"/>
  <c r="Y96" i="21"/>
  <c r="X96" i="21"/>
  <c r="W96" i="21"/>
  <c r="V96" i="21"/>
  <c r="U96" i="21"/>
  <c r="T96" i="21"/>
  <c r="S96" i="21"/>
  <c r="R96" i="21"/>
  <c r="Q96" i="21"/>
  <c r="N96" i="21"/>
  <c r="M96" i="21"/>
  <c r="J96" i="21"/>
  <c r="C96" i="21"/>
  <c r="AI95" i="21"/>
  <c r="AH95" i="21"/>
  <c r="AE95" i="21"/>
  <c r="AD95" i="21"/>
  <c r="AB95" i="21"/>
  <c r="AC95" i="21" s="1"/>
  <c r="AA95" i="21"/>
  <c r="Z95" i="21"/>
  <c r="Y95" i="21"/>
  <c r="AG95" i="21" s="1"/>
  <c r="X95" i="21"/>
  <c r="T95" i="21"/>
  <c r="J95" i="21"/>
  <c r="AI94" i="21"/>
  <c r="AH94" i="21"/>
  <c r="AG94" i="21"/>
  <c r="AE94" i="21"/>
  <c r="AD94" i="21"/>
  <c r="AB94" i="21"/>
  <c r="AA94" i="21"/>
  <c r="Z94" i="21"/>
  <c r="AC94" i="21" s="1"/>
  <c r="Y94" i="21"/>
  <c r="X94" i="21"/>
  <c r="V94" i="21"/>
  <c r="U94" i="21"/>
  <c r="T94" i="21"/>
  <c r="S94" i="21"/>
  <c r="R94" i="21"/>
  <c r="Q94" i="21"/>
  <c r="N94" i="21"/>
  <c r="J94" i="21"/>
  <c r="AH93" i="21"/>
  <c r="AG93" i="21"/>
  <c r="AE93" i="21"/>
  <c r="AD93" i="21"/>
  <c r="AC93" i="21"/>
  <c r="AB93" i="21"/>
  <c r="AA93" i="21"/>
  <c r="Z93" i="21"/>
  <c r="Y93" i="21"/>
  <c r="X93" i="21"/>
  <c r="V93" i="21"/>
  <c r="U93" i="21"/>
  <c r="S93" i="21"/>
  <c r="R93" i="21"/>
  <c r="Q93" i="21"/>
  <c r="T93" i="21" s="1"/>
  <c r="N93" i="21"/>
  <c r="J93" i="21"/>
  <c r="AH92" i="21"/>
  <c r="AE92" i="21"/>
  <c r="AD92" i="21"/>
  <c r="AB92" i="21"/>
  <c r="AA92" i="21"/>
  <c r="Z92" i="21"/>
  <c r="AC92" i="21" s="1"/>
  <c r="Y92" i="21"/>
  <c r="X92" i="21"/>
  <c r="V92" i="21"/>
  <c r="U92" i="21"/>
  <c r="S92" i="21"/>
  <c r="R92" i="21"/>
  <c r="Q92" i="21"/>
  <c r="T92" i="21" s="1"/>
  <c r="N92" i="21"/>
  <c r="M92" i="21"/>
  <c r="J92" i="21"/>
  <c r="AI91" i="21"/>
  <c r="AH91" i="21"/>
  <c r="AG91" i="21"/>
  <c r="AE91" i="21"/>
  <c r="AD91" i="21"/>
  <c r="AB91" i="21"/>
  <c r="AA91" i="21"/>
  <c r="Z91" i="21"/>
  <c r="Y91" i="21"/>
  <c r="X91" i="21"/>
  <c r="V91" i="21"/>
  <c r="U91" i="21"/>
  <c r="T91" i="21"/>
  <c r="S91" i="21"/>
  <c r="R91" i="21"/>
  <c r="Q91" i="21"/>
  <c r="N91" i="21"/>
  <c r="M91" i="21"/>
  <c r="J91" i="21"/>
  <c r="AH90" i="21"/>
  <c r="AE90" i="21"/>
  <c r="AD90" i="21"/>
  <c r="AB90" i="21"/>
  <c r="AA90" i="21"/>
  <c r="Z90" i="21"/>
  <c r="AC90" i="21" s="1"/>
  <c r="Y90" i="21"/>
  <c r="X90" i="21"/>
  <c r="V90" i="21"/>
  <c r="U90" i="21"/>
  <c r="T90" i="21"/>
  <c r="S90" i="21"/>
  <c r="R90" i="21"/>
  <c r="Q90" i="21"/>
  <c r="N90" i="21"/>
  <c r="M90" i="21"/>
  <c r="J90" i="21"/>
  <c r="C90" i="21"/>
  <c r="C91" i="21" s="1"/>
  <c r="AI89" i="21"/>
  <c r="AH89" i="21"/>
  <c r="AG89" i="21"/>
  <c r="AE89" i="21"/>
  <c r="AD89" i="21"/>
  <c r="AC89" i="21"/>
  <c r="AB89" i="21"/>
  <c r="AA89" i="21"/>
  <c r="Z89" i="21"/>
  <c r="Y89" i="21"/>
  <c r="X89" i="21"/>
  <c r="W89" i="21"/>
  <c r="V89" i="21"/>
  <c r="U89" i="21"/>
  <c r="S89" i="21"/>
  <c r="R89" i="21"/>
  <c r="Q89" i="21"/>
  <c r="N89" i="21"/>
  <c r="M89" i="21"/>
  <c r="J89" i="21"/>
  <c r="C89" i="21"/>
  <c r="U86" i="21"/>
  <c r="R86" i="21"/>
  <c r="Q86" i="21"/>
  <c r="K86" i="21"/>
  <c r="I86" i="21"/>
  <c r="H86" i="21"/>
  <c r="G86" i="21"/>
  <c r="AI85" i="21"/>
  <c r="AH85" i="21"/>
  <c r="AG85" i="21"/>
  <c r="AE85" i="21"/>
  <c r="AD85" i="21"/>
  <c r="AC85" i="21"/>
  <c r="AB85" i="21"/>
  <c r="AA85" i="21"/>
  <c r="Z85" i="21"/>
  <c r="Y85" i="21"/>
  <c r="X85" i="21"/>
  <c r="W85" i="21"/>
  <c r="V85" i="21"/>
  <c r="U85" i="21"/>
  <c r="S85" i="21"/>
  <c r="R85" i="21"/>
  <c r="Q85" i="21"/>
  <c r="T85" i="21" s="1"/>
  <c r="N85" i="21"/>
  <c r="M85" i="21"/>
  <c r="J85" i="21"/>
  <c r="C85" i="21"/>
  <c r="AH84" i="21"/>
  <c r="AE84" i="21"/>
  <c r="AD84" i="21"/>
  <c r="AB84" i="21"/>
  <c r="AA84" i="21"/>
  <c r="Z84" i="21"/>
  <c r="AC84" i="21" s="1"/>
  <c r="Y84" i="21"/>
  <c r="X84" i="21"/>
  <c r="W84" i="21"/>
  <c r="V84" i="21"/>
  <c r="U84" i="21"/>
  <c r="T84" i="21"/>
  <c r="S84" i="21"/>
  <c r="R84" i="21"/>
  <c r="Q84" i="21"/>
  <c r="N84" i="21"/>
  <c r="M84" i="21"/>
  <c r="J84" i="21"/>
  <c r="C84" i="21"/>
  <c r="AI83" i="21"/>
  <c r="AH83" i="21"/>
  <c r="AE83" i="21"/>
  <c r="AD83" i="21"/>
  <c r="AC83" i="21"/>
  <c r="AB83" i="21"/>
  <c r="AA83" i="21"/>
  <c r="Z83" i="21"/>
  <c r="Y83" i="21"/>
  <c r="AG83" i="21" s="1"/>
  <c r="X83" i="21"/>
  <c r="T83" i="21"/>
  <c r="J83" i="21"/>
  <c r="AI82" i="21"/>
  <c r="AH82" i="21"/>
  <c r="AG82" i="21"/>
  <c r="AE82" i="21"/>
  <c r="AD82" i="21"/>
  <c r="AC82" i="21"/>
  <c r="AB82" i="21"/>
  <c r="AA82" i="21"/>
  <c r="Z82" i="21"/>
  <c r="Y82" i="21"/>
  <c r="X82" i="21"/>
  <c r="V82" i="21"/>
  <c r="U82" i="21"/>
  <c r="T82" i="21"/>
  <c r="S82" i="21"/>
  <c r="R82" i="21"/>
  <c r="Q82" i="21"/>
  <c r="N82" i="21"/>
  <c r="J82" i="21"/>
  <c r="AH81" i="21"/>
  <c r="AG81" i="21"/>
  <c r="AE81" i="21"/>
  <c r="AD81" i="21"/>
  <c r="AB81" i="21"/>
  <c r="AA81" i="21"/>
  <c r="Z81" i="21"/>
  <c r="AC81" i="21" s="1"/>
  <c r="Y81" i="21"/>
  <c r="X81" i="21"/>
  <c r="V81" i="21"/>
  <c r="U81" i="21"/>
  <c r="T81" i="21"/>
  <c r="S81" i="21"/>
  <c r="R81" i="21"/>
  <c r="Q81" i="21"/>
  <c r="N81" i="21"/>
  <c r="J81" i="21"/>
  <c r="AH80" i="21"/>
  <c r="AE80" i="21"/>
  <c r="AD80" i="21"/>
  <c r="AB80" i="21"/>
  <c r="AC80" i="21" s="1"/>
  <c r="AA80" i="21"/>
  <c r="Z80" i="21"/>
  <c r="Y80" i="21"/>
  <c r="X80" i="21"/>
  <c r="V80" i="21"/>
  <c r="U80" i="21"/>
  <c r="S80" i="21"/>
  <c r="R80" i="21"/>
  <c r="Q80" i="21"/>
  <c r="T80" i="21" s="1"/>
  <c r="N80" i="21"/>
  <c r="J80" i="21"/>
  <c r="AH79" i="21"/>
  <c r="AG79" i="21"/>
  <c r="AE79" i="21"/>
  <c r="AD79" i="21"/>
  <c r="AI79" i="21" s="1"/>
  <c r="AB79" i="21"/>
  <c r="AA79" i="21"/>
  <c r="Z79" i="21"/>
  <c r="AC79" i="21" s="1"/>
  <c r="Y79" i="21"/>
  <c r="X79" i="21"/>
  <c r="V79" i="21"/>
  <c r="U79" i="21"/>
  <c r="T79" i="21"/>
  <c r="S79" i="21"/>
  <c r="R79" i="21"/>
  <c r="Q79" i="21"/>
  <c r="N79" i="21"/>
  <c r="J79" i="21"/>
  <c r="AH78" i="21"/>
  <c r="AG78" i="21"/>
  <c r="AE78" i="21"/>
  <c r="AD78" i="21"/>
  <c r="AB78" i="21"/>
  <c r="AA78" i="21"/>
  <c r="Z78" i="21"/>
  <c r="Y78" i="21"/>
  <c r="X78" i="21"/>
  <c r="V78" i="21"/>
  <c r="U78" i="21"/>
  <c r="T78" i="21"/>
  <c r="S78" i="21"/>
  <c r="R78" i="21"/>
  <c r="Q78" i="21"/>
  <c r="N78" i="21"/>
  <c r="J78" i="21"/>
  <c r="C78" i="21"/>
  <c r="AH77" i="21"/>
  <c r="AE77" i="21"/>
  <c r="AD77" i="21"/>
  <c r="AB77" i="21"/>
  <c r="AA77" i="21"/>
  <c r="Z77" i="21"/>
  <c r="Y77" i="21"/>
  <c r="X77" i="21"/>
  <c r="W77" i="21"/>
  <c r="V77" i="21"/>
  <c r="U77" i="21"/>
  <c r="S77" i="21"/>
  <c r="R77" i="21"/>
  <c r="Q77" i="21"/>
  <c r="T77" i="21" s="1"/>
  <c r="N77" i="21"/>
  <c r="M77" i="21"/>
  <c r="J77" i="21"/>
  <c r="C77" i="21"/>
  <c r="R74" i="21"/>
  <c r="K74" i="21"/>
  <c r="I74" i="21"/>
  <c r="H74" i="21"/>
  <c r="G74" i="21"/>
  <c r="AI73" i="21"/>
  <c r="AH73" i="21"/>
  <c r="AG73" i="21"/>
  <c r="AE73" i="21"/>
  <c r="AD73" i="21"/>
  <c r="AC73" i="21"/>
  <c r="AB73" i="21"/>
  <c r="AA73" i="21"/>
  <c r="Z73" i="21"/>
  <c r="Y73" i="21"/>
  <c r="X73" i="21"/>
  <c r="W73" i="21"/>
  <c r="V73" i="21"/>
  <c r="U73" i="21"/>
  <c r="S73" i="21"/>
  <c r="R73" i="21"/>
  <c r="Q73" i="21"/>
  <c r="T73" i="21" s="1"/>
  <c r="N73" i="21"/>
  <c r="M73" i="21"/>
  <c r="J73" i="21"/>
  <c r="C73" i="21"/>
  <c r="AH72" i="21"/>
  <c r="AE72" i="21"/>
  <c r="AD72" i="21"/>
  <c r="AB72" i="21"/>
  <c r="AA72" i="21"/>
  <c r="Z72" i="21"/>
  <c r="AC72" i="21" s="1"/>
  <c r="Y72" i="21"/>
  <c r="X72" i="21"/>
  <c r="W72" i="21"/>
  <c r="V72" i="21"/>
  <c r="U72" i="21"/>
  <c r="T72" i="21"/>
  <c r="S72" i="21"/>
  <c r="R72" i="21"/>
  <c r="Q72" i="21"/>
  <c r="N72" i="21"/>
  <c r="M72" i="21"/>
  <c r="J72" i="21"/>
  <c r="C72" i="21"/>
  <c r="AI71" i="21"/>
  <c r="AH71" i="21"/>
  <c r="AE71" i="21"/>
  <c r="AD71" i="21"/>
  <c r="AC71" i="21"/>
  <c r="AB71" i="21"/>
  <c r="AA71" i="21"/>
  <c r="Z71" i="21"/>
  <c r="Y71" i="21"/>
  <c r="AG71" i="21" s="1"/>
  <c r="X71" i="21"/>
  <c r="V71" i="21"/>
  <c r="U71" i="21"/>
  <c r="S71" i="21"/>
  <c r="R71" i="21"/>
  <c r="Q71" i="21"/>
  <c r="T71" i="21" s="1"/>
  <c r="N71" i="21"/>
  <c r="J71" i="21"/>
  <c r="AH70" i="21"/>
  <c r="AG70" i="21"/>
  <c r="AE70" i="21"/>
  <c r="AD70" i="21"/>
  <c r="AB70" i="21"/>
  <c r="AA70" i="21"/>
  <c r="AC70" i="21" s="1"/>
  <c r="Z70" i="21"/>
  <c r="Y70" i="21"/>
  <c r="AI70" i="21" s="1"/>
  <c r="X70" i="21"/>
  <c r="V70" i="21"/>
  <c r="U70" i="21"/>
  <c r="T70" i="21"/>
  <c r="S70" i="21"/>
  <c r="R70" i="21"/>
  <c r="Q70" i="21"/>
  <c r="N70" i="21"/>
  <c r="J70" i="21"/>
  <c r="J74" i="21" s="1"/>
  <c r="AI69" i="21"/>
  <c r="AH69" i="21"/>
  <c r="AE69" i="21"/>
  <c r="AD69" i="21"/>
  <c r="AB69" i="21"/>
  <c r="AA69" i="21"/>
  <c r="Z69" i="21"/>
  <c r="Y69" i="21"/>
  <c r="AG69" i="21" s="1"/>
  <c r="X69" i="21"/>
  <c r="V69" i="21"/>
  <c r="U69" i="21"/>
  <c r="T69" i="21"/>
  <c r="S69" i="21"/>
  <c r="R69" i="21"/>
  <c r="Q69" i="21"/>
  <c r="N69" i="21"/>
  <c r="J69" i="21"/>
  <c r="AH68" i="21"/>
  <c r="AG68" i="21"/>
  <c r="AE68" i="21"/>
  <c r="AD68" i="21"/>
  <c r="AB68" i="21"/>
  <c r="AC68" i="21" s="1"/>
  <c r="AA68" i="21"/>
  <c r="Z68" i="21"/>
  <c r="Y68" i="21"/>
  <c r="AI68" i="21" s="1"/>
  <c r="X68" i="21"/>
  <c r="V68" i="21"/>
  <c r="U68" i="21"/>
  <c r="T68" i="21"/>
  <c r="S68" i="21"/>
  <c r="R68" i="21"/>
  <c r="Q68" i="21"/>
  <c r="N68" i="21"/>
  <c r="J68" i="21"/>
  <c r="AI67" i="21"/>
  <c r="AH67" i="21"/>
  <c r="AG67" i="21"/>
  <c r="AE67" i="21"/>
  <c r="AD67" i="21"/>
  <c r="AB67" i="21"/>
  <c r="AC67" i="21" s="1"/>
  <c r="AA67" i="21"/>
  <c r="Z67" i="21"/>
  <c r="Y67" i="21"/>
  <c r="X67" i="21"/>
  <c r="V67" i="21"/>
  <c r="U67" i="21"/>
  <c r="S67" i="21"/>
  <c r="R67" i="21"/>
  <c r="Q67" i="21"/>
  <c r="T67" i="21" s="1"/>
  <c r="N67" i="21"/>
  <c r="J67" i="21"/>
  <c r="AH66" i="21"/>
  <c r="AG66" i="21"/>
  <c r="AE66" i="21"/>
  <c r="AD66" i="21"/>
  <c r="AC66" i="21"/>
  <c r="AB66" i="21"/>
  <c r="AA66" i="21"/>
  <c r="Z66" i="21"/>
  <c r="Y66" i="21"/>
  <c r="X66" i="21"/>
  <c r="V66" i="21"/>
  <c r="U66" i="21"/>
  <c r="U74" i="21" s="1"/>
  <c r="S66" i="21"/>
  <c r="R66" i="21"/>
  <c r="Q66" i="21"/>
  <c r="N66" i="21"/>
  <c r="M66" i="21"/>
  <c r="J66" i="21"/>
  <c r="AH65" i="21"/>
  <c r="AE65" i="21"/>
  <c r="AD65" i="21"/>
  <c r="AB65" i="21"/>
  <c r="AA65" i="21"/>
  <c r="Z65" i="21"/>
  <c r="Y65" i="21"/>
  <c r="X65" i="21"/>
  <c r="W65" i="21"/>
  <c r="V65" i="21"/>
  <c r="U65" i="21"/>
  <c r="S65" i="21"/>
  <c r="R65" i="21"/>
  <c r="Q65" i="21"/>
  <c r="T65" i="21" s="1"/>
  <c r="N65" i="21"/>
  <c r="M65" i="21"/>
  <c r="J65" i="21"/>
  <c r="C65" i="21"/>
  <c r="K62" i="21"/>
  <c r="I62" i="21"/>
  <c r="H62" i="21"/>
  <c r="G62" i="21"/>
  <c r="AI61" i="21"/>
  <c r="AH61" i="21"/>
  <c r="AG61" i="21"/>
  <c r="AE61" i="21"/>
  <c r="AD61" i="21"/>
  <c r="AB61" i="21"/>
  <c r="AA61" i="21"/>
  <c r="Z61" i="21"/>
  <c r="AC61" i="21" s="1"/>
  <c r="Y61" i="21"/>
  <c r="X61" i="21"/>
  <c r="W61" i="21"/>
  <c r="V61" i="21"/>
  <c r="U61" i="21"/>
  <c r="T61" i="21"/>
  <c r="S61" i="21"/>
  <c r="R61" i="21"/>
  <c r="Q61" i="21"/>
  <c r="N61" i="21"/>
  <c r="M61" i="21"/>
  <c r="J61" i="21"/>
  <c r="C61" i="21"/>
  <c r="AH60" i="21"/>
  <c r="AG60" i="21"/>
  <c r="AE60" i="21"/>
  <c r="AD60" i="21"/>
  <c r="AC60" i="21"/>
  <c r="AB60" i="21"/>
  <c r="AA60" i="21"/>
  <c r="Z60" i="21"/>
  <c r="Y60" i="21"/>
  <c r="AI60" i="21" s="1"/>
  <c r="X60" i="21"/>
  <c r="W60" i="21"/>
  <c r="V60" i="21"/>
  <c r="U60" i="21"/>
  <c r="S60" i="21"/>
  <c r="R60" i="21"/>
  <c r="Q60" i="21"/>
  <c r="T60" i="21" s="1"/>
  <c r="N60" i="21"/>
  <c r="M60" i="21"/>
  <c r="J60" i="21"/>
  <c r="C60" i="21"/>
  <c r="AH59" i="21"/>
  <c r="AE59" i="21"/>
  <c r="AD59" i="21"/>
  <c r="AB59" i="21"/>
  <c r="AA59" i="21"/>
  <c r="Z59" i="21"/>
  <c r="AC59" i="21" s="1"/>
  <c r="Y59" i="21"/>
  <c r="X59" i="21"/>
  <c r="V59" i="21"/>
  <c r="U59" i="21"/>
  <c r="S59" i="21"/>
  <c r="R59" i="21"/>
  <c r="Q59" i="21"/>
  <c r="T59" i="21" s="1"/>
  <c r="N59" i="21"/>
  <c r="J59" i="21"/>
  <c r="AI58" i="21"/>
  <c r="AH58" i="21"/>
  <c r="AE58" i="21"/>
  <c r="AD58" i="21"/>
  <c r="AB58" i="21"/>
  <c r="AA58" i="21"/>
  <c r="Z58" i="21"/>
  <c r="Y58" i="21"/>
  <c r="AG58" i="21" s="1"/>
  <c r="X58" i="21"/>
  <c r="V58" i="21"/>
  <c r="U58" i="21"/>
  <c r="S58" i="21"/>
  <c r="R58" i="21"/>
  <c r="Q58" i="21"/>
  <c r="T58" i="21" s="1"/>
  <c r="N58" i="21"/>
  <c r="J58" i="21"/>
  <c r="AH57" i="21"/>
  <c r="AE57" i="21"/>
  <c r="AD57" i="21"/>
  <c r="AB57" i="21"/>
  <c r="AA57" i="21"/>
  <c r="Z57" i="21"/>
  <c r="AC57" i="21" s="1"/>
  <c r="Y57" i="21"/>
  <c r="X57" i="21"/>
  <c r="V57" i="21"/>
  <c r="U57" i="21"/>
  <c r="T57" i="21"/>
  <c r="S57" i="21"/>
  <c r="R57" i="21"/>
  <c r="Q57" i="21"/>
  <c r="N57" i="21"/>
  <c r="J57" i="21"/>
  <c r="AH56" i="21"/>
  <c r="AE56" i="21"/>
  <c r="AD56" i="21"/>
  <c r="AC56" i="21"/>
  <c r="AB56" i="21"/>
  <c r="AA56" i="21"/>
  <c r="Z56" i="21"/>
  <c r="Y56" i="21"/>
  <c r="X56" i="21"/>
  <c r="V56" i="21"/>
  <c r="U56" i="21"/>
  <c r="S56" i="21"/>
  <c r="R56" i="21"/>
  <c r="Q56" i="21"/>
  <c r="T56" i="21" s="1"/>
  <c r="N56" i="21"/>
  <c r="J56" i="21"/>
  <c r="AH55" i="21"/>
  <c r="AG55" i="21"/>
  <c r="AE55" i="21"/>
  <c r="AD55" i="21"/>
  <c r="AI55" i="21" s="1"/>
  <c r="AB55" i="21"/>
  <c r="AA55" i="21"/>
  <c r="Z55" i="21"/>
  <c r="AC55" i="21" s="1"/>
  <c r="Y55" i="21"/>
  <c r="X55" i="21"/>
  <c r="V55" i="21"/>
  <c r="U55" i="21"/>
  <c r="S55" i="21"/>
  <c r="R55" i="21"/>
  <c r="Q55" i="21"/>
  <c r="T55" i="21" s="1"/>
  <c r="N55" i="21"/>
  <c r="J55" i="21"/>
  <c r="AH54" i="21"/>
  <c r="AE54" i="21"/>
  <c r="AD54" i="21"/>
  <c r="AB54" i="21"/>
  <c r="AA54" i="21"/>
  <c r="Z54" i="21"/>
  <c r="Y54" i="21"/>
  <c r="X54" i="21"/>
  <c r="W54" i="21"/>
  <c r="V54" i="21"/>
  <c r="U54" i="21"/>
  <c r="S54" i="21"/>
  <c r="R54" i="21"/>
  <c r="Q54" i="21"/>
  <c r="N54" i="21"/>
  <c r="J54" i="21"/>
  <c r="AH53" i="21"/>
  <c r="AE53" i="21"/>
  <c r="AD53" i="21"/>
  <c r="AB53" i="21"/>
  <c r="AA53" i="21"/>
  <c r="AA62" i="21" s="1"/>
  <c r="Z53" i="21"/>
  <c r="Y53" i="21"/>
  <c r="X53" i="21"/>
  <c r="W53" i="21"/>
  <c r="T53" i="21"/>
  <c r="M53" i="21"/>
  <c r="J53" i="21"/>
  <c r="C53" i="21"/>
  <c r="Z50" i="21"/>
  <c r="R50" i="21"/>
  <c r="Q50" i="21"/>
  <c r="K50" i="21"/>
  <c r="I50" i="21"/>
  <c r="H50" i="21"/>
  <c r="G50" i="21"/>
  <c r="AI49" i="21"/>
  <c r="AH49" i="21"/>
  <c r="AG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N49" i="21"/>
  <c r="M49" i="21"/>
  <c r="J49" i="21"/>
  <c r="C49" i="21"/>
  <c r="AH48" i="21"/>
  <c r="AG48" i="21"/>
  <c r="AE48" i="21"/>
  <c r="AD48" i="21"/>
  <c r="AC48" i="21"/>
  <c r="AB48" i="21"/>
  <c r="AA48" i="21"/>
  <c r="Z48" i="21"/>
  <c r="Y48" i="21"/>
  <c r="AI48" i="21" s="1"/>
  <c r="X48" i="21"/>
  <c r="T48" i="21"/>
  <c r="J48" i="21"/>
  <c r="AI47" i="21"/>
  <c r="AH47" i="21"/>
  <c r="AE47" i="21"/>
  <c r="AD47" i="21"/>
  <c r="AC47" i="21"/>
  <c r="AB47" i="21"/>
  <c r="AA47" i="21"/>
  <c r="Z47" i="21"/>
  <c r="Y47" i="21"/>
  <c r="AG47" i="21" s="1"/>
  <c r="X47" i="21"/>
  <c r="T47" i="21"/>
  <c r="J47" i="21"/>
  <c r="AI46" i="21"/>
  <c r="AH46" i="21"/>
  <c r="AE46" i="21"/>
  <c r="AD46" i="21"/>
  <c r="AB46" i="21"/>
  <c r="AA46" i="21"/>
  <c r="Z46" i="21"/>
  <c r="AC46" i="21" s="1"/>
  <c r="Y46" i="21"/>
  <c r="AG46" i="21" s="1"/>
  <c r="X46" i="21"/>
  <c r="T46" i="21"/>
  <c r="J46" i="21"/>
  <c r="AH45" i="21"/>
  <c r="AE45" i="21"/>
  <c r="AD45" i="21"/>
  <c r="AC45" i="21"/>
  <c r="AB45" i="21"/>
  <c r="AA45" i="21"/>
  <c r="Z45" i="21"/>
  <c r="Y45" i="21"/>
  <c r="X45" i="21"/>
  <c r="V45" i="21"/>
  <c r="U45" i="21"/>
  <c r="S45" i="21"/>
  <c r="R45" i="21"/>
  <c r="Q45" i="21"/>
  <c r="T45" i="21" s="1"/>
  <c r="N45" i="21"/>
  <c r="M45" i="21"/>
  <c r="J45" i="21"/>
  <c r="AI44" i="21"/>
  <c r="AH44" i="21"/>
  <c r="AE44" i="21"/>
  <c r="AD44" i="21"/>
  <c r="AB44" i="21"/>
  <c r="AA44" i="21"/>
  <c r="Z44" i="21"/>
  <c r="Y44" i="21"/>
  <c r="AG44" i="21" s="1"/>
  <c r="X44" i="21"/>
  <c r="V44" i="21"/>
  <c r="U44" i="21"/>
  <c r="S44" i="21"/>
  <c r="R44" i="21"/>
  <c r="Q44" i="21"/>
  <c r="T44" i="21" s="1"/>
  <c r="N44" i="21"/>
  <c r="M44" i="21"/>
  <c r="J44" i="21"/>
  <c r="AI43" i="21"/>
  <c r="AH43" i="21"/>
  <c r="AG43" i="21"/>
  <c r="AE43" i="21"/>
  <c r="AD43" i="21"/>
  <c r="AB43" i="21"/>
  <c r="AA43" i="21"/>
  <c r="Z43" i="21"/>
  <c r="Y43" i="21"/>
  <c r="X43" i="21"/>
  <c r="V43" i="21"/>
  <c r="U43" i="21"/>
  <c r="T43" i="21"/>
  <c r="S43" i="21"/>
  <c r="R43" i="21"/>
  <c r="Q43" i="21"/>
  <c r="N43" i="21"/>
  <c r="M43" i="21"/>
  <c r="J43" i="21"/>
  <c r="AH42" i="21"/>
  <c r="AG42" i="21"/>
  <c r="AE42" i="21"/>
  <c r="AD42" i="21"/>
  <c r="AC42" i="21"/>
  <c r="AB42" i="21"/>
  <c r="AA42" i="21"/>
  <c r="Z42" i="21"/>
  <c r="Y42" i="21"/>
  <c r="X42" i="21"/>
  <c r="T42" i="21"/>
  <c r="M42" i="21"/>
  <c r="J42" i="21"/>
  <c r="C42" i="21"/>
  <c r="AI41" i="21"/>
  <c r="AH41" i="21"/>
  <c r="AE41" i="21"/>
  <c r="AD41" i="21"/>
  <c r="AC41" i="21"/>
  <c r="AB41" i="21"/>
  <c r="AA41" i="21"/>
  <c r="Z41" i="21"/>
  <c r="Y41" i="21"/>
  <c r="AG41" i="21" s="1"/>
  <c r="X41" i="21"/>
  <c r="W41" i="21"/>
  <c r="V41" i="21"/>
  <c r="U41" i="21"/>
  <c r="S41" i="21"/>
  <c r="R41" i="21"/>
  <c r="Q41" i="21"/>
  <c r="T41" i="21" s="1"/>
  <c r="N41" i="21"/>
  <c r="M41" i="21"/>
  <c r="J41" i="21"/>
  <c r="C41" i="21"/>
  <c r="K38" i="21"/>
  <c r="I38" i="21"/>
  <c r="H38" i="21"/>
  <c r="G38" i="21"/>
  <c r="AH37" i="21"/>
  <c r="AE37" i="21"/>
  <c r="AD37" i="21"/>
  <c r="AB37" i="21"/>
  <c r="AA37" i="21"/>
  <c r="Z37" i="21"/>
  <c r="AC37" i="21" s="1"/>
  <c r="Y37" i="21"/>
  <c r="X37" i="21"/>
  <c r="W37" i="21"/>
  <c r="V37" i="21"/>
  <c r="U37" i="21"/>
  <c r="S37" i="21"/>
  <c r="R37" i="21"/>
  <c r="Q37" i="21"/>
  <c r="T37" i="21" s="1"/>
  <c r="N37" i="21"/>
  <c r="M37" i="21"/>
  <c r="J37" i="21"/>
  <c r="C37" i="21"/>
  <c r="AH36" i="21"/>
  <c r="AE36" i="21"/>
  <c r="AD36" i="21"/>
  <c r="AB36" i="21"/>
  <c r="AA36" i="21"/>
  <c r="Z36" i="21"/>
  <c r="AC36" i="21" s="1"/>
  <c r="Y36" i="21"/>
  <c r="X36" i="21"/>
  <c r="T36" i="21"/>
  <c r="J36" i="21"/>
  <c r="AI35" i="21"/>
  <c r="AH35" i="21"/>
  <c r="AG35" i="21"/>
  <c r="AE35" i="21"/>
  <c r="AD35" i="21"/>
  <c r="AC35" i="21"/>
  <c r="AB35" i="21"/>
  <c r="AA35" i="21"/>
  <c r="Z35" i="21"/>
  <c r="Y35" i="21"/>
  <c r="X35" i="21"/>
  <c r="T35" i="21"/>
  <c r="J35" i="21"/>
  <c r="AH34" i="21"/>
  <c r="AE34" i="21"/>
  <c r="AD34" i="21"/>
  <c r="AB34" i="21"/>
  <c r="AA34" i="21"/>
  <c r="Z34" i="21"/>
  <c r="AC34" i="21" s="1"/>
  <c r="Y34" i="21"/>
  <c r="X34" i="21"/>
  <c r="T34" i="21"/>
  <c r="J34" i="21"/>
  <c r="AH33" i="21"/>
  <c r="AE33" i="21"/>
  <c r="AD33" i="21"/>
  <c r="AB33" i="21"/>
  <c r="AA33" i="21"/>
  <c r="AC33" i="21" s="1"/>
  <c r="Z33" i="21"/>
  <c r="Y33" i="21"/>
  <c r="X33" i="21"/>
  <c r="V33" i="21"/>
  <c r="U33" i="21"/>
  <c r="S33" i="21"/>
  <c r="R33" i="21"/>
  <c r="Q33" i="21"/>
  <c r="T33" i="21" s="1"/>
  <c r="N33" i="21"/>
  <c r="J33" i="21"/>
  <c r="AH32" i="21"/>
  <c r="AE32" i="21"/>
  <c r="AD32" i="21"/>
  <c r="AC32" i="21"/>
  <c r="AB32" i="21"/>
  <c r="AA32" i="21"/>
  <c r="Z32" i="21"/>
  <c r="Y32" i="21"/>
  <c r="X32" i="21"/>
  <c r="T32" i="21"/>
  <c r="J32" i="21"/>
  <c r="AH31" i="21"/>
  <c r="AG31" i="21"/>
  <c r="AE31" i="21"/>
  <c r="AD31" i="21"/>
  <c r="AB31" i="21"/>
  <c r="AA31" i="21"/>
  <c r="Z31" i="21"/>
  <c r="AC31" i="21" s="1"/>
  <c r="Y31" i="21"/>
  <c r="X31" i="21"/>
  <c r="V31" i="21"/>
  <c r="U31" i="21"/>
  <c r="S31" i="21"/>
  <c r="S38" i="21" s="1"/>
  <c r="R31" i="21"/>
  <c r="R38" i="21" s="1"/>
  <c r="Q31" i="21"/>
  <c r="N31" i="21"/>
  <c r="J31" i="21"/>
  <c r="AH30" i="21"/>
  <c r="AE30" i="21"/>
  <c r="AD30" i="21"/>
  <c r="AC30" i="21"/>
  <c r="AB30" i="21"/>
  <c r="AA30" i="21"/>
  <c r="Z30" i="21"/>
  <c r="Y30" i="21"/>
  <c r="X30" i="21"/>
  <c r="W30" i="21"/>
  <c r="S30" i="21"/>
  <c r="R30" i="21"/>
  <c r="Q30" i="21"/>
  <c r="T30" i="21" s="1"/>
  <c r="J30" i="21"/>
  <c r="AI29" i="21"/>
  <c r="AH29" i="21"/>
  <c r="AG29" i="21"/>
  <c r="AE29" i="21"/>
  <c r="AD29" i="21"/>
  <c r="AB29" i="21"/>
  <c r="AA29" i="21"/>
  <c r="Z29" i="21"/>
  <c r="Y29" i="21"/>
  <c r="X29" i="21"/>
  <c r="W29" i="21"/>
  <c r="T29" i="21"/>
  <c r="M29" i="21"/>
  <c r="J29" i="21"/>
  <c r="J38" i="21" s="1"/>
  <c r="C29" i="21"/>
  <c r="U27" i="21"/>
  <c r="Q27" i="21"/>
  <c r="S26" i="21"/>
  <c r="S27" i="21" s="1"/>
  <c r="R26" i="21"/>
  <c r="Q26" i="21"/>
  <c r="K26" i="21"/>
  <c r="I26" i="21"/>
  <c r="H26" i="21"/>
  <c r="G26" i="21"/>
  <c r="AH25" i="21"/>
  <c r="AE25" i="21"/>
  <c r="AD25" i="21"/>
  <c r="AC25" i="21"/>
  <c r="AB25" i="21"/>
  <c r="AA25" i="21"/>
  <c r="Z25" i="21"/>
  <c r="Y25" i="21"/>
  <c r="X25" i="21"/>
  <c r="W25" i="21"/>
  <c r="V25" i="21"/>
  <c r="U25" i="21"/>
  <c r="U26" i="21" s="1"/>
  <c r="S25" i="21"/>
  <c r="R25" i="21"/>
  <c r="Q25" i="21"/>
  <c r="T25" i="21" s="1"/>
  <c r="N25" i="21"/>
  <c r="M25" i="21"/>
  <c r="J25" i="21"/>
  <c r="C25" i="21"/>
  <c r="AI24" i="21"/>
  <c r="AH24" i="21"/>
  <c r="AG24" i="21"/>
  <c r="AE24" i="21"/>
  <c r="AD24" i="21"/>
  <c r="AB24" i="21"/>
  <c r="AA24" i="21"/>
  <c r="Z24" i="21"/>
  <c r="AC24" i="21" s="1"/>
  <c r="Y24" i="21"/>
  <c r="X24" i="21"/>
  <c r="W24" i="21"/>
  <c r="V24" i="21"/>
  <c r="T24" i="21"/>
  <c r="M24" i="21"/>
  <c r="J24" i="21"/>
  <c r="C24" i="21"/>
  <c r="AH23" i="21"/>
  <c r="AE23" i="21"/>
  <c r="AD23" i="21"/>
  <c r="AB23" i="21"/>
  <c r="AA23" i="21"/>
  <c r="Z23" i="21"/>
  <c r="AC23" i="21" s="1"/>
  <c r="Y23" i="21"/>
  <c r="X23" i="21"/>
  <c r="T23" i="21"/>
  <c r="J23" i="21"/>
  <c r="AH22" i="21"/>
  <c r="AG22" i="21"/>
  <c r="AE22" i="21"/>
  <c r="AD22" i="21"/>
  <c r="AC22" i="21"/>
  <c r="AB22" i="21"/>
  <c r="AA22" i="21"/>
  <c r="Z22" i="21"/>
  <c r="Y22" i="21"/>
  <c r="AI22" i="21" s="1"/>
  <c r="X22" i="21"/>
  <c r="T22" i="21"/>
  <c r="J22" i="21"/>
  <c r="AI21" i="21"/>
  <c r="AH21" i="21"/>
  <c r="AG21" i="21"/>
  <c r="AE21" i="21"/>
  <c r="AD21" i="21"/>
  <c r="AC21" i="21"/>
  <c r="AB21" i="21"/>
  <c r="AB26" i="21" s="1"/>
  <c r="AB27" i="21" s="1"/>
  <c r="AA21" i="21"/>
  <c r="Z21" i="21"/>
  <c r="Y21" i="21"/>
  <c r="X21" i="21"/>
  <c r="T21" i="21"/>
  <c r="J21" i="21"/>
  <c r="AH20" i="21"/>
  <c r="AG20" i="21"/>
  <c r="AE20" i="21"/>
  <c r="AD20" i="21"/>
  <c r="AB20" i="21"/>
  <c r="AA20" i="21"/>
  <c r="Z20" i="21"/>
  <c r="AC20" i="21" s="1"/>
  <c r="Y20" i="21"/>
  <c r="AI20" i="21" s="1"/>
  <c r="X20" i="21"/>
  <c r="V20" i="21"/>
  <c r="T20" i="21"/>
  <c r="M20" i="21"/>
  <c r="M21" i="21" s="1"/>
  <c r="J20" i="21"/>
  <c r="AH19" i="21"/>
  <c r="AG19" i="21"/>
  <c r="AE19" i="21"/>
  <c r="AD19" i="21"/>
  <c r="AI19" i="21" s="1"/>
  <c r="AB19" i="21"/>
  <c r="AA19" i="21"/>
  <c r="AC19" i="21" s="1"/>
  <c r="Z19" i="21"/>
  <c r="Y19" i="21"/>
  <c r="X19" i="21"/>
  <c r="T19" i="21"/>
  <c r="M19" i="21"/>
  <c r="J19" i="21"/>
  <c r="AH18" i="21"/>
  <c r="AG18" i="21"/>
  <c r="AE18" i="21"/>
  <c r="AD18" i="21"/>
  <c r="AB18" i="21"/>
  <c r="AA18" i="21"/>
  <c r="Z18" i="21"/>
  <c r="AC18" i="21" s="1"/>
  <c r="Y18" i="21"/>
  <c r="AI18" i="21" s="1"/>
  <c r="X18" i="21"/>
  <c r="T18" i="21"/>
  <c r="M18" i="21"/>
  <c r="J18" i="21"/>
  <c r="C18" i="21"/>
  <c r="AI17" i="21"/>
  <c r="AH17" i="21"/>
  <c r="AE17" i="21"/>
  <c r="AD17" i="21"/>
  <c r="AB17" i="21"/>
  <c r="AA17" i="21"/>
  <c r="Z17" i="21"/>
  <c r="Y17" i="21"/>
  <c r="AG17" i="21" s="1"/>
  <c r="X17" i="21"/>
  <c r="W17" i="21"/>
  <c r="T17" i="21"/>
  <c r="M17" i="21"/>
  <c r="J17" i="21"/>
  <c r="C17" i="21"/>
  <c r="I15" i="21"/>
  <c r="H15" i="21"/>
  <c r="G15" i="21"/>
  <c r="K14" i="21"/>
  <c r="K15" i="21" s="1"/>
  <c r="K27" i="21" s="1"/>
  <c r="I14" i="21"/>
  <c r="H14" i="21"/>
  <c r="G14" i="21"/>
  <c r="AH13" i="21"/>
  <c r="AG13" i="21"/>
  <c r="AE13" i="21"/>
  <c r="AD13" i="21"/>
  <c r="AB13" i="21"/>
  <c r="AA13" i="21"/>
  <c r="Z13" i="21"/>
  <c r="AC13" i="21" s="1"/>
  <c r="Y13" i="21"/>
  <c r="AI13" i="21" s="1"/>
  <c r="X13" i="21"/>
  <c r="W13" i="21"/>
  <c r="V13" i="21"/>
  <c r="U13" i="21"/>
  <c r="U14" i="21" s="1"/>
  <c r="U15" i="21" s="1"/>
  <c r="T13" i="21"/>
  <c r="S13" i="21"/>
  <c r="S14" i="21" s="1"/>
  <c r="S15" i="21" s="1"/>
  <c r="R13" i="21"/>
  <c r="R14" i="21" s="1"/>
  <c r="R15" i="21" s="1"/>
  <c r="Q13" i="21"/>
  <c r="Q14" i="21" s="1"/>
  <c r="Q15" i="21" s="1"/>
  <c r="N13" i="21"/>
  <c r="M13" i="21"/>
  <c r="J13" i="21"/>
  <c r="C13" i="21"/>
  <c r="AI12" i="21"/>
  <c r="AH12" i="21"/>
  <c r="AG12" i="21"/>
  <c r="AE12" i="21"/>
  <c r="AD12" i="21"/>
  <c r="AC12" i="21"/>
  <c r="AB12" i="21"/>
  <c r="AA12" i="21"/>
  <c r="Z12" i="21"/>
  <c r="Y12" i="21"/>
  <c r="X12" i="21"/>
  <c r="T12" i="21"/>
  <c r="J12" i="21"/>
  <c r="AI11" i="21"/>
  <c r="AH11" i="21"/>
  <c r="AG11" i="21"/>
  <c r="AE11" i="21"/>
  <c r="AD11" i="21"/>
  <c r="AB11" i="21"/>
  <c r="AA11" i="21"/>
  <c r="Z11" i="21"/>
  <c r="AC11" i="21" s="1"/>
  <c r="Y11" i="21"/>
  <c r="X11" i="21"/>
  <c r="T11" i="21"/>
  <c r="J11" i="21"/>
  <c r="J14" i="21" s="1"/>
  <c r="J15" i="21" s="1"/>
  <c r="AH10" i="21"/>
  <c r="AE10" i="21"/>
  <c r="AD10" i="21"/>
  <c r="AC10" i="21"/>
  <c r="AB10" i="21"/>
  <c r="AA10" i="21"/>
  <c r="Z10" i="21"/>
  <c r="Y10" i="21"/>
  <c r="X10" i="21"/>
  <c r="T10" i="21"/>
  <c r="J10" i="21"/>
  <c r="AH9" i="21"/>
  <c r="AG9" i="21"/>
  <c r="AE9" i="21"/>
  <c r="AD9" i="21"/>
  <c r="AI9" i="21" s="1"/>
  <c r="AC9" i="21"/>
  <c r="AB9" i="21"/>
  <c r="AA9" i="21"/>
  <c r="Z9" i="21"/>
  <c r="Y9" i="21"/>
  <c r="X9" i="21"/>
  <c r="T9" i="21"/>
  <c r="J9" i="21"/>
  <c r="AI8" i="21"/>
  <c r="AH8" i="21"/>
  <c r="AG8" i="21"/>
  <c r="AE8" i="21"/>
  <c r="AD8" i="21"/>
  <c r="AB8" i="21"/>
  <c r="AA8" i="21"/>
  <c r="Z8" i="21"/>
  <c r="AC8" i="21" s="1"/>
  <c r="Y8" i="21"/>
  <c r="X8" i="21"/>
  <c r="W8" i="21"/>
  <c r="T8" i="21"/>
  <c r="J8" i="21"/>
  <c r="AH7" i="21"/>
  <c r="AE7" i="21"/>
  <c r="AD7" i="21"/>
  <c r="AD14" i="21" s="1"/>
  <c r="AD15" i="21" s="1"/>
  <c r="AB7" i="21"/>
  <c r="AA7" i="21"/>
  <c r="Z7" i="21"/>
  <c r="Y7" i="21"/>
  <c r="X7" i="21"/>
  <c r="W7" i="21"/>
  <c r="T7" i="21"/>
  <c r="J7" i="21"/>
  <c r="AI6" i="21"/>
  <c r="AH6" i="21"/>
  <c r="AG6" i="21"/>
  <c r="AE6" i="21"/>
  <c r="AD6" i="21"/>
  <c r="AC6" i="21"/>
  <c r="AB6" i="21"/>
  <c r="AA6" i="21"/>
  <c r="Z6" i="21"/>
  <c r="Y6" i="21"/>
  <c r="X6" i="21"/>
  <c r="W6" i="21"/>
  <c r="T6" i="21"/>
  <c r="J6" i="21"/>
  <c r="AI5" i="21"/>
  <c r="AH5" i="21"/>
  <c r="AG5" i="21"/>
  <c r="AE5" i="21"/>
  <c r="AD5" i="21"/>
  <c r="AB5" i="21"/>
  <c r="AB14" i="21" s="1"/>
  <c r="AB15" i="21" s="1"/>
  <c r="AA5" i="21"/>
  <c r="AA14" i="21" s="1"/>
  <c r="AA15" i="21" s="1"/>
  <c r="Z5" i="21"/>
  <c r="AC5" i="21" s="1"/>
  <c r="Y5" i="21"/>
  <c r="X5" i="21"/>
  <c r="W5" i="21"/>
  <c r="T5" i="21"/>
  <c r="T14" i="21" s="1"/>
  <c r="T15" i="21" s="1"/>
  <c r="M5" i="21"/>
  <c r="J5" i="21"/>
  <c r="C5" i="21"/>
  <c r="D2" i="21"/>
  <c r="R98" i="20"/>
  <c r="K98" i="20"/>
  <c r="I98" i="20"/>
  <c r="H98" i="20"/>
  <c r="G98" i="20"/>
  <c r="AI97" i="20"/>
  <c r="AH97" i="20"/>
  <c r="AG97" i="20"/>
  <c r="AE97" i="20"/>
  <c r="AD97" i="20"/>
  <c r="AC97" i="20"/>
  <c r="AB97" i="20"/>
  <c r="AA97" i="20"/>
  <c r="Z97" i="20"/>
  <c r="Y97" i="20"/>
  <c r="X97" i="20"/>
  <c r="W97" i="20"/>
  <c r="V97" i="20"/>
  <c r="U97" i="20"/>
  <c r="S97" i="20"/>
  <c r="R97" i="20"/>
  <c r="Q97" i="20"/>
  <c r="T97" i="20" s="1"/>
  <c r="N97" i="20"/>
  <c r="M97" i="20"/>
  <c r="J97" i="20"/>
  <c r="C97" i="20"/>
  <c r="AH96" i="20"/>
  <c r="AE96" i="20"/>
  <c r="AD96" i="20"/>
  <c r="AB96" i="20"/>
  <c r="AA96" i="20"/>
  <c r="Z96" i="20"/>
  <c r="AC96" i="20" s="1"/>
  <c r="Y96" i="20"/>
  <c r="X96" i="20"/>
  <c r="W96" i="20"/>
  <c r="V96" i="20"/>
  <c r="U96" i="20"/>
  <c r="S96" i="20"/>
  <c r="R96" i="20"/>
  <c r="Q96" i="20"/>
  <c r="T96" i="20" s="1"/>
  <c r="N96" i="20"/>
  <c r="M96" i="20"/>
  <c r="J96" i="20"/>
  <c r="C96" i="20"/>
  <c r="AI95" i="20"/>
  <c r="AH95" i="20"/>
  <c r="AE95" i="20"/>
  <c r="AD95" i="20"/>
  <c r="AB95" i="20"/>
  <c r="AA95" i="20"/>
  <c r="Z95" i="20"/>
  <c r="AC95" i="20" s="1"/>
  <c r="Y95" i="20"/>
  <c r="AG95" i="20" s="1"/>
  <c r="X95" i="20"/>
  <c r="T95" i="20"/>
  <c r="J95" i="20"/>
  <c r="AH94" i="20"/>
  <c r="AG94" i="20"/>
  <c r="AE94" i="20"/>
  <c r="AD94" i="20"/>
  <c r="AI94" i="20" s="1"/>
  <c r="AC94" i="20"/>
  <c r="AB94" i="20"/>
  <c r="AA94" i="20"/>
  <c r="Z94" i="20"/>
  <c r="Y94" i="20"/>
  <c r="X94" i="20"/>
  <c r="V94" i="20"/>
  <c r="U94" i="20"/>
  <c r="S94" i="20"/>
  <c r="R94" i="20"/>
  <c r="Q94" i="20"/>
  <c r="N94" i="20"/>
  <c r="J94" i="20"/>
  <c r="AH93" i="20"/>
  <c r="AE93" i="20"/>
  <c r="AD93" i="20"/>
  <c r="AB93" i="20"/>
  <c r="AA93" i="20"/>
  <c r="Z93" i="20"/>
  <c r="AC93" i="20" s="1"/>
  <c r="Y93" i="20"/>
  <c r="X93" i="20"/>
  <c r="V93" i="20"/>
  <c r="U93" i="20"/>
  <c r="S93" i="20"/>
  <c r="R93" i="20"/>
  <c r="Q93" i="20"/>
  <c r="T93" i="20" s="1"/>
  <c r="N93" i="20"/>
  <c r="J93" i="20"/>
  <c r="AH92" i="20"/>
  <c r="AE92" i="20"/>
  <c r="AD92" i="20"/>
  <c r="AI92" i="20" s="1"/>
  <c r="AB92" i="20"/>
  <c r="AA92" i="20"/>
  <c r="Z92" i="20"/>
  <c r="AC92" i="20" s="1"/>
  <c r="Y92" i="20"/>
  <c r="AG92" i="20" s="1"/>
  <c r="X92" i="20"/>
  <c r="V92" i="20"/>
  <c r="U92" i="20"/>
  <c r="S92" i="20"/>
  <c r="R92" i="20"/>
  <c r="Q92" i="20"/>
  <c r="T92" i="20" s="1"/>
  <c r="N92" i="20"/>
  <c r="J92" i="20"/>
  <c r="AH91" i="20"/>
  <c r="AG91" i="20"/>
  <c r="AE91" i="20"/>
  <c r="AD91" i="20"/>
  <c r="AB91" i="20"/>
  <c r="AA91" i="20"/>
  <c r="Z91" i="20"/>
  <c r="AC91" i="20" s="1"/>
  <c r="Y91" i="20"/>
  <c r="AI91" i="20" s="1"/>
  <c r="X91" i="20"/>
  <c r="V91" i="20"/>
  <c r="U91" i="20"/>
  <c r="T91" i="20"/>
  <c r="S91" i="20"/>
  <c r="R91" i="20"/>
  <c r="Q91" i="20"/>
  <c r="N91" i="20"/>
  <c r="J91" i="20"/>
  <c r="AH90" i="20"/>
  <c r="AE90" i="20"/>
  <c r="AD90" i="20"/>
  <c r="AB90" i="20"/>
  <c r="AA90" i="20"/>
  <c r="AA98" i="20" s="1"/>
  <c r="Z90" i="20"/>
  <c r="Y90" i="20"/>
  <c r="X90" i="20"/>
  <c r="V90" i="20"/>
  <c r="U90" i="20"/>
  <c r="T90" i="20"/>
  <c r="S90" i="20"/>
  <c r="R90" i="20"/>
  <c r="Q90" i="20"/>
  <c r="N90" i="20"/>
  <c r="M90" i="20"/>
  <c r="J90" i="20"/>
  <c r="J98" i="20" s="1"/>
  <c r="AH89" i="20"/>
  <c r="AG89" i="20"/>
  <c r="AE89" i="20"/>
  <c r="AD89" i="20"/>
  <c r="AB89" i="20"/>
  <c r="AC89" i="20" s="1"/>
  <c r="AA89" i="20"/>
  <c r="Z89" i="20"/>
  <c r="Y89" i="20"/>
  <c r="AI89" i="20" s="1"/>
  <c r="X89" i="20"/>
  <c r="W89" i="20"/>
  <c r="V89" i="20"/>
  <c r="U89" i="20"/>
  <c r="U98" i="20" s="1"/>
  <c r="T89" i="20"/>
  <c r="S89" i="20"/>
  <c r="S98" i="20" s="1"/>
  <c r="R89" i="20"/>
  <c r="Q89" i="20"/>
  <c r="N89" i="20"/>
  <c r="M89" i="20"/>
  <c r="J89" i="20"/>
  <c r="C89" i="20"/>
  <c r="I87" i="20"/>
  <c r="I99" i="20" s="1"/>
  <c r="I2" i="20" s="1"/>
  <c r="K86" i="20"/>
  <c r="I86" i="20"/>
  <c r="H86" i="20"/>
  <c r="G86" i="20"/>
  <c r="AI85" i="20"/>
  <c r="AH85" i="20"/>
  <c r="AG85" i="20"/>
  <c r="AE85" i="20"/>
  <c r="AD85" i="20"/>
  <c r="AB85" i="20"/>
  <c r="AA85" i="20"/>
  <c r="Z85" i="20"/>
  <c r="AC85" i="20" s="1"/>
  <c r="Y85" i="20"/>
  <c r="X85" i="20"/>
  <c r="W85" i="20"/>
  <c r="V85" i="20"/>
  <c r="U85" i="20"/>
  <c r="T85" i="20"/>
  <c r="S85" i="20"/>
  <c r="R85" i="20"/>
  <c r="Q85" i="20"/>
  <c r="N85" i="20"/>
  <c r="M85" i="20"/>
  <c r="J85" i="20"/>
  <c r="C85" i="20"/>
  <c r="AI84" i="20"/>
  <c r="AH84" i="20"/>
  <c r="AG84" i="20"/>
  <c r="AE84" i="20"/>
  <c r="AD84" i="20"/>
  <c r="AB84" i="20"/>
  <c r="AA84" i="20"/>
  <c r="Z84" i="20"/>
  <c r="AC84" i="20" s="1"/>
  <c r="Y84" i="20"/>
  <c r="X84" i="20"/>
  <c r="W84" i="20"/>
  <c r="V84" i="20"/>
  <c r="U84" i="20"/>
  <c r="T84" i="20"/>
  <c r="S84" i="20"/>
  <c r="R84" i="20"/>
  <c r="Q84" i="20"/>
  <c r="N84" i="20"/>
  <c r="M84" i="20"/>
  <c r="J84" i="20"/>
  <c r="C84" i="20"/>
  <c r="AH83" i="20"/>
  <c r="AE83" i="20"/>
  <c r="AD83" i="20"/>
  <c r="AC83" i="20"/>
  <c r="AB83" i="20"/>
  <c r="AA83" i="20"/>
  <c r="Z83" i="20"/>
  <c r="Y83" i="20"/>
  <c r="X83" i="20"/>
  <c r="T83" i="20"/>
  <c r="J83" i="20"/>
  <c r="AH82" i="20"/>
  <c r="AE82" i="20"/>
  <c r="AD82" i="20"/>
  <c r="AB82" i="20"/>
  <c r="AA82" i="20"/>
  <c r="Z82" i="20"/>
  <c r="AC82" i="20" s="1"/>
  <c r="Y82" i="20"/>
  <c r="X82" i="20"/>
  <c r="V82" i="20"/>
  <c r="U82" i="20"/>
  <c r="S82" i="20"/>
  <c r="R82" i="20"/>
  <c r="Q82" i="20"/>
  <c r="T82" i="20" s="1"/>
  <c r="N82" i="20"/>
  <c r="J82" i="20"/>
  <c r="AH81" i="20"/>
  <c r="AG81" i="20"/>
  <c r="AE81" i="20"/>
  <c r="AD81" i="20"/>
  <c r="AB81" i="20"/>
  <c r="AA81" i="20"/>
  <c r="Z81" i="20"/>
  <c r="AC81" i="20" s="1"/>
  <c r="Y81" i="20"/>
  <c r="X81" i="20"/>
  <c r="V81" i="20"/>
  <c r="U81" i="20"/>
  <c r="T81" i="20"/>
  <c r="S81" i="20"/>
  <c r="R81" i="20"/>
  <c r="Q81" i="20"/>
  <c r="N81" i="20"/>
  <c r="J81" i="20"/>
  <c r="AH80" i="20"/>
  <c r="AE80" i="20"/>
  <c r="AD80" i="20"/>
  <c r="AB80" i="20"/>
  <c r="AC80" i="20" s="1"/>
  <c r="AA80" i="20"/>
  <c r="Z80" i="20"/>
  <c r="Y80" i="20"/>
  <c r="X80" i="20"/>
  <c r="V80" i="20"/>
  <c r="U80" i="20"/>
  <c r="T80" i="20"/>
  <c r="S80" i="20"/>
  <c r="R80" i="20"/>
  <c r="Q80" i="20"/>
  <c r="N80" i="20"/>
  <c r="J80" i="20"/>
  <c r="AH79" i="20"/>
  <c r="AG79" i="20"/>
  <c r="AE79" i="20"/>
  <c r="AD79" i="20"/>
  <c r="AI79" i="20" s="1"/>
  <c r="AB79" i="20"/>
  <c r="AA79" i="20"/>
  <c r="Z79" i="20"/>
  <c r="Y79" i="20"/>
  <c r="X79" i="20"/>
  <c r="W79" i="20"/>
  <c r="V79" i="20"/>
  <c r="U79" i="20"/>
  <c r="S79" i="20"/>
  <c r="R79" i="20"/>
  <c r="Q79" i="20"/>
  <c r="T79" i="20" s="1"/>
  <c r="N79" i="20"/>
  <c r="J79" i="20"/>
  <c r="AH78" i="20"/>
  <c r="AG78" i="20"/>
  <c r="AE78" i="20"/>
  <c r="AD78" i="20"/>
  <c r="AB78" i="20"/>
  <c r="AA78" i="20"/>
  <c r="Z78" i="20"/>
  <c r="AC78" i="20" s="1"/>
  <c r="Y78" i="20"/>
  <c r="AI78" i="20" s="1"/>
  <c r="X78" i="20"/>
  <c r="V78" i="20"/>
  <c r="U78" i="20"/>
  <c r="T78" i="20"/>
  <c r="S78" i="20"/>
  <c r="R78" i="20"/>
  <c r="Q78" i="20"/>
  <c r="N78" i="20"/>
  <c r="J78" i="20"/>
  <c r="AI77" i="20"/>
  <c r="AH77" i="20"/>
  <c r="AE77" i="20"/>
  <c r="AD77" i="20"/>
  <c r="AB77" i="20"/>
  <c r="AA77" i="20"/>
  <c r="Z77" i="20"/>
  <c r="Y77" i="20"/>
  <c r="AG77" i="20" s="1"/>
  <c r="X77" i="20"/>
  <c r="W77" i="20"/>
  <c r="W78" i="20" s="1"/>
  <c r="V77" i="20"/>
  <c r="U77" i="20"/>
  <c r="S77" i="20"/>
  <c r="R77" i="20"/>
  <c r="Q77" i="20"/>
  <c r="N77" i="20"/>
  <c r="M77" i="20"/>
  <c r="J77" i="20"/>
  <c r="C77" i="20"/>
  <c r="K74" i="20"/>
  <c r="I74" i="20"/>
  <c r="H74" i="20"/>
  <c r="G74" i="20"/>
  <c r="AI73" i="20"/>
  <c r="AH73" i="20"/>
  <c r="AG73" i="20"/>
  <c r="AE73" i="20"/>
  <c r="AD73" i="20"/>
  <c r="AB73" i="20"/>
  <c r="AA73" i="20"/>
  <c r="Z73" i="20"/>
  <c r="AC73" i="20" s="1"/>
  <c r="Y73" i="20"/>
  <c r="X73" i="20"/>
  <c r="W73" i="20"/>
  <c r="V73" i="20"/>
  <c r="U73" i="20"/>
  <c r="S73" i="20"/>
  <c r="R73" i="20"/>
  <c r="Q73" i="20"/>
  <c r="T73" i="20" s="1"/>
  <c r="N73" i="20"/>
  <c r="M73" i="20"/>
  <c r="J73" i="20"/>
  <c r="J74" i="20" s="1"/>
  <c r="C73" i="20"/>
  <c r="AH72" i="20"/>
  <c r="AE72" i="20"/>
  <c r="AD72" i="20"/>
  <c r="AB72" i="20"/>
  <c r="AA72" i="20"/>
  <c r="Z72" i="20"/>
  <c r="AC72" i="20" s="1"/>
  <c r="Y72" i="20"/>
  <c r="X72" i="20"/>
  <c r="W72" i="20"/>
  <c r="V72" i="20"/>
  <c r="U72" i="20"/>
  <c r="S72" i="20"/>
  <c r="R72" i="20"/>
  <c r="Q72" i="20"/>
  <c r="T72" i="20" s="1"/>
  <c r="N72" i="20"/>
  <c r="M72" i="20"/>
  <c r="J72" i="20"/>
  <c r="C72" i="20"/>
  <c r="AH71" i="20"/>
  <c r="AE71" i="20"/>
  <c r="AD71" i="20"/>
  <c r="AI71" i="20" s="1"/>
  <c r="AB71" i="20"/>
  <c r="AA71" i="20"/>
  <c r="Z71" i="20"/>
  <c r="Y71" i="20"/>
  <c r="AG71" i="20" s="1"/>
  <c r="X71" i="20"/>
  <c r="V71" i="20"/>
  <c r="U71" i="20"/>
  <c r="S71" i="20"/>
  <c r="R71" i="20"/>
  <c r="Q71" i="20"/>
  <c r="T71" i="20" s="1"/>
  <c r="N71" i="20"/>
  <c r="J71" i="20"/>
  <c r="AI70" i="20"/>
  <c r="AH70" i="20"/>
  <c r="AG70" i="20"/>
  <c r="AE70" i="20"/>
  <c r="AD70" i="20"/>
  <c r="AB70" i="20"/>
  <c r="AA70" i="20"/>
  <c r="AC70" i="20" s="1"/>
  <c r="Z70" i="20"/>
  <c r="Y70" i="20"/>
  <c r="X70" i="20"/>
  <c r="V70" i="20"/>
  <c r="U70" i="20"/>
  <c r="T70" i="20"/>
  <c r="S70" i="20"/>
  <c r="R70" i="20"/>
  <c r="Q70" i="20"/>
  <c r="N70" i="20"/>
  <c r="J70" i="20"/>
  <c r="AH69" i="20"/>
  <c r="AG69" i="20"/>
  <c r="AE69" i="20"/>
  <c r="AD69" i="20"/>
  <c r="AI69" i="20" s="1"/>
  <c r="AB69" i="20"/>
  <c r="AA69" i="20"/>
  <c r="Z69" i="20"/>
  <c r="Y69" i="20"/>
  <c r="X69" i="20"/>
  <c r="V69" i="20"/>
  <c r="U69" i="20"/>
  <c r="T69" i="20"/>
  <c r="S69" i="20"/>
  <c r="R69" i="20"/>
  <c r="Q69" i="20"/>
  <c r="N69" i="20"/>
  <c r="J69" i="20"/>
  <c r="AH68" i="20"/>
  <c r="AE68" i="20"/>
  <c r="AD68" i="20"/>
  <c r="AC68" i="20"/>
  <c r="AB68" i="20"/>
  <c r="AA68" i="20"/>
  <c r="Z68" i="20"/>
  <c r="Y68" i="20"/>
  <c r="X68" i="20"/>
  <c r="V68" i="20"/>
  <c r="U68" i="20"/>
  <c r="S68" i="20"/>
  <c r="R68" i="20"/>
  <c r="Q68" i="20"/>
  <c r="T68" i="20" s="1"/>
  <c r="N68" i="20"/>
  <c r="J68" i="20"/>
  <c r="AI67" i="20"/>
  <c r="AH67" i="20"/>
  <c r="AG67" i="20"/>
  <c r="AE67" i="20"/>
  <c r="AD67" i="20"/>
  <c r="AB67" i="20"/>
  <c r="AA67" i="20"/>
  <c r="Z67" i="20"/>
  <c r="AC67" i="20" s="1"/>
  <c r="Y67" i="20"/>
  <c r="X67" i="20"/>
  <c r="V67" i="20"/>
  <c r="U67" i="20"/>
  <c r="T67" i="20"/>
  <c r="S67" i="20"/>
  <c r="S74" i="20" s="1"/>
  <c r="R67" i="20"/>
  <c r="Q67" i="20"/>
  <c r="N67" i="20"/>
  <c r="J67" i="20"/>
  <c r="AH66" i="20"/>
  <c r="AG66" i="20"/>
  <c r="AE66" i="20"/>
  <c r="AD66" i="20"/>
  <c r="AB66" i="20"/>
  <c r="AA66" i="20"/>
  <c r="AC66" i="20" s="1"/>
  <c r="Z66" i="20"/>
  <c r="Y66" i="20"/>
  <c r="X66" i="20"/>
  <c r="V66" i="20"/>
  <c r="U66" i="20"/>
  <c r="S66" i="20"/>
  <c r="R66" i="20"/>
  <c r="R74" i="20" s="1"/>
  <c r="Q66" i="20"/>
  <c r="N66" i="20"/>
  <c r="M66" i="20"/>
  <c r="J66" i="20"/>
  <c r="AH65" i="20"/>
  <c r="AE65" i="20"/>
  <c r="AD65" i="20"/>
  <c r="AB65" i="20"/>
  <c r="AA65" i="20"/>
  <c r="Z65" i="20"/>
  <c r="AC65" i="20" s="1"/>
  <c r="Y65" i="20"/>
  <c r="X65" i="20"/>
  <c r="W65" i="20"/>
  <c r="V65" i="20"/>
  <c r="U65" i="20"/>
  <c r="S65" i="20"/>
  <c r="R65" i="20"/>
  <c r="Q65" i="20"/>
  <c r="T65" i="20" s="1"/>
  <c r="N65" i="20"/>
  <c r="M65" i="20"/>
  <c r="J65" i="20"/>
  <c r="C65" i="20"/>
  <c r="K62" i="20"/>
  <c r="I62" i="20"/>
  <c r="H62" i="20"/>
  <c r="G62" i="20"/>
  <c r="AI61" i="20"/>
  <c r="AH61" i="20"/>
  <c r="AG61" i="20"/>
  <c r="AE61" i="20"/>
  <c r="AD61" i="20"/>
  <c r="AC61" i="20"/>
  <c r="AB61" i="20"/>
  <c r="AA61" i="20"/>
  <c r="Z61" i="20"/>
  <c r="Y61" i="20"/>
  <c r="X61" i="20"/>
  <c r="W61" i="20"/>
  <c r="V61" i="20"/>
  <c r="U61" i="20"/>
  <c r="S61" i="20"/>
  <c r="R61" i="20"/>
  <c r="Q61" i="20"/>
  <c r="T61" i="20" s="1"/>
  <c r="N61" i="20"/>
  <c r="M61" i="20"/>
  <c r="J61" i="20"/>
  <c r="C61" i="20"/>
  <c r="AH60" i="20"/>
  <c r="AG60" i="20"/>
  <c r="AE60" i="20"/>
  <c r="AD60" i="20"/>
  <c r="AB60" i="20"/>
  <c r="AA60" i="20"/>
  <c r="Z60" i="20"/>
  <c r="AC60" i="20" s="1"/>
  <c r="Y60" i="20"/>
  <c r="AI60" i="20" s="1"/>
  <c r="X60" i="20"/>
  <c r="W60" i="20"/>
  <c r="V60" i="20"/>
  <c r="U60" i="20"/>
  <c r="T60" i="20"/>
  <c r="S60" i="20"/>
  <c r="R60" i="20"/>
  <c r="Q60" i="20"/>
  <c r="N60" i="20"/>
  <c r="M60" i="20"/>
  <c r="J60" i="20"/>
  <c r="C60" i="20"/>
  <c r="AI59" i="20"/>
  <c r="AH59" i="20"/>
  <c r="AE59" i="20"/>
  <c r="AD59" i="20"/>
  <c r="AB59" i="20"/>
  <c r="AC59" i="20" s="1"/>
  <c r="AA59" i="20"/>
  <c r="Z59" i="20"/>
  <c r="Y59" i="20"/>
  <c r="AG59" i="20" s="1"/>
  <c r="X59" i="20"/>
  <c r="V59" i="20"/>
  <c r="U59" i="20"/>
  <c r="S59" i="20"/>
  <c r="R59" i="20"/>
  <c r="Q59" i="20"/>
  <c r="T59" i="20" s="1"/>
  <c r="N59" i="20"/>
  <c r="J59" i="20"/>
  <c r="AH58" i="20"/>
  <c r="AE58" i="20"/>
  <c r="AD58" i="20"/>
  <c r="AB58" i="20"/>
  <c r="AC58" i="20" s="1"/>
  <c r="AA58" i="20"/>
  <c r="Z58" i="20"/>
  <c r="Y58" i="20"/>
  <c r="X58" i="20"/>
  <c r="V58" i="20"/>
  <c r="U58" i="20"/>
  <c r="S58" i="20"/>
  <c r="R58" i="20"/>
  <c r="Q58" i="20"/>
  <c r="T58" i="20" s="1"/>
  <c r="N58" i="20"/>
  <c r="J58" i="20"/>
  <c r="AH57" i="20"/>
  <c r="AE57" i="20"/>
  <c r="AD57" i="20"/>
  <c r="AB57" i="20"/>
  <c r="AA57" i="20"/>
  <c r="Z57" i="20"/>
  <c r="AC57" i="20" s="1"/>
  <c r="Y57" i="20"/>
  <c r="X57" i="20"/>
  <c r="V57" i="20"/>
  <c r="U57" i="20"/>
  <c r="T57" i="20"/>
  <c r="S57" i="20"/>
  <c r="R57" i="20"/>
  <c r="Q57" i="20"/>
  <c r="N57" i="20"/>
  <c r="J57" i="20"/>
  <c r="AI56" i="20"/>
  <c r="AH56" i="20"/>
  <c r="AE56" i="20"/>
  <c r="AD56" i="20"/>
  <c r="AB56" i="20"/>
  <c r="AC56" i="20" s="1"/>
  <c r="AA56" i="20"/>
  <c r="Z56" i="20"/>
  <c r="Y56" i="20"/>
  <c r="AG56" i="20" s="1"/>
  <c r="X56" i="20"/>
  <c r="V56" i="20"/>
  <c r="U56" i="20"/>
  <c r="S56" i="20"/>
  <c r="R56" i="20"/>
  <c r="Q56" i="20"/>
  <c r="T56" i="20" s="1"/>
  <c r="N56" i="20"/>
  <c r="J56" i="20"/>
  <c r="AH55" i="20"/>
  <c r="AG55" i="20"/>
  <c r="AE55" i="20"/>
  <c r="AD55" i="20"/>
  <c r="AI55" i="20" s="1"/>
  <c r="AB55" i="20"/>
  <c r="AA55" i="20"/>
  <c r="Z55" i="20"/>
  <c r="AC55" i="20" s="1"/>
  <c r="Y55" i="20"/>
  <c r="X55" i="20"/>
  <c r="V55" i="20"/>
  <c r="U55" i="20"/>
  <c r="T55" i="20"/>
  <c r="S55" i="20"/>
  <c r="R55" i="20"/>
  <c r="Q55" i="20"/>
  <c r="N55" i="20"/>
  <c r="J55" i="20"/>
  <c r="AH54" i="20"/>
  <c r="AG54" i="20"/>
  <c r="AE54" i="20"/>
  <c r="AD54" i="20"/>
  <c r="AC54" i="20"/>
  <c r="AB54" i="20"/>
  <c r="AA54" i="20"/>
  <c r="Z54" i="20"/>
  <c r="Y54" i="20"/>
  <c r="X54" i="20"/>
  <c r="V54" i="20"/>
  <c r="U54" i="20"/>
  <c r="T54" i="20"/>
  <c r="S54" i="20"/>
  <c r="S62" i="20" s="1"/>
  <c r="R54" i="20"/>
  <c r="R62" i="20" s="1"/>
  <c r="Q54" i="20"/>
  <c r="N54" i="20"/>
  <c r="J54" i="20"/>
  <c r="AH53" i="20"/>
  <c r="AE53" i="20"/>
  <c r="AD53" i="20"/>
  <c r="AD62" i="20" s="1"/>
  <c r="AB53" i="20"/>
  <c r="AB62" i="20" s="1"/>
  <c r="AA53" i="20"/>
  <c r="AA62" i="20" s="1"/>
  <c r="Z53" i="20"/>
  <c r="Y53" i="20"/>
  <c r="X53" i="20"/>
  <c r="W53" i="20"/>
  <c r="V53" i="20"/>
  <c r="U53" i="20"/>
  <c r="S53" i="20"/>
  <c r="R53" i="20"/>
  <c r="Q53" i="20"/>
  <c r="N53" i="20"/>
  <c r="M53" i="20"/>
  <c r="J53" i="20"/>
  <c r="J62" i="20" s="1"/>
  <c r="C53" i="20"/>
  <c r="U50" i="20"/>
  <c r="K50" i="20"/>
  <c r="I50" i="20"/>
  <c r="H50" i="20"/>
  <c r="G50" i="20"/>
  <c r="AI49" i="20"/>
  <c r="AH49" i="20"/>
  <c r="AG49" i="20"/>
  <c r="AE49" i="20"/>
  <c r="AD49" i="20"/>
  <c r="AC49" i="20"/>
  <c r="AB49" i="20"/>
  <c r="AA49" i="20"/>
  <c r="Z49" i="20"/>
  <c r="Y49" i="20"/>
  <c r="X49" i="20"/>
  <c r="W49" i="20"/>
  <c r="V49" i="20"/>
  <c r="U49" i="20"/>
  <c r="S49" i="20"/>
  <c r="R49" i="20"/>
  <c r="Q49" i="20"/>
  <c r="T49" i="20" s="1"/>
  <c r="N49" i="20"/>
  <c r="M49" i="20"/>
  <c r="J49" i="20"/>
  <c r="C49" i="20"/>
  <c r="AH48" i="20"/>
  <c r="AG48" i="20"/>
  <c r="AE48" i="20"/>
  <c r="AD48" i="20"/>
  <c r="AB48" i="20"/>
  <c r="AA48" i="20"/>
  <c r="Z48" i="20"/>
  <c r="AC48" i="20" s="1"/>
  <c r="Y48" i="20"/>
  <c r="AI48" i="20" s="1"/>
  <c r="X48" i="20"/>
  <c r="T48" i="20"/>
  <c r="J48" i="20"/>
  <c r="AI47" i="20"/>
  <c r="AH47" i="20"/>
  <c r="AG47" i="20"/>
  <c r="AE47" i="20"/>
  <c r="AD47" i="20"/>
  <c r="AC47" i="20"/>
  <c r="AB47" i="20"/>
  <c r="AA47" i="20"/>
  <c r="Z47" i="20"/>
  <c r="Y47" i="20"/>
  <c r="X47" i="20"/>
  <c r="T47" i="20"/>
  <c r="J47" i="20"/>
  <c r="AH46" i="20"/>
  <c r="AG46" i="20"/>
  <c r="AE46" i="20"/>
  <c r="AD46" i="20"/>
  <c r="AB46" i="20"/>
  <c r="AA46" i="20"/>
  <c r="Z46" i="20"/>
  <c r="AC46" i="20" s="1"/>
  <c r="Y46" i="20"/>
  <c r="AI46" i="20" s="1"/>
  <c r="X46" i="20"/>
  <c r="T46" i="20"/>
  <c r="J46" i="20"/>
  <c r="AH45" i="20"/>
  <c r="AG45" i="20"/>
  <c r="AE45" i="20"/>
  <c r="AD45" i="20"/>
  <c r="AB45" i="20"/>
  <c r="AA45" i="20"/>
  <c r="Z45" i="20"/>
  <c r="AC45" i="20" s="1"/>
  <c r="Y45" i="20"/>
  <c r="X45" i="20"/>
  <c r="V45" i="20"/>
  <c r="U45" i="20"/>
  <c r="T45" i="20"/>
  <c r="S45" i="20"/>
  <c r="R45" i="20"/>
  <c r="R50" i="20" s="1"/>
  <c r="Q45" i="20"/>
  <c r="N45" i="20"/>
  <c r="J45" i="20"/>
  <c r="AH44" i="20"/>
  <c r="AE44" i="20"/>
  <c r="AD44" i="20"/>
  <c r="AB44" i="20"/>
  <c r="AA44" i="20"/>
  <c r="Z44" i="20"/>
  <c r="Y44" i="20"/>
  <c r="X44" i="20"/>
  <c r="V44" i="20"/>
  <c r="U44" i="20"/>
  <c r="S44" i="20"/>
  <c r="R44" i="20"/>
  <c r="Q44" i="20"/>
  <c r="N44" i="20"/>
  <c r="J44" i="20"/>
  <c r="AH43" i="20"/>
  <c r="AE43" i="20"/>
  <c r="AD43" i="20"/>
  <c r="AB43" i="20"/>
  <c r="AA43" i="20"/>
  <c r="AA50" i="20" s="1"/>
  <c r="Z43" i="20"/>
  <c r="Y43" i="20"/>
  <c r="X43" i="20"/>
  <c r="V43" i="20"/>
  <c r="U43" i="20"/>
  <c r="T43" i="20"/>
  <c r="S43" i="20"/>
  <c r="R43" i="20"/>
  <c r="Q43" i="20"/>
  <c r="N43" i="20"/>
  <c r="M43" i="20"/>
  <c r="M44" i="20" s="1"/>
  <c r="J43" i="20"/>
  <c r="C43" i="20"/>
  <c r="AI42" i="20"/>
  <c r="AH42" i="20"/>
  <c r="AG42" i="20"/>
  <c r="AE42" i="20"/>
  <c r="AD42" i="20"/>
  <c r="AB42" i="20"/>
  <c r="AA42" i="20"/>
  <c r="Z42" i="20"/>
  <c r="AC42" i="20" s="1"/>
  <c r="Y42" i="20"/>
  <c r="X42" i="20"/>
  <c r="T42" i="20"/>
  <c r="M42" i="20"/>
  <c r="J42" i="20"/>
  <c r="C42" i="20"/>
  <c r="AH41" i="20"/>
  <c r="AE41" i="20"/>
  <c r="AD41" i="20"/>
  <c r="AB41" i="20"/>
  <c r="AA41" i="20"/>
  <c r="Z41" i="20"/>
  <c r="AC41" i="20" s="1"/>
  <c r="Y41" i="20"/>
  <c r="X41" i="20"/>
  <c r="W41" i="20"/>
  <c r="V41" i="20"/>
  <c r="U41" i="20"/>
  <c r="S41" i="20"/>
  <c r="R41" i="20"/>
  <c r="Q41" i="20"/>
  <c r="T41" i="20" s="1"/>
  <c r="N41" i="20"/>
  <c r="M41" i="20"/>
  <c r="J41" i="20"/>
  <c r="C41" i="20"/>
  <c r="T38" i="20"/>
  <c r="K38" i="20"/>
  <c r="I38" i="20"/>
  <c r="H38" i="20"/>
  <c r="G38" i="20"/>
  <c r="AI37" i="20"/>
  <c r="AH37" i="20"/>
  <c r="AG37" i="20"/>
  <c r="AE37" i="20"/>
  <c r="AD37" i="20"/>
  <c r="AB37" i="20"/>
  <c r="AA37" i="20"/>
  <c r="Z37" i="20"/>
  <c r="AC37" i="20" s="1"/>
  <c r="Y37" i="20"/>
  <c r="X37" i="20"/>
  <c r="W37" i="20"/>
  <c r="V37" i="20"/>
  <c r="U37" i="20"/>
  <c r="U38" i="20" s="1"/>
  <c r="T37" i="20"/>
  <c r="S37" i="20"/>
  <c r="R37" i="20"/>
  <c r="Q37" i="20"/>
  <c r="N37" i="20"/>
  <c r="M37" i="20"/>
  <c r="J37" i="20"/>
  <c r="C37" i="20"/>
  <c r="AH36" i="20"/>
  <c r="AG36" i="20"/>
  <c r="AE36" i="20"/>
  <c r="AD36" i="20"/>
  <c r="AC36" i="20"/>
  <c r="AB36" i="20"/>
  <c r="AA36" i="20"/>
  <c r="Z36" i="20"/>
  <c r="Y36" i="20"/>
  <c r="AI36" i="20" s="1"/>
  <c r="X36" i="20"/>
  <c r="T36" i="20"/>
  <c r="J36" i="20"/>
  <c r="AI35" i="20"/>
  <c r="AH35" i="20"/>
  <c r="AG35" i="20"/>
  <c r="AE35" i="20"/>
  <c r="AD35" i="20"/>
  <c r="AC35" i="20"/>
  <c r="AB35" i="20"/>
  <c r="AA35" i="20"/>
  <c r="Z35" i="20"/>
  <c r="Y35" i="20"/>
  <c r="X35" i="20"/>
  <c r="T35" i="20"/>
  <c r="J35" i="20"/>
  <c r="AH34" i="20"/>
  <c r="AE34" i="20"/>
  <c r="AD34" i="20"/>
  <c r="AB34" i="20"/>
  <c r="AA34" i="20"/>
  <c r="Z34" i="20"/>
  <c r="AC34" i="20" s="1"/>
  <c r="Y34" i="20"/>
  <c r="X34" i="20"/>
  <c r="T34" i="20"/>
  <c r="J34" i="20"/>
  <c r="AH33" i="20"/>
  <c r="AE33" i="20"/>
  <c r="AD33" i="20"/>
  <c r="AB33" i="20"/>
  <c r="AA33" i="20"/>
  <c r="Z33" i="20"/>
  <c r="AC33" i="20" s="1"/>
  <c r="Y33" i="20"/>
  <c r="X33" i="20"/>
  <c r="V33" i="20"/>
  <c r="U33" i="20"/>
  <c r="T33" i="20"/>
  <c r="S33" i="20"/>
  <c r="R33" i="20"/>
  <c r="Q33" i="20"/>
  <c r="N33" i="20"/>
  <c r="J33" i="20"/>
  <c r="AI32" i="20"/>
  <c r="AH32" i="20"/>
  <c r="AE32" i="20"/>
  <c r="AD32" i="20"/>
  <c r="AC32" i="20"/>
  <c r="AB32" i="20"/>
  <c r="AA32" i="20"/>
  <c r="Z32" i="20"/>
  <c r="Y32" i="20"/>
  <c r="AG32" i="20" s="1"/>
  <c r="X32" i="20"/>
  <c r="T32" i="20"/>
  <c r="J32" i="20"/>
  <c r="AH31" i="20"/>
  <c r="AG31" i="20"/>
  <c r="AE31" i="20"/>
  <c r="AD31" i="20"/>
  <c r="AI31" i="20" s="1"/>
  <c r="AB31" i="20"/>
  <c r="AA31" i="20"/>
  <c r="Z31" i="20"/>
  <c r="AC31" i="20" s="1"/>
  <c r="Y31" i="20"/>
  <c r="X31" i="20"/>
  <c r="V31" i="20"/>
  <c r="U31" i="20"/>
  <c r="T31" i="20"/>
  <c r="S31" i="20"/>
  <c r="S38" i="20" s="1"/>
  <c r="R31" i="20"/>
  <c r="R38" i="20" s="1"/>
  <c r="Q31" i="20"/>
  <c r="Q38" i="20" s="1"/>
  <c r="N31" i="20"/>
  <c r="J31" i="20"/>
  <c r="AH30" i="20"/>
  <c r="AE30" i="20"/>
  <c r="AD30" i="20"/>
  <c r="AB30" i="20"/>
  <c r="AA30" i="20"/>
  <c r="AA38" i="20" s="1"/>
  <c r="AA39" i="20" s="1"/>
  <c r="Z30" i="20"/>
  <c r="Y30" i="20"/>
  <c r="X30" i="20"/>
  <c r="T30" i="20"/>
  <c r="M30" i="20"/>
  <c r="J30" i="20"/>
  <c r="AI29" i="20"/>
  <c r="AH29" i="20"/>
  <c r="AE29" i="20"/>
  <c r="AD29" i="20"/>
  <c r="AC29" i="20"/>
  <c r="AB29" i="20"/>
  <c r="AB38" i="20" s="1"/>
  <c r="AB39" i="20" s="1"/>
  <c r="AA29" i="20"/>
  <c r="Z29" i="20"/>
  <c r="Y29" i="20"/>
  <c r="AG29" i="20" s="1"/>
  <c r="X29" i="20"/>
  <c r="W29" i="20"/>
  <c r="T29" i="20"/>
  <c r="M29" i="20"/>
  <c r="J29" i="20"/>
  <c r="C29" i="20"/>
  <c r="K27" i="20"/>
  <c r="H27" i="20"/>
  <c r="H39" i="20" s="1"/>
  <c r="H51" i="20" s="1"/>
  <c r="H63" i="20" s="1"/>
  <c r="H75" i="20" s="1"/>
  <c r="H87" i="20" s="1"/>
  <c r="H99" i="20" s="1"/>
  <c r="H2" i="20" s="1"/>
  <c r="G27" i="20"/>
  <c r="U26" i="20"/>
  <c r="U27" i="20" s="1"/>
  <c r="S26" i="20"/>
  <c r="S27" i="20" s="1"/>
  <c r="K26" i="20"/>
  <c r="I26" i="20"/>
  <c r="H26" i="20"/>
  <c r="G26" i="20"/>
  <c r="AI25" i="20"/>
  <c r="AH25" i="20"/>
  <c r="AG25" i="20"/>
  <c r="AE25" i="20"/>
  <c r="AD25" i="20"/>
  <c r="AC25" i="20"/>
  <c r="AB25" i="20"/>
  <c r="AA25" i="20"/>
  <c r="Z25" i="20"/>
  <c r="Y25" i="20"/>
  <c r="X25" i="20"/>
  <c r="W25" i="20"/>
  <c r="V25" i="20"/>
  <c r="U25" i="20"/>
  <c r="S25" i="20"/>
  <c r="R25" i="20"/>
  <c r="R26" i="20" s="1"/>
  <c r="Q25" i="20"/>
  <c r="N25" i="20"/>
  <c r="M25" i="20"/>
  <c r="J25" i="20"/>
  <c r="C25" i="20"/>
  <c r="AH24" i="20"/>
  <c r="AG24" i="20"/>
  <c r="AE24" i="20"/>
  <c r="AD24" i="20"/>
  <c r="AB24" i="20"/>
  <c r="AA24" i="20"/>
  <c r="Z24" i="20"/>
  <c r="AC24" i="20" s="1"/>
  <c r="Y24" i="20"/>
  <c r="AI24" i="20" s="1"/>
  <c r="X24" i="20"/>
  <c r="W24" i="20"/>
  <c r="V24" i="20"/>
  <c r="T24" i="20"/>
  <c r="M24" i="20"/>
  <c r="J24" i="20"/>
  <c r="C24" i="20"/>
  <c r="AI23" i="20"/>
  <c r="AH23" i="20"/>
  <c r="AG23" i="20"/>
  <c r="AE23" i="20"/>
  <c r="AD23" i="20"/>
  <c r="AB23" i="20"/>
  <c r="AA23" i="20"/>
  <c r="Z23" i="20"/>
  <c r="AC23" i="20" s="1"/>
  <c r="Y23" i="20"/>
  <c r="X23" i="20"/>
  <c r="T23" i="20"/>
  <c r="J23" i="20"/>
  <c r="AI22" i="20"/>
  <c r="AH22" i="20"/>
  <c r="AE22" i="20"/>
  <c r="AD22" i="20"/>
  <c r="AB22" i="20"/>
  <c r="AA22" i="20"/>
  <c r="Z22" i="20"/>
  <c r="AC22" i="20" s="1"/>
  <c r="Y22" i="20"/>
  <c r="AG22" i="20" s="1"/>
  <c r="X22" i="20"/>
  <c r="T22" i="20"/>
  <c r="J22" i="20"/>
  <c r="AH21" i="20"/>
  <c r="AE21" i="20"/>
  <c r="AD21" i="20"/>
  <c r="AB21" i="20"/>
  <c r="AA21" i="20"/>
  <c r="Z21" i="20"/>
  <c r="AC21" i="20" s="1"/>
  <c r="Y21" i="20"/>
  <c r="X21" i="20"/>
  <c r="T21" i="20"/>
  <c r="J21" i="20"/>
  <c r="AI20" i="20"/>
  <c r="AH20" i="20"/>
  <c r="AG20" i="20"/>
  <c r="AE20" i="20"/>
  <c r="AD20" i="20"/>
  <c r="AC20" i="20"/>
  <c r="AB20" i="20"/>
  <c r="AA20" i="20"/>
  <c r="Z20" i="20"/>
  <c r="Y20" i="20"/>
  <c r="X20" i="20"/>
  <c r="V20" i="20"/>
  <c r="T20" i="20"/>
  <c r="J20" i="20"/>
  <c r="AH19" i="20"/>
  <c r="AE19" i="20"/>
  <c r="AD19" i="20"/>
  <c r="AB19" i="20"/>
  <c r="AA19" i="20"/>
  <c r="Z19" i="20"/>
  <c r="Y19" i="20"/>
  <c r="X19" i="20"/>
  <c r="W19" i="20"/>
  <c r="T19" i="20"/>
  <c r="J19" i="20"/>
  <c r="AI18" i="20"/>
  <c r="AH18" i="20"/>
  <c r="AG18" i="20"/>
  <c r="AE18" i="20"/>
  <c r="AD18" i="20"/>
  <c r="AB18" i="20"/>
  <c r="AB26" i="20" s="1"/>
  <c r="AB27" i="20" s="1"/>
  <c r="AA18" i="20"/>
  <c r="AA26" i="20" s="1"/>
  <c r="AA27" i="20" s="1"/>
  <c r="Z18" i="20"/>
  <c r="AC18" i="20" s="1"/>
  <c r="Y18" i="20"/>
  <c r="X18" i="20"/>
  <c r="W18" i="20"/>
  <c r="T18" i="20"/>
  <c r="J18" i="20"/>
  <c r="C18" i="20"/>
  <c r="AI17" i="20"/>
  <c r="AH17" i="20"/>
  <c r="AE17" i="20"/>
  <c r="AD17" i="20"/>
  <c r="AB17" i="20"/>
  <c r="AA17" i="20"/>
  <c r="Z17" i="20"/>
  <c r="AC17" i="20" s="1"/>
  <c r="Y17" i="20"/>
  <c r="AG17" i="20" s="1"/>
  <c r="X17" i="20"/>
  <c r="W17" i="20"/>
  <c r="T17" i="20"/>
  <c r="M17" i="20"/>
  <c r="J17" i="20"/>
  <c r="C17" i="20"/>
  <c r="AD15" i="20"/>
  <c r="AA15" i="20"/>
  <c r="K15" i="20"/>
  <c r="U14" i="20"/>
  <c r="U15" i="20" s="1"/>
  <c r="Q14" i="20"/>
  <c r="Q15" i="20" s="1"/>
  <c r="K14" i="20"/>
  <c r="I14" i="20"/>
  <c r="I15" i="20" s="1"/>
  <c r="I27" i="20" s="1"/>
  <c r="I39" i="20" s="1"/>
  <c r="I51" i="20" s="1"/>
  <c r="I63" i="20" s="1"/>
  <c r="I75" i="20" s="1"/>
  <c r="H14" i="20"/>
  <c r="H15" i="20" s="1"/>
  <c r="G14" i="20"/>
  <c r="G15" i="20" s="1"/>
  <c r="AH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S14" i="20" s="1"/>
  <c r="S15" i="20" s="1"/>
  <c r="R13" i="20"/>
  <c r="R14" i="20" s="1"/>
  <c r="R15" i="20" s="1"/>
  <c r="Q13" i="20"/>
  <c r="N13" i="20"/>
  <c r="M13" i="20"/>
  <c r="J13" i="20"/>
  <c r="C13" i="20"/>
  <c r="AI12" i="20"/>
  <c r="AH12" i="20"/>
  <c r="AG12" i="20"/>
  <c r="AE12" i="20"/>
  <c r="AD12" i="20"/>
  <c r="AC12" i="20"/>
  <c r="AB12" i="20"/>
  <c r="AA12" i="20"/>
  <c r="Z12" i="20"/>
  <c r="Y12" i="20"/>
  <c r="X12" i="20"/>
  <c r="T12" i="20"/>
  <c r="J12" i="20"/>
  <c r="AH11" i="20"/>
  <c r="AE11" i="20"/>
  <c r="AD11" i="20"/>
  <c r="AB11" i="20"/>
  <c r="AA11" i="20"/>
  <c r="Z11" i="20"/>
  <c r="AC11" i="20" s="1"/>
  <c r="Y11" i="20"/>
  <c r="X11" i="20"/>
  <c r="T11" i="20"/>
  <c r="J11" i="20"/>
  <c r="AH10" i="20"/>
  <c r="AE10" i="20"/>
  <c r="AD10" i="20"/>
  <c r="AB10" i="20"/>
  <c r="AA10" i="20"/>
  <c r="Z10" i="20"/>
  <c r="AC10" i="20" s="1"/>
  <c r="Y10" i="20"/>
  <c r="X10" i="20"/>
  <c r="T10" i="20"/>
  <c r="J10" i="20"/>
  <c r="AH9" i="20"/>
  <c r="AG9" i="20"/>
  <c r="AE9" i="20"/>
  <c r="AD9" i="20"/>
  <c r="AI9" i="20" s="1"/>
  <c r="AB9" i="20"/>
  <c r="AA9" i="20"/>
  <c r="AC9" i="20" s="1"/>
  <c r="Z9" i="20"/>
  <c r="Y9" i="20"/>
  <c r="X9" i="20"/>
  <c r="T9" i="20"/>
  <c r="J9" i="20"/>
  <c r="AI8" i="20"/>
  <c r="AH8" i="20"/>
  <c r="AG8" i="20"/>
  <c r="AE8" i="20"/>
  <c r="AD8" i="20"/>
  <c r="AB8" i="20"/>
  <c r="AA8" i="20"/>
  <c r="Z8" i="20"/>
  <c r="AC8" i="20" s="1"/>
  <c r="Y8" i="20"/>
  <c r="X8" i="20"/>
  <c r="T8" i="20"/>
  <c r="J8" i="20"/>
  <c r="AI7" i="20"/>
  <c r="AH7" i="20"/>
  <c r="AE7" i="20"/>
  <c r="AD7" i="20"/>
  <c r="AB7" i="20"/>
  <c r="AA7" i="20"/>
  <c r="Z7" i="20"/>
  <c r="AC7" i="20" s="1"/>
  <c r="Y7" i="20"/>
  <c r="AG7" i="20" s="1"/>
  <c r="X7" i="20"/>
  <c r="T7" i="20"/>
  <c r="J7" i="20"/>
  <c r="AI6" i="20"/>
  <c r="AH6" i="20"/>
  <c r="AG6" i="20"/>
  <c r="AE6" i="20"/>
  <c r="AD6" i="20"/>
  <c r="AB6" i="20"/>
  <c r="AB14" i="20" s="1"/>
  <c r="AB15" i="20" s="1"/>
  <c r="AA6" i="20"/>
  <c r="Z6" i="20"/>
  <c r="AC6" i="20" s="1"/>
  <c r="Y6" i="20"/>
  <c r="X6" i="20"/>
  <c r="W6" i="20"/>
  <c r="T6" i="20"/>
  <c r="T14" i="20" s="1"/>
  <c r="T15" i="20" s="1"/>
  <c r="J6" i="20"/>
  <c r="AI5" i="20"/>
  <c r="AH5" i="20"/>
  <c r="AE5" i="20"/>
  <c r="AD5" i="20"/>
  <c r="AD14" i="20" s="1"/>
  <c r="AB5" i="20"/>
  <c r="AA5" i="20"/>
  <c r="AA14" i="20" s="1"/>
  <c r="Z5" i="20"/>
  <c r="Y5" i="20"/>
  <c r="AG5" i="20" s="1"/>
  <c r="X5" i="20"/>
  <c r="W5" i="20"/>
  <c r="T5" i="20"/>
  <c r="M5" i="20"/>
  <c r="J5" i="20"/>
  <c r="C5" i="20"/>
  <c r="D2" i="20"/>
  <c r="K98" i="19"/>
  <c r="I98" i="19"/>
  <c r="H98" i="19"/>
  <c r="G98" i="19"/>
  <c r="AI97" i="19"/>
  <c r="AH97" i="19"/>
  <c r="AG97" i="19"/>
  <c r="AE97" i="19"/>
  <c r="AD97" i="19"/>
  <c r="AC97" i="19"/>
  <c r="AB97" i="19"/>
  <c r="AA97" i="19"/>
  <c r="Z97" i="19"/>
  <c r="Y97" i="19"/>
  <c r="X97" i="19"/>
  <c r="W97" i="19"/>
  <c r="V97" i="19"/>
  <c r="U97" i="19"/>
  <c r="S97" i="19"/>
  <c r="R97" i="19"/>
  <c r="Q97" i="19"/>
  <c r="T97" i="19" s="1"/>
  <c r="N97" i="19"/>
  <c r="M97" i="19"/>
  <c r="J97" i="19"/>
  <c r="C97" i="19"/>
  <c r="AH96" i="19"/>
  <c r="AE96" i="19"/>
  <c r="AD96" i="19"/>
  <c r="AB96" i="19"/>
  <c r="AA96" i="19"/>
  <c r="AA98" i="19" s="1"/>
  <c r="Z96" i="19"/>
  <c r="AC96" i="19" s="1"/>
  <c r="Y96" i="19"/>
  <c r="X96" i="19"/>
  <c r="W96" i="19"/>
  <c r="V96" i="19"/>
  <c r="U96" i="19"/>
  <c r="T96" i="19"/>
  <c r="S96" i="19"/>
  <c r="R96" i="19"/>
  <c r="Q96" i="19"/>
  <c r="N96" i="19"/>
  <c r="M96" i="19"/>
  <c r="J96" i="19"/>
  <c r="C96" i="19"/>
  <c r="AH95" i="19"/>
  <c r="AE95" i="19"/>
  <c r="AD95" i="19"/>
  <c r="AC95" i="19"/>
  <c r="AB95" i="19"/>
  <c r="AA95" i="19"/>
  <c r="Z95" i="19"/>
  <c r="Y95" i="19"/>
  <c r="X95" i="19"/>
  <c r="W95" i="19"/>
  <c r="V95" i="19"/>
  <c r="U95" i="19"/>
  <c r="S95" i="19"/>
  <c r="R95" i="19"/>
  <c r="Q95" i="19"/>
  <c r="T95" i="19" s="1"/>
  <c r="N95" i="19"/>
  <c r="M95" i="19"/>
  <c r="J95" i="19"/>
  <c r="C95" i="19"/>
  <c r="AI94" i="19"/>
  <c r="AH94" i="19"/>
  <c r="AG94" i="19"/>
  <c r="AE94" i="19"/>
  <c r="AD94" i="19"/>
  <c r="AB94" i="19"/>
  <c r="AA94" i="19"/>
  <c r="Z94" i="19"/>
  <c r="AC94" i="19" s="1"/>
  <c r="Y94" i="19"/>
  <c r="X94" i="19"/>
  <c r="W94" i="19"/>
  <c r="V94" i="19"/>
  <c r="U94" i="19"/>
  <c r="T94" i="19"/>
  <c r="S94" i="19"/>
  <c r="R94" i="19"/>
  <c r="Q94" i="19"/>
  <c r="N94" i="19"/>
  <c r="M94" i="19"/>
  <c r="J94" i="19"/>
  <c r="C94" i="19"/>
  <c r="AH93" i="19"/>
  <c r="AG93" i="19"/>
  <c r="AE93" i="19"/>
  <c r="AD93" i="19"/>
  <c r="AC93" i="19"/>
  <c r="AB93" i="19"/>
  <c r="AA93" i="19"/>
  <c r="Z93" i="19"/>
  <c r="Y93" i="19"/>
  <c r="X93" i="19"/>
  <c r="V93" i="19"/>
  <c r="U93" i="19"/>
  <c r="S93" i="19"/>
  <c r="R93" i="19"/>
  <c r="Q93" i="19"/>
  <c r="N93" i="19"/>
  <c r="J93" i="19"/>
  <c r="AH92" i="19"/>
  <c r="AG92" i="19"/>
  <c r="AE92" i="19"/>
  <c r="AD92" i="19"/>
  <c r="AI92" i="19" s="1"/>
  <c r="AB92" i="19"/>
  <c r="AA92" i="19"/>
  <c r="AC92" i="19" s="1"/>
  <c r="Z92" i="19"/>
  <c r="Y92" i="19"/>
  <c r="X92" i="19"/>
  <c r="V92" i="19"/>
  <c r="U92" i="19"/>
  <c r="T92" i="19"/>
  <c r="S92" i="19"/>
  <c r="R92" i="19"/>
  <c r="Q92" i="19"/>
  <c r="N92" i="19"/>
  <c r="J92" i="19"/>
  <c r="AI91" i="19"/>
  <c r="AH91" i="19"/>
  <c r="AG91" i="19"/>
  <c r="AE91" i="19"/>
  <c r="AD91" i="19"/>
  <c r="AB91" i="19"/>
  <c r="AC91" i="19" s="1"/>
  <c r="AA91" i="19"/>
  <c r="Z91" i="19"/>
  <c r="Y91" i="19"/>
  <c r="X91" i="19"/>
  <c r="V91" i="19"/>
  <c r="U91" i="19"/>
  <c r="T91" i="19"/>
  <c r="S91" i="19"/>
  <c r="R91" i="19"/>
  <c r="Q91" i="19"/>
  <c r="N91" i="19"/>
  <c r="J91" i="19"/>
  <c r="AH90" i="19"/>
  <c r="AE90" i="19"/>
  <c r="AD90" i="19"/>
  <c r="AC90" i="19"/>
  <c r="AB90" i="19"/>
  <c r="AA90" i="19"/>
  <c r="Z90" i="19"/>
  <c r="Y90" i="19"/>
  <c r="X90" i="19"/>
  <c r="W90" i="19"/>
  <c r="V90" i="19"/>
  <c r="U90" i="19"/>
  <c r="S90" i="19"/>
  <c r="S98" i="19" s="1"/>
  <c r="R90" i="19"/>
  <c r="Q90" i="19"/>
  <c r="T90" i="19" s="1"/>
  <c r="N90" i="19"/>
  <c r="J90" i="19"/>
  <c r="C90" i="19"/>
  <c r="AI89" i="19"/>
  <c r="AH89" i="19"/>
  <c r="AE89" i="19"/>
  <c r="AD89" i="19"/>
  <c r="AB89" i="19"/>
  <c r="AA89" i="19"/>
  <c r="Z89" i="19"/>
  <c r="Y89" i="19"/>
  <c r="AG89" i="19" s="1"/>
  <c r="X89" i="19"/>
  <c r="W89" i="19"/>
  <c r="V89" i="19"/>
  <c r="U89" i="19"/>
  <c r="S89" i="19"/>
  <c r="R89" i="19"/>
  <c r="Q89" i="19"/>
  <c r="T89" i="19" s="1"/>
  <c r="N89" i="19"/>
  <c r="M89" i="19"/>
  <c r="J89" i="19"/>
  <c r="C89" i="19"/>
  <c r="S86" i="19"/>
  <c r="Q86" i="19"/>
  <c r="K86" i="19"/>
  <c r="I86" i="19"/>
  <c r="H86" i="19"/>
  <c r="G86" i="19"/>
  <c r="AH85" i="19"/>
  <c r="AE85" i="19"/>
  <c r="AD85" i="19"/>
  <c r="AB85" i="19"/>
  <c r="AA85" i="19"/>
  <c r="Z85" i="19"/>
  <c r="AC85" i="19" s="1"/>
  <c r="Y85" i="19"/>
  <c r="X85" i="19"/>
  <c r="W85" i="19"/>
  <c r="V85" i="19"/>
  <c r="U85" i="19"/>
  <c r="S85" i="19"/>
  <c r="R85" i="19"/>
  <c r="Q85" i="19"/>
  <c r="T85" i="19" s="1"/>
  <c r="N85" i="19"/>
  <c r="M85" i="19"/>
  <c r="J85" i="19"/>
  <c r="C85" i="19"/>
  <c r="AH84" i="19"/>
  <c r="AE84" i="19"/>
  <c r="AD84" i="19"/>
  <c r="AB84" i="19"/>
  <c r="AA84" i="19"/>
  <c r="Z84" i="19"/>
  <c r="AC84" i="19" s="1"/>
  <c r="Y84" i="19"/>
  <c r="X84" i="19"/>
  <c r="W84" i="19"/>
  <c r="V84" i="19"/>
  <c r="U84" i="19"/>
  <c r="S84" i="19"/>
  <c r="R84" i="19"/>
  <c r="Q84" i="19"/>
  <c r="T84" i="19" s="1"/>
  <c r="N84" i="19"/>
  <c r="M84" i="19"/>
  <c r="J84" i="19"/>
  <c r="C84" i="19"/>
  <c r="AH83" i="19"/>
  <c r="AE83" i="19"/>
  <c r="AD83" i="19"/>
  <c r="AI83" i="19" s="1"/>
  <c r="AB83" i="19"/>
  <c r="AA83" i="19"/>
  <c r="Z83" i="19"/>
  <c r="Y83" i="19"/>
  <c r="AG83" i="19" s="1"/>
  <c r="X83" i="19"/>
  <c r="V83" i="19"/>
  <c r="U83" i="19"/>
  <c r="T83" i="19"/>
  <c r="S83" i="19"/>
  <c r="R83" i="19"/>
  <c r="Q83" i="19"/>
  <c r="N83" i="19"/>
  <c r="J83" i="19"/>
  <c r="AI82" i="19"/>
  <c r="AH82" i="19"/>
  <c r="AG82" i="19"/>
  <c r="AE82" i="19"/>
  <c r="AD82" i="19"/>
  <c r="AC82" i="19"/>
  <c r="AB82" i="19"/>
  <c r="AA82" i="19"/>
  <c r="Z82" i="19"/>
  <c r="Y82" i="19"/>
  <c r="X82" i="19"/>
  <c r="T82" i="19"/>
  <c r="T86" i="19" s="1"/>
  <c r="J82" i="19"/>
  <c r="AH81" i="19"/>
  <c r="AE81" i="19"/>
  <c r="AD81" i="19"/>
  <c r="AB81" i="19"/>
  <c r="AA81" i="19"/>
  <c r="Z81" i="19"/>
  <c r="AC81" i="19" s="1"/>
  <c r="Y81" i="19"/>
  <c r="X81" i="19"/>
  <c r="V81" i="19"/>
  <c r="U81" i="19"/>
  <c r="T81" i="19"/>
  <c r="S81" i="19"/>
  <c r="R81" i="19"/>
  <c r="Q81" i="19"/>
  <c r="N81" i="19"/>
  <c r="J81" i="19"/>
  <c r="AH80" i="19"/>
  <c r="AG80" i="19"/>
  <c r="AE80" i="19"/>
  <c r="AD80" i="19"/>
  <c r="AI80" i="19" s="1"/>
  <c r="AB80" i="19"/>
  <c r="AA80" i="19"/>
  <c r="Z80" i="19"/>
  <c r="Y80" i="19"/>
  <c r="X80" i="19"/>
  <c r="V80" i="19"/>
  <c r="U80" i="19"/>
  <c r="T80" i="19"/>
  <c r="S80" i="19"/>
  <c r="R80" i="19"/>
  <c r="R86" i="19" s="1"/>
  <c r="Q80" i="19"/>
  <c r="N80" i="19"/>
  <c r="J80" i="19"/>
  <c r="AI79" i="19"/>
  <c r="AH79" i="19"/>
  <c r="AG79" i="19"/>
  <c r="AE79" i="19"/>
  <c r="AD79" i="19"/>
  <c r="AB79" i="19"/>
  <c r="AC79" i="19" s="1"/>
  <c r="AA79" i="19"/>
  <c r="Z79" i="19"/>
  <c r="Y79" i="19"/>
  <c r="X79" i="19"/>
  <c r="V79" i="19"/>
  <c r="U79" i="19"/>
  <c r="T79" i="19"/>
  <c r="S79" i="19"/>
  <c r="R79" i="19"/>
  <c r="Q79" i="19"/>
  <c r="N79" i="19"/>
  <c r="J79" i="19"/>
  <c r="AI78" i="19"/>
  <c r="AH78" i="19"/>
  <c r="AG78" i="19"/>
  <c r="AE78" i="19"/>
  <c r="AD78" i="19"/>
  <c r="AB78" i="19"/>
  <c r="AA78" i="19"/>
  <c r="AC78" i="19" s="1"/>
  <c r="Z78" i="19"/>
  <c r="Y78" i="19"/>
  <c r="X78" i="19"/>
  <c r="W78" i="19"/>
  <c r="V78" i="19"/>
  <c r="U78" i="19"/>
  <c r="S78" i="19"/>
  <c r="R78" i="19"/>
  <c r="Q78" i="19"/>
  <c r="T78" i="19" s="1"/>
  <c r="N78" i="19"/>
  <c r="J78" i="19"/>
  <c r="AH77" i="19"/>
  <c r="AE77" i="19"/>
  <c r="AD77" i="19"/>
  <c r="AD86" i="19" s="1"/>
  <c r="AB77" i="19"/>
  <c r="AA77" i="19"/>
  <c r="Z77" i="19"/>
  <c r="Y77" i="19"/>
  <c r="X77" i="19"/>
  <c r="W77" i="19"/>
  <c r="V77" i="19"/>
  <c r="U77" i="19"/>
  <c r="U86" i="19" s="1"/>
  <c r="T77" i="19"/>
  <c r="S77" i="19"/>
  <c r="R77" i="19"/>
  <c r="Q77" i="19"/>
  <c r="N77" i="19"/>
  <c r="M77" i="19"/>
  <c r="J77" i="19"/>
  <c r="C77" i="19"/>
  <c r="AB74" i="19"/>
  <c r="AA74" i="19"/>
  <c r="K74" i="19"/>
  <c r="I74" i="19"/>
  <c r="H74" i="19"/>
  <c r="G74" i="19"/>
  <c r="AI73" i="19"/>
  <c r="AH73" i="19"/>
  <c r="AG73" i="19"/>
  <c r="AE73" i="19"/>
  <c r="AD73" i="19"/>
  <c r="AD74" i="19" s="1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N73" i="19"/>
  <c r="M73" i="19"/>
  <c r="J73" i="19"/>
  <c r="C73" i="19"/>
  <c r="AI72" i="19"/>
  <c r="AH72" i="19"/>
  <c r="AG72" i="19"/>
  <c r="AE72" i="19"/>
  <c r="AD72" i="19"/>
  <c r="AC72" i="19"/>
  <c r="AB72" i="19"/>
  <c r="AA72" i="19"/>
  <c r="Z72" i="19"/>
  <c r="Y72" i="19"/>
  <c r="X72" i="19"/>
  <c r="W72" i="19"/>
  <c r="V72" i="19"/>
  <c r="U72" i="19"/>
  <c r="S72" i="19"/>
  <c r="R72" i="19"/>
  <c r="Q72" i="19"/>
  <c r="T72" i="19" s="1"/>
  <c r="N72" i="19"/>
  <c r="M72" i="19"/>
  <c r="J72" i="19"/>
  <c r="C72" i="19"/>
  <c r="AH71" i="19"/>
  <c r="AE71" i="19"/>
  <c r="AD71" i="19"/>
  <c r="AC71" i="19"/>
  <c r="AB71" i="19"/>
  <c r="AA71" i="19"/>
  <c r="Z71" i="19"/>
  <c r="Y71" i="19"/>
  <c r="X71" i="19"/>
  <c r="T71" i="19"/>
  <c r="J71" i="19"/>
  <c r="AH70" i="19"/>
  <c r="AG70" i="19"/>
  <c r="AE70" i="19"/>
  <c r="AD70" i="19"/>
  <c r="AI70" i="19" s="1"/>
  <c r="AC70" i="19"/>
  <c r="AB70" i="19"/>
  <c r="AA70" i="19"/>
  <c r="Z70" i="19"/>
  <c r="Y70" i="19"/>
  <c r="X70" i="19"/>
  <c r="T70" i="19"/>
  <c r="J70" i="19"/>
  <c r="AI69" i="19"/>
  <c r="AH69" i="19"/>
  <c r="AG69" i="19"/>
  <c r="AE69" i="19"/>
  <c r="AD69" i="19"/>
  <c r="AB69" i="19"/>
  <c r="AA69" i="19"/>
  <c r="Z69" i="19"/>
  <c r="Y69" i="19"/>
  <c r="X69" i="19"/>
  <c r="V69" i="19"/>
  <c r="U69" i="19"/>
  <c r="U74" i="19" s="1"/>
  <c r="T69" i="19"/>
  <c r="S69" i="19"/>
  <c r="R69" i="19"/>
  <c r="Q69" i="19"/>
  <c r="N69" i="19"/>
  <c r="J69" i="19"/>
  <c r="AH68" i="19"/>
  <c r="AE68" i="19"/>
  <c r="AD68" i="19"/>
  <c r="AB68" i="19"/>
  <c r="AA68" i="19"/>
  <c r="Z68" i="19"/>
  <c r="Y68" i="19"/>
  <c r="X68" i="19"/>
  <c r="T68" i="19"/>
  <c r="J68" i="19"/>
  <c r="AI67" i="19"/>
  <c r="AH67" i="19"/>
  <c r="AE67" i="19"/>
  <c r="AD67" i="19"/>
  <c r="AB67" i="19"/>
  <c r="AA67" i="19"/>
  <c r="Z67" i="19"/>
  <c r="Y67" i="19"/>
  <c r="AG67" i="19" s="1"/>
  <c r="X67" i="19"/>
  <c r="W67" i="19"/>
  <c r="V67" i="19"/>
  <c r="U67" i="19"/>
  <c r="S67" i="19"/>
  <c r="R67" i="19"/>
  <c r="Q67" i="19"/>
  <c r="T67" i="19" s="1"/>
  <c r="N67" i="19"/>
  <c r="J67" i="19"/>
  <c r="AH66" i="19"/>
  <c r="AG66" i="19"/>
  <c r="AE66" i="19"/>
  <c r="AD66" i="19"/>
  <c r="AC66" i="19"/>
  <c r="AB66" i="19"/>
  <c r="AA66" i="19"/>
  <c r="Z66" i="19"/>
  <c r="Y66" i="19"/>
  <c r="AI66" i="19" s="1"/>
  <c r="X66" i="19"/>
  <c r="W66" i="19"/>
  <c r="V66" i="19"/>
  <c r="U66" i="19"/>
  <c r="T66" i="19"/>
  <c r="S66" i="19"/>
  <c r="R66" i="19"/>
  <c r="Q66" i="19"/>
  <c r="N66" i="19"/>
  <c r="J66" i="19"/>
  <c r="AH65" i="19"/>
  <c r="AE65" i="19"/>
  <c r="AD65" i="19"/>
  <c r="AB65" i="19"/>
  <c r="AA65" i="19"/>
  <c r="Z65" i="19"/>
  <c r="Y65" i="19"/>
  <c r="X65" i="19"/>
  <c r="W65" i="19"/>
  <c r="V65" i="19"/>
  <c r="U65" i="19"/>
  <c r="T65" i="19"/>
  <c r="S65" i="19"/>
  <c r="S74" i="19" s="1"/>
  <c r="R65" i="19"/>
  <c r="Q65" i="19"/>
  <c r="N65" i="19"/>
  <c r="M65" i="19"/>
  <c r="J65" i="19"/>
  <c r="J74" i="19" s="1"/>
  <c r="C65" i="19"/>
  <c r="AB62" i="19"/>
  <c r="AA62" i="19"/>
  <c r="S62" i="19"/>
  <c r="K62" i="19"/>
  <c r="I62" i="19"/>
  <c r="H62" i="19"/>
  <c r="G62" i="19"/>
  <c r="AI61" i="19"/>
  <c r="AH61" i="19"/>
  <c r="AE61" i="19"/>
  <c r="AD61" i="19"/>
  <c r="AC61" i="19"/>
  <c r="AB61" i="19"/>
  <c r="AA61" i="19"/>
  <c r="Z61" i="19"/>
  <c r="Y61" i="19"/>
  <c r="AG61" i="19" s="1"/>
  <c r="X61" i="19"/>
  <c r="W61" i="19"/>
  <c r="V61" i="19"/>
  <c r="U61" i="19"/>
  <c r="S61" i="19"/>
  <c r="R61" i="19"/>
  <c r="Q61" i="19"/>
  <c r="T61" i="19" s="1"/>
  <c r="N61" i="19"/>
  <c r="M61" i="19"/>
  <c r="J61" i="19"/>
  <c r="C61" i="19"/>
  <c r="AH60" i="19"/>
  <c r="AE60" i="19"/>
  <c r="AD60" i="19"/>
  <c r="AB60" i="19"/>
  <c r="AA60" i="19"/>
  <c r="Z60" i="19"/>
  <c r="AC60" i="19" s="1"/>
  <c r="Y60" i="19"/>
  <c r="X60" i="19"/>
  <c r="W60" i="19"/>
  <c r="V60" i="19"/>
  <c r="U60" i="19"/>
  <c r="S60" i="19"/>
  <c r="R60" i="19"/>
  <c r="Q60" i="19"/>
  <c r="T60" i="19" s="1"/>
  <c r="N60" i="19"/>
  <c r="M60" i="19"/>
  <c r="J60" i="19"/>
  <c r="C60" i="19"/>
  <c r="AI59" i="19"/>
  <c r="AH59" i="19"/>
  <c r="AG59" i="19"/>
  <c r="AE59" i="19"/>
  <c r="AD59" i="19"/>
  <c r="AB59" i="19"/>
  <c r="AA59" i="19"/>
  <c r="Z59" i="19"/>
  <c r="AC59" i="19" s="1"/>
  <c r="Y59" i="19"/>
  <c r="X59" i="19"/>
  <c r="T59" i="19"/>
  <c r="J59" i="19"/>
  <c r="AH58" i="19"/>
  <c r="AE58" i="19"/>
  <c r="AD58" i="19"/>
  <c r="AB58" i="19"/>
  <c r="AA58" i="19"/>
  <c r="Z58" i="19"/>
  <c r="AC58" i="19" s="1"/>
  <c r="Y58" i="19"/>
  <c r="X58" i="19"/>
  <c r="T58" i="19"/>
  <c r="J58" i="19"/>
  <c r="AI57" i="19"/>
  <c r="AH57" i="19"/>
  <c r="AG57" i="19"/>
  <c r="AE57" i="19"/>
  <c r="AD57" i="19"/>
  <c r="AC57" i="19"/>
  <c r="AB57" i="19"/>
  <c r="AA57" i="19"/>
  <c r="Z57" i="19"/>
  <c r="Y57" i="19"/>
  <c r="X57" i="19"/>
  <c r="T57" i="19"/>
  <c r="J57" i="19"/>
  <c r="AH56" i="19"/>
  <c r="AG56" i="19"/>
  <c r="AE56" i="19"/>
  <c r="AD56" i="19"/>
  <c r="AI56" i="19" s="1"/>
  <c r="AB56" i="19"/>
  <c r="AA56" i="19"/>
  <c r="Z56" i="19"/>
  <c r="Y56" i="19"/>
  <c r="X56" i="19"/>
  <c r="V56" i="19"/>
  <c r="U56" i="19"/>
  <c r="T56" i="19"/>
  <c r="S56" i="19"/>
  <c r="R56" i="19"/>
  <c r="Q56" i="19"/>
  <c r="N56" i="19"/>
  <c r="J56" i="19"/>
  <c r="AH55" i="19"/>
  <c r="AE55" i="19"/>
  <c r="AD55" i="19"/>
  <c r="AC55" i="19"/>
  <c r="AB55" i="19"/>
  <c r="AA55" i="19"/>
  <c r="Z55" i="19"/>
  <c r="Y55" i="19"/>
  <c r="X55" i="19"/>
  <c r="V55" i="19"/>
  <c r="U55" i="19"/>
  <c r="S55" i="19"/>
  <c r="R55" i="19"/>
  <c r="Q55" i="19"/>
  <c r="N55" i="19"/>
  <c r="J55" i="19"/>
  <c r="AI54" i="19"/>
  <c r="AH54" i="19"/>
  <c r="AG54" i="19"/>
  <c r="AE54" i="19"/>
  <c r="AD54" i="19"/>
  <c r="AB54" i="19"/>
  <c r="AA54" i="19"/>
  <c r="Z54" i="19"/>
  <c r="Y54" i="19"/>
  <c r="X54" i="19"/>
  <c r="W54" i="19"/>
  <c r="V54" i="19"/>
  <c r="U54" i="19"/>
  <c r="S54" i="19"/>
  <c r="R54" i="19"/>
  <c r="R62" i="19" s="1"/>
  <c r="Q54" i="19"/>
  <c r="T54" i="19" s="1"/>
  <c r="N54" i="19"/>
  <c r="J54" i="19"/>
  <c r="AH53" i="19"/>
  <c r="AG53" i="19"/>
  <c r="AE53" i="19"/>
  <c r="AD53" i="19"/>
  <c r="AB53" i="19"/>
  <c r="AA53" i="19"/>
  <c r="Z53" i="19"/>
  <c r="Y53" i="19"/>
  <c r="X53" i="19"/>
  <c r="W53" i="19"/>
  <c r="V53" i="19"/>
  <c r="U53" i="19"/>
  <c r="U62" i="19" s="1"/>
  <c r="T53" i="19"/>
  <c r="S53" i="19"/>
  <c r="R53" i="19"/>
  <c r="Q53" i="19"/>
  <c r="N53" i="19"/>
  <c r="M53" i="19"/>
  <c r="J53" i="19"/>
  <c r="C53" i="19"/>
  <c r="K50" i="19"/>
  <c r="I50" i="19"/>
  <c r="H50" i="19"/>
  <c r="H51" i="19" s="1"/>
  <c r="H63" i="19" s="1"/>
  <c r="G50" i="19"/>
  <c r="AI49" i="19"/>
  <c r="AH49" i="19"/>
  <c r="AG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N49" i="19"/>
  <c r="M49" i="19"/>
  <c r="J49" i="19"/>
  <c r="C49" i="19"/>
  <c r="AI48" i="19"/>
  <c r="AH48" i="19"/>
  <c r="AG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N48" i="19"/>
  <c r="M48" i="19"/>
  <c r="J48" i="19"/>
  <c r="C48" i="19"/>
  <c r="AH47" i="19"/>
  <c r="AG47" i="19"/>
  <c r="AE47" i="19"/>
  <c r="AD47" i="19"/>
  <c r="AC47" i="19"/>
  <c r="AB47" i="19"/>
  <c r="AA47" i="19"/>
  <c r="Z47" i="19"/>
  <c r="Y47" i="19"/>
  <c r="AI47" i="19" s="1"/>
  <c r="X47" i="19"/>
  <c r="W47" i="19"/>
  <c r="V47" i="19"/>
  <c r="U47" i="19"/>
  <c r="S47" i="19"/>
  <c r="R47" i="19"/>
  <c r="Q47" i="19"/>
  <c r="T47" i="19" s="1"/>
  <c r="N47" i="19"/>
  <c r="M47" i="19"/>
  <c r="J47" i="19"/>
  <c r="C47" i="19"/>
  <c r="AH46" i="19"/>
  <c r="AE46" i="19"/>
  <c r="AD46" i="19"/>
  <c r="AB46" i="19"/>
  <c r="AA46" i="19"/>
  <c r="Z46" i="19"/>
  <c r="AC46" i="19" s="1"/>
  <c r="Y46" i="19"/>
  <c r="X46" i="19"/>
  <c r="T46" i="19"/>
  <c r="J46" i="19"/>
  <c r="AI45" i="19"/>
  <c r="AH45" i="19"/>
  <c r="AG45" i="19"/>
  <c r="AE45" i="19"/>
  <c r="AD45" i="19"/>
  <c r="AB45" i="19"/>
  <c r="AA45" i="19"/>
  <c r="Z45" i="19"/>
  <c r="AC45" i="19" s="1"/>
  <c r="Y45" i="19"/>
  <c r="X45" i="19"/>
  <c r="T45" i="19"/>
  <c r="J45" i="19"/>
  <c r="AH44" i="19"/>
  <c r="AG44" i="19"/>
  <c r="AE44" i="19"/>
  <c r="AD44" i="19"/>
  <c r="AI44" i="19" s="1"/>
  <c r="AB44" i="19"/>
  <c r="AA44" i="19"/>
  <c r="Z44" i="19"/>
  <c r="Y44" i="19"/>
  <c r="X44" i="19"/>
  <c r="V44" i="19"/>
  <c r="U44" i="19"/>
  <c r="T44" i="19"/>
  <c r="S44" i="19"/>
  <c r="R44" i="19"/>
  <c r="Q44" i="19"/>
  <c r="N44" i="19"/>
  <c r="J44" i="19"/>
  <c r="AH43" i="19"/>
  <c r="AG43" i="19"/>
  <c r="AE43" i="19"/>
  <c r="AD43" i="19"/>
  <c r="AB43" i="19"/>
  <c r="AC43" i="19" s="1"/>
  <c r="AA43" i="19"/>
  <c r="Z43" i="19"/>
  <c r="Y43" i="19"/>
  <c r="X43" i="19"/>
  <c r="V43" i="19"/>
  <c r="U43" i="19"/>
  <c r="S43" i="19"/>
  <c r="R43" i="19"/>
  <c r="Q43" i="19"/>
  <c r="T43" i="19" s="1"/>
  <c r="N43" i="19"/>
  <c r="J43" i="19"/>
  <c r="AI42" i="19"/>
  <c r="AH42" i="19"/>
  <c r="AG42" i="19"/>
  <c r="AE42" i="19"/>
  <c r="AD42" i="19"/>
  <c r="AB42" i="19"/>
  <c r="AA42" i="19"/>
  <c r="Z42" i="19"/>
  <c r="Y42" i="19"/>
  <c r="X42" i="19"/>
  <c r="W42" i="19"/>
  <c r="V42" i="19"/>
  <c r="U42" i="19"/>
  <c r="S42" i="19"/>
  <c r="R42" i="19"/>
  <c r="Q42" i="19"/>
  <c r="N42" i="19"/>
  <c r="M42" i="19"/>
  <c r="J42" i="19"/>
  <c r="AH41" i="19"/>
  <c r="AG41" i="19"/>
  <c r="AE41" i="19"/>
  <c r="AD41" i="19"/>
  <c r="AB41" i="19"/>
  <c r="AA41" i="19"/>
  <c r="Z41" i="19"/>
  <c r="Y41" i="19"/>
  <c r="X41" i="19"/>
  <c r="W41" i="19"/>
  <c r="T41" i="19"/>
  <c r="M41" i="19"/>
  <c r="J41" i="19"/>
  <c r="J50" i="19" s="1"/>
  <c r="C41" i="19"/>
  <c r="AA38" i="19"/>
  <c r="K38" i="19"/>
  <c r="I38" i="19"/>
  <c r="H38" i="19"/>
  <c r="H39" i="19" s="1"/>
  <c r="G38" i="19"/>
  <c r="AH37" i="19"/>
  <c r="AE37" i="19"/>
  <c r="AD37" i="19"/>
  <c r="AC37" i="19"/>
  <c r="AB37" i="19"/>
  <c r="AA37" i="19"/>
  <c r="Z37" i="19"/>
  <c r="Y37" i="19"/>
  <c r="X37" i="19"/>
  <c r="W37" i="19"/>
  <c r="V37" i="19"/>
  <c r="U37" i="19"/>
  <c r="S37" i="19"/>
  <c r="R37" i="19"/>
  <c r="Q37" i="19"/>
  <c r="T37" i="19" s="1"/>
  <c r="N37" i="19"/>
  <c r="M37" i="19"/>
  <c r="J37" i="19"/>
  <c r="C37" i="19"/>
  <c r="AH36" i="19"/>
  <c r="AE36" i="19"/>
  <c r="AD36" i="19"/>
  <c r="AC36" i="19"/>
  <c r="AB36" i="19"/>
  <c r="AB38" i="19" s="1"/>
  <c r="AA36" i="19"/>
  <c r="Z36" i="19"/>
  <c r="Y36" i="19"/>
  <c r="X36" i="19"/>
  <c r="W36" i="19"/>
  <c r="V36" i="19"/>
  <c r="U36" i="19"/>
  <c r="S36" i="19"/>
  <c r="R36" i="19"/>
  <c r="Q36" i="19"/>
  <c r="T36" i="19" s="1"/>
  <c r="N36" i="19"/>
  <c r="M36" i="19"/>
  <c r="J36" i="19"/>
  <c r="C36" i="19"/>
  <c r="AH35" i="19"/>
  <c r="AE35" i="19"/>
  <c r="AD35" i="19"/>
  <c r="AB35" i="19"/>
  <c r="AA35" i="19"/>
  <c r="Z35" i="19"/>
  <c r="AC35" i="19" s="1"/>
  <c r="Y35" i="19"/>
  <c r="X35" i="19"/>
  <c r="W35" i="19"/>
  <c r="V35" i="19"/>
  <c r="U35" i="19"/>
  <c r="T35" i="19"/>
  <c r="S35" i="19"/>
  <c r="R35" i="19"/>
  <c r="Q35" i="19"/>
  <c r="N35" i="19"/>
  <c r="M35" i="19"/>
  <c r="J35" i="19"/>
  <c r="C35" i="19"/>
  <c r="AI34" i="19"/>
  <c r="AH34" i="19"/>
  <c r="AG34" i="19"/>
  <c r="AE34" i="19"/>
  <c r="AD34" i="19"/>
  <c r="AC34" i="19"/>
  <c r="AB34" i="19"/>
  <c r="AA34" i="19"/>
  <c r="Z34" i="19"/>
  <c r="Y34" i="19"/>
  <c r="X34" i="19"/>
  <c r="T34" i="19"/>
  <c r="J34" i="19"/>
  <c r="AH33" i="19"/>
  <c r="AE33" i="19"/>
  <c r="AD33" i="19"/>
  <c r="AB33" i="19"/>
  <c r="AA33" i="19"/>
  <c r="Z33" i="19"/>
  <c r="AC33" i="19" s="1"/>
  <c r="Y33" i="19"/>
  <c r="X33" i="19"/>
  <c r="V33" i="19"/>
  <c r="U33" i="19"/>
  <c r="T33" i="19"/>
  <c r="S33" i="19"/>
  <c r="R33" i="19"/>
  <c r="Q33" i="19"/>
  <c r="N33" i="19"/>
  <c r="J33" i="19"/>
  <c r="AI32" i="19"/>
  <c r="AH32" i="19"/>
  <c r="AG32" i="19"/>
  <c r="AE32" i="19"/>
  <c r="AD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N32" i="19"/>
  <c r="J32" i="19"/>
  <c r="AH31" i="19"/>
  <c r="AG31" i="19"/>
  <c r="AE31" i="19"/>
  <c r="AD31" i="19"/>
  <c r="AI31" i="19" s="1"/>
  <c r="AB31" i="19"/>
  <c r="AC31" i="19" s="1"/>
  <c r="AA31" i="19"/>
  <c r="Z31" i="19"/>
  <c r="Y31" i="19"/>
  <c r="X31" i="19"/>
  <c r="W31" i="19"/>
  <c r="V31" i="19"/>
  <c r="U31" i="19"/>
  <c r="S31" i="19"/>
  <c r="R31" i="19"/>
  <c r="R38" i="19" s="1"/>
  <c r="R39" i="19" s="1"/>
  <c r="Q31" i="19"/>
  <c r="T31" i="19" s="1"/>
  <c r="N31" i="19"/>
  <c r="J31" i="19"/>
  <c r="AH30" i="19"/>
  <c r="AG30" i="19"/>
  <c r="AE30" i="19"/>
  <c r="AD30" i="19"/>
  <c r="AI30" i="19" s="1"/>
  <c r="AB30" i="19"/>
  <c r="AA30" i="19"/>
  <c r="Z30" i="19"/>
  <c r="AC30" i="19" s="1"/>
  <c r="Y30" i="19"/>
  <c r="X30" i="19"/>
  <c r="W30" i="19"/>
  <c r="V30" i="19"/>
  <c r="U30" i="19"/>
  <c r="T30" i="19"/>
  <c r="T38" i="19" s="1"/>
  <c r="S30" i="19"/>
  <c r="R30" i="19"/>
  <c r="Q30" i="19"/>
  <c r="N30" i="19"/>
  <c r="J30" i="19"/>
  <c r="AH29" i="19"/>
  <c r="AG29" i="19"/>
  <c r="AE29" i="19"/>
  <c r="AD29" i="19"/>
  <c r="AB29" i="19"/>
  <c r="AA29" i="19"/>
  <c r="Z29" i="19"/>
  <c r="Y29" i="19"/>
  <c r="AI29" i="19" s="1"/>
  <c r="X29" i="19"/>
  <c r="W29" i="19"/>
  <c r="T29" i="19"/>
  <c r="M29" i="19"/>
  <c r="J29" i="19"/>
  <c r="C29" i="19"/>
  <c r="Q27" i="19"/>
  <c r="U26" i="19"/>
  <c r="S26" i="19"/>
  <c r="S27" i="19" s="1"/>
  <c r="R26" i="19"/>
  <c r="R27" i="19" s="1"/>
  <c r="Q26" i="19"/>
  <c r="K26" i="19"/>
  <c r="K27" i="19" s="1"/>
  <c r="K39" i="19" s="1"/>
  <c r="K51" i="19" s="1"/>
  <c r="I26" i="19"/>
  <c r="H26" i="19"/>
  <c r="G26" i="19"/>
  <c r="AH25" i="19"/>
  <c r="AE25" i="19"/>
  <c r="AD25" i="19"/>
  <c r="AB25" i="19"/>
  <c r="AA25" i="19"/>
  <c r="Z25" i="19"/>
  <c r="AC25" i="19" s="1"/>
  <c r="Y25" i="19"/>
  <c r="X25" i="19"/>
  <c r="W25" i="19"/>
  <c r="V25" i="19"/>
  <c r="U25" i="19"/>
  <c r="S25" i="19"/>
  <c r="R25" i="19"/>
  <c r="Q25" i="19"/>
  <c r="T25" i="19" s="1"/>
  <c r="N25" i="19"/>
  <c r="M25" i="19"/>
  <c r="J25" i="19"/>
  <c r="C25" i="19"/>
  <c r="AI24" i="19"/>
  <c r="AH24" i="19"/>
  <c r="AE24" i="19"/>
  <c r="AD24" i="19"/>
  <c r="AC24" i="19"/>
  <c r="AB24" i="19"/>
  <c r="AA24" i="19"/>
  <c r="Z24" i="19"/>
  <c r="Y24" i="19"/>
  <c r="AG24" i="19" s="1"/>
  <c r="X24" i="19"/>
  <c r="W24" i="19"/>
  <c r="V24" i="19"/>
  <c r="T24" i="19"/>
  <c r="M24" i="19"/>
  <c r="J24" i="19"/>
  <c r="C24" i="19"/>
  <c r="AI23" i="19"/>
  <c r="AH23" i="19"/>
  <c r="AG23" i="19"/>
  <c r="AE23" i="19"/>
  <c r="AD23" i="19"/>
  <c r="AC23" i="19"/>
  <c r="AB23" i="19"/>
  <c r="AA23" i="19"/>
  <c r="Z23" i="19"/>
  <c r="Y23" i="19"/>
  <c r="X23" i="19"/>
  <c r="T23" i="19"/>
  <c r="J23" i="19"/>
  <c r="AH22" i="19"/>
  <c r="AE22" i="19"/>
  <c r="AD22" i="19"/>
  <c r="AB22" i="19"/>
  <c r="AA22" i="19"/>
  <c r="Z22" i="19"/>
  <c r="AC22" i="19" s="1"/>
  <c r="Y22" i="19"/>
  <c r="X22" i="19"/>
  <c r="T22" i="19"/>
  <c r="J22" i="19"/>
  <c r="AI21" i="19"/>
  <c r="AH21" i="19"/>
  <c r="AE21" i="19"/>
  <c r="AD21" i="19"/>
  <c r="AC21" i="19"/>
  <c r="AB21" i="19"/>
  <c r="AA21" i="19"/>
  <c r="Z21" i="19"/>
  <c r="Y21" i="19"/>
  <c r="AG21" i="19" s="1"/>
  <c r="X21" i="19"/>
  <c r="T21" i="19"/>
  <c r="J21" i="19"/>
  <c r="AH20" i="19"/>
  <c r="AG20" i="19"/>
  <c r="AE20" i="19"/>
  <c r="AD20" i="19"/>
  <c r="AC20" i="19"/>
  <c r="AB20" i="19"/>
  <c r="AA20" i="19"/>
  <c r="Z20" i="19"/>
  <c r="Y20" i="19"/>
  <c r="AI20" i="19" s="1"/>
  <c r="X20" i="19"/>
  <c r="T20" i="19"/>
  <c r="J20" i="19"/>
  <c r="J26" i="19" s="1"/>
  <c r="AI19" i="19"/>
  <c r="AH19" i="19"/>
  <c r="AG19" i="19"/>
  <c r="AE19" i="19"/>
  <c r="AD19" i="19"/>
  <c r="AC19" i="19"/>
  <c r="AB19" i="19"/>
  <c r="AA19" i="19"/>
  <c r="Z19" i="19"/>
  <c r="Y19" i="19"/>
  <c r="X19" i="19"/>
  <c r="W19" i="19"/>
  <c r="V19" i="19"/>
  <c r="T19" i="19"/>
  <c r="T26" i="19" s="1"/>
  <c r="M19" i="19"/>
  <c r="J19" i="19"/>
  <c r="AH18" i="19"/>
  <c r="AE18" i="19"/>
  <c r="AD18" i="19"/>
  <c r="AB18" i="19"/>
  <c r="AA18" i="19"/>
  <c r="Z18" i="19"/>
  <c r="AC18" i="19" s="1"/>
  <c r="Y18" i="19"/>
  <c r="X18" i="19"/>
  <c r="W18" i="19"/>
  <c r="V18" i="19"/>
  <c r="T18" i="19"/>
  <c r="J18" i="19"/>
  <c r="AI17" i="19"/>
  <c r="AH17" i="19"/>
  <c r="AG17" i="19"/>
  <c r="AE17" i="19"/>
  <c r="AD17" i="19"/>
  <c r="AC17" i="19"/>
  <c r="AB17" i="19"/>
  <c r="AB26" i="19" s="1"/>
  <c r="AA17" i="19"/>
  <c r="AA26" i="19" s="1"/>
  <c r="Z17" i="19"/>
  <c r="Y17" i="19"/>
  <c r="X17" i="19"/>
  <c r="W17" i="19"/>
  <c r="T17" i="19"/>
  <c r="M17" i="19"/>
  <c r="M18" i="19" s="1"/>
  <c r="J17" i="19"/>
  <c r="C17" i="19"/>
  <c r="AA15" i="19"/>
  <c r="Q15" i="19"/>
  <c r="K15" i="19"/>
  <c r="H15" i="19"/>
  <c r="H27" i="19" s="1"/>
  <c r="G15" i="19"/>
  <c r="K14" i="19"/>
  <c r="I14" i="19"/>
  <c r="I15" i="19" s="1"/>
  <c r="I27" i="19" s="1"/>
  <c r="H14" i="19"/>
  <c r="G14" i="19"/>
  <c r="AI13" i="19"/>
  <c r="AH13" i="19"/>
  <c r="AE13" i="19"/>
  <c r="AD13" i="19"/>
  <c r="AB13" i="19"/>
  <c r="AA13" i="19"/>
  <c r="Z13" i="19"/>
  <c r="AC13" i="19" s="1"/>
  <c r="Y13" i="19"/>
  <c r="AG13" i="19" s="1"/>
  <c r="X13" i="19"/>
  <c r="W13" i="19"/>
  <c r="V13" i="19"/>
  <c r="U13" i="19"/>
  <c r="U14" i="19" s="1"/>
  <c r="U15" i="19" s="1"/>
  <c r="U27" i="19" s="1"/>
  <c r="T13" i="19"/>
  <c r="S13" i="19"/>
  <c r="S14" i="19" s="1"/>
  <c r="S15" i="19" s="1"/>
  <c r="R13" i="19"/>
  <c r="R14" i="19" s="1"/>
  <c r="R15" i="19" s="1"/>
  <c r="Q13" i="19"/>
  <c r="Q14" i="19" s="1"/>
  <c r="N13" i="19"/>
  <c r="M13" i="19"/>
  <c r="J13" i="19"/>
  <c r="C13" i="19"/>
  <c r="AH12" i="19"/>
  <c r="AG12" i="19"/>
  <c r="AE12" i="19"/>
  <c r="AD12" i="19"/>
  <c r="AC12" i="19"/>
  <c r="AB12" i="19"/>
  <c r="AA12" i="19"/>
  <c r="Z12" i="19"/>
  <c r="Y12" i="19"/>
  <c r="AI12" i="19" s="1"/>
  <c r="X12" i="19"/>
  <c r="W12" i="19"/>
  <c r="V12" i="19"/>
  <c r="T12" i="19"/>
  <c r="M12" i="19"/>
  <c r="J12" i="19"/>
  <c r="J14" i="19" s="1"/>
  <c r="J15" i="19" s="1"/>
  <c r="C12" i="19"/>
  <c r="AI11" i="19"/>
  <c r="AH11" i="19"/>
  <c r="AE11" i="19"/>
  <c r="AD11" i="19"/>
  <c r="AC11" i="19"/>
  <c r="AB11" i="19"/>
  <c r="AA11" i="19"/>
  <c r="Z11" i="19"/>
  <c r="Y11" i="19"/>
  <c r="AG11" i="19" s="1"/>
  <c r="X11" i="19"/>
  <c r="T11" i="19"/>
  <c r="J11" i="19"/>
  <c r="AH10" i="19"/>
  <c r="AE10" i="19"/>
  <c r="AD10" i="19"/>
  <c r="AB10" i="19"/>
  <c r="AA10" i="19"/>
  <c r="Z10" i="19"/>
  <c r="AC10" i="19" s="1"/>
  <c r="Y10" i="19"/>
  <c r="X10" i="19"/>
  <c r="T10" i="19"/>
  <c r="J10" i="19"/>
  <c r="AH9" i="19"/>
  <c r="AE9" i="19"/>
  <c r="AD9" i="19"/>
  <c r="AB9" i="19"/>
  <c r="AA9" i="19"/>
  <c r="Z9" i="19"/>
  <c r="AC9" i="19" s="1"/>
  <c r="Y9" i="19"/>
  <c r="X9" i="19"/>
  <c r="T9" i="19"/>
  <c r="J9" i="19"/>
  <c r="AI8" i="19"/>
  <c r="AH8" i="19"/>
  <c r="AG8" i="19"/>
  <c r="AE8" i="19"/>
  <c r="AD8" i="19"/>
  <c r="AC8" i="19"/>
  <c r="AB8" i="19"/>
  <c r="AA8" i="19"/>
  <c r="Z8" i="19"/>
  <c r="Y8" i="19"/>
  <c r="X8" i="19"/>
  <c r="T8" i="19"/>
  <c r="M8" i="19"/>
  <c r="J8" i="19"/>
  <c r="AH7" i="19"/>
  <c r="AE7" i="19"/>
  <c r="AD7" i="19"/>
  <c r="AB7" i="19"/>
  <c r="AA7" i="19"/>
  <c r="Z7" i="19"/>
  <c r="AC7" i="19" s="1"/>
  <c r="Y7" i="19"/>
  <c r="AI7" i="19" s="1"/>
  <c r="X7" i="19"/>
  <c r="T7" i="19"/>
  <c r="M7" i="19"/>
  <c r="J7" i="19"/>
  <c r="AH6" i="19"/>
  <c r="AE6" i="19"/>
  <c r="AD6" i="19"/>
  <c r="AB6" i="19"/>
  <c r="AA6" i="19"/>
  <c r="AA14" i="19" s="1"/>
  <c r="Z6" i="19"/>
  <c r="AC6" i="19" s="1"/>
  <c r="Y6" i="19"/>
  <c r="X6" i="19"/>
  <c r="T6" i="19"/>
  <c r="M6" i="19"/>
  <c r="J6" i="19"/>
  <c r="AH5" i="19"/>
  <c r="AE5" i="19"/>
  <c r="AD5" i="19"/>
  <c r="AC5" i="19"/>
  <c r="AB5" i="19"/>
  <c r="AA5" i="19"/>
  <c r="Z5" i="19"/>
  <c r="Y5" i="19"/>
  <c r="X5" i="19"/>
  <c r="W5" i="19"/>
  <c r="T5" i="19"/>
  <c r="M5" i="19"/>
  <c r="J5" i="19"/>
  <c r="C5" i="19"/>
  <c r="D2" i="19"/>
  <c r="K98" i="18"/>
  <c r="I98" i="18"/>
  <c r="H98" i="18"/>
  <c r="G98" i="18"/>
  <c r="AH97" i="18"/>
  <c r="AE97" i="18"/>
  <c r="AD97" i="18"/>
  <c r="AB97" i="18"/>
  <c r="AA97" i="18"/>
  <c r="Z97" i="18"/>
  <c r="AC97" i="18" s="1"/>
  <c r="Y97" i="18"/>
  <c r="X97" i="18"/>
  <c r="W97" i="18"/>
  <c r="V97" i="18"/>
  <c r="U97" i="18"/>
  <c r="T97" i="18"/>
  <c r="S97" i="18"/>
  <c r="R97" i="18"/>
  <c r="Q97" i="18"/>
  <c r="N97" i="18"/>
  <c r="M97" i="18"/>
  <c r="J97" i="18"/>
  <c r="C97" i="18"/>
  <c r="AH96" i="18"/>
  <c r="AE96" i="18"/>
  <c r="AD96" i="18"/>
  <c r="AC96" i="18"/>
  <c r="AB96" i="18"/>
  <c r="AA96" i="18"/>
  <c r="Z96" i="18"/>
  <c r="Y96" i="18"/>
  <c r="X96" i="18"/>
  <c r="W96" i="18"/>
  <c r="V96" i="18"/>
  <c r="U96" i="18"/>
  <c r="S96" i="18"/>
  <c r="R96" i="18"/>
  <c r="Q96" i="18"/>
  <c r="T96" i="18" s="1"/>
  <c r="N96" i="18"/>
  <c r="M96" i="18"/>
  <c r="J96" i="18"/>
  <c r="C96" i="18"/>
  <c r="AH95" i="18"/>
  <c r="AE95" i="18"/>
  <c r="AD95" i="18"/>
  <c r="AB95" i="18"/>
  <c r="AA95" i="18"/>
  <c r="Z95" i="18"/>
  <c r="AC95" i="18" s="1"/>
  <c r="Y95" i="18"/>
  <c r="X95" i="18"/>
  <c r="W95" i="18"/>
  <c r="V95" i="18"/>
  <c r="U95" i="18"/>
  <c r="T95" i="18"/>
  <c r="S95" i="18"/>
  <c r="R95" i="18"/>
  <c r="Q95" i="18"/>
  <c r="N95" i="18"/>
  <c r="M95" i="18"/>
  <c r="J95" i="18"/>
  <c r="J98" i="18" s="1"/>
  <c r="C95" i="18"/>
  <c r="AI94" i="18"/>
  <c r="AH94" i="18"/>
  <c r="AE94" i="18"/>
  <c r="AD94" i="18"/>
  <c r="AC94" i="18"/>
  <c r="AB94" i="18"/>
  <c r="AA94" i="18"/>
  <c r="Z94" i="18"/>
  <c r="Y94" i="18"/>
  <c r="AG94" i="18" s="1"/>
  <c r="X94" i="18"/>
  <c r="W94" i="18"/>
  <c r="V94" i="18"/>
  <c r="U94" i="18"/>
  <c r="U98" i="18" s="1"/>
  <c r="S94" i="18"/>
  <c r="R94" i="18"/>
  <c r="Q94" i="18"/>
  <c r="T94" i="18" s="1"/>
  <c r="N94" i="18"/>
  <c r="M94" i="18"/>
  <c r="J94" i="18"/>
  <c r="C94" i="18"/>
  <c r="AI93" i="18"/>
  <c r="AH93" i="18"/>
  <c r="AG93" i="18"/>
  <c r="AE93" i="18"/>
  <c r="AD93" i="18"/>
  <c r="AB93" i="18"/>
  <c r="AA93" i="18"/>
  <c r="AC93" i="18" s="1"/>
  <c r="Z93" i="18"/>
  <c r="Y93" i="18"/>
  <c r="X93" i="18"/>
  <c r="V93" i="18"/>
  <c r="U93" i="18"/>
  <c r="T93" i="18"/>
  <c r="S93" i="18"/>
  <c r="R93" i="18"/>
  <c r="Q93" i="18"/>
  <c r="N93" i="18"/>
  <c r="J93" i="18"/>
  <c r="AH92" i="18"/>
  <c r="AG92" i="18"/>
  <c r="AE92" i="18"/>
  <c r="AD92" i="18"/>
  <c r="AB92" i="18"/>
  <c r="AB98" i="18" s="1"/>
  <c r="AA92" i="18"/>
  <c r="AC92" i="18" s="1"/>
  <c r="Z92" i="18"/>
  <c r="Y92" i="18"/>
  <c r="X92" i="18"/>
  <c r="V92" i="18"/>
  <c r="U92" i="18"/>
  <c r="S92" i="18"/>
  <c r="R92" i="18"/>
  <c r="Q92" i="18"/>
  <c r="T92" i="18" s="1"/>
  <c r="N92" i="18"/>
  <c r="J92" i="18"/>
  <c r="AH91" i="18"/>
  <c r="AE91" i="18"/>
  <c r="AD91" i="18"/>
  <c r="AB91" i="18"/>
  <c r="AA91" i="18"/>
  <c r="Z91" i="18"/>
  <c r="AC91" i="18" s="1"/>
  <c r="Y91" i="18"/>
  <c r="X91" i="18"/>
  <c r="W91" i="18"/>
  <c r="T91" i="18"/>
  <c r="J91" i="18"/>
  <c r="AH90" i="18"/>
  <c r="AG90" i="18"/>
  <c r="AE90" i="18"/>
  <c r="AD90" i="18"/>
  <c r="AB90" i="18"/>
  <c r="AA90" i="18"/>
  <c r="AC90" i="18" s="1"/>
  <c r="Z90" i="18"/>
  <c r="Y90" i="18"/>
  <c r="X90" i="18"/>
  <c r="W90" i="18"/>
  <c r="V90" i="18"/>
  <c r="U90" i="18"/>
  <c r="S90" i="18"/>
  <c r="R90" i="18"/>
  <c r="R98" i="18" s="1"/>
  <c r="Q90" i="18"/>
  <c r="N90" i="18"/>
  <c r="J90" i="18"/>
  <c r="AH89" i="18"/>
  <c r="AE89" i="18"/>
  <c r="AD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N89" i="18"/>
  <c r="M89" i="18"/>
  <c r="J89" i="18"/>
  <c r="C89" i="18"/>
  <c r="Z86" i="18"/>
  <c r="U86" i="18"/>
  <c r="K86" i="18"/>
  <c r="I86" i="18"/>
  <c r="H86" i="18"/>
  <c r="G86" i="18"/>
  <c r="AI85" i="18"/>
  <c r="AH85" i="18"/>
  <c r="AG85" i="18"/>
  <c r="AE85" i="18"/>
  <c r="AD85" i="18"/>
  <c r="AB85" i="18"/>
  <c r="AA85" i="18"/>
  <c r="Z85" i="18"/>
  <c r="AC85" i="18" s="1"/>
  <c r="Y85" i="18"/>
  <c r="X85" i="18"/>
  <c r="W85" i="18"/>
  <c r="V85" i="18"/>
  <c r="U85" i="18"/>
  <c r="T85" i="18"/>
  <c r="S85" i="18"/>
  <c r="R85" i="18"/>
  <c r="Q85" i="18"/>
  <c r="N85" i="18"/>
  <c r="M85" i="18"/>
  <c r="J85" i="18"/>
  <c r="C85" i="18"/>
  <c r="AI84" i="18"/>
  <c r="AH84" i="18"/>
  <c r="AG84" i="18"/>
  <c r="AE84" i="18"/>
  <c r="AD84" i="18"/>
  <c r="AC84" i="18"/>
  <c r="AB84" i="18"/>
  <c r="AA84" i="18"/>
  <c r="Z84" i="18"/>
  <c r="Y84" i="18"/>
  <c r="X84" i="18"/>
  <c r="W84" i="18"/>
  <c r="V84" i="18"/>
  <c r="U84" i="18"/>
  <c r="S84" i="18"/>
  <c r="R84" i="18"/>
  <c r="Q84" i="18"/>
  <c r="T84" i="18" s="1"/>
  <c r="N84" i="18"/>
  <c r="M84" i="18"/>
  <c r="J84" i="18"/>
  <c r="C84" i="18"/>
  <c r="AI83" i="18"/>
  <c r="AH83" i="18"/>
  <c r="AG83" i="18"/>
  <c r="AE83" i="18"/>
  <c r="AD83" i="18"/>
  <c r="AB83" i="18"/>
  <c r="AA83" i="18"/>
  <c r="AC83" i="18" s="1"/>
  <c r="Z83" i="18"/>
  <c r="Y83" i="18"/>
  <c r="X83" i="18"/>
  <c r="V83" i="18"/>
  <c r="U83" i="18"/>
  <c r="T83" i="18"/>
  <c r="S83" i="18"/>
  <c r="R83" i="18"/>
  <c r="Q83" i="18"/>
  <c r="N83" i="18"/>
  <c r="J83" i="18"/>
  <c r="AH82" i="18"/>
  <c r="AE82" i="18"/>
  <c r="AD82" i="18"/>
  <c r="AC82" i="18"/>
  <c r="AB82" i="18"/>
  <c r="AA82" i="18"/>
  <c r="Z82" i="18"/>
  <c r="Y82" i="18"/>
  <c r="X82" i="18"/>
  <c r="T82" i="18"/>
  <c r="J82" i="18"/>
  <c r="AI81" i="18"/>
  <c r="AH81" i="18"/>
  <c r="AG81" i="18"/>
  <c r="AE81" i="18"/>
  <c r="AD81" i="18"/>
  <c r="AB81" i="18"/>
  <c r="AA81" i="18"/>
  <c r="AC81" i="18" s="1"/>
  <c r="Z81" i="18"/>
  <c r="Y81" i="18"/>
  <c r="X81" i="18"/>
  <c r="V81" i="18"/>
  <c r="U81" i="18"/>
  <c r="T81" i="18"/>
  <c r="S81" i="18"/>
  <c r="R81" i="18"/>
  <c r="Q81" i="18"/>
  <c r="N81" i="18"/>
  <c r="J81" i="18"/>
  <c r="AI80" i="18"/>
  <c r="AH80" i="18"/>
  <c r="AE80" i="18"/>
  <c r="AD80" i="18"/>
  <c r="AC80" i="18"/>
  <c r="AB80" i="18"/>
  <c r="AA80" i="18"/>
  <c r="Z80" i="18"/>
  <c r="Y80" i="18"/>
  <c r="AG80" i="18" s="1"/>
  <c r="X80" i="18"/>
  <c r="V80" i="18"/>
  <c r="U80" i="18"/>
  <c r="S80" i="18"/>
  <c r="R80" i="18"/>
  <c r="Q80" i="18"/>
  <c r="T80" i="18" s="1"/>
  <c r="N80" i="18"/>
  <c r="J80" i="18"/>
  <c r="AH79" i="18"/>
  <c r="AE79" i="18"/>
  <c r="AD79" i="18"/>
  <c r="AB79" i="18"/>
  <c r="AA79" i="18"/>
  <c r="Z79" i="18"/>
  <c r="AC79" i="18" s="1"/>
  <c r="Y79" i="18"/>
  <c r="X79" i="18"/>
  <c r="V79" i="18"/>
  <c r="U79" i="18"/>
  <c r="T79" i="18"/>
  <c r="S79" i="18"/>
  <c r="R79" i="18"/>
  <c r="Q79" i="18"/>
  <c r="N79" i="18"/>
  <c r="J79" i="18"/>
  <c r="AI78" i="18"/>
  <c r="AH78" i="18"/>
  <c r="AE78" i="18"/>
  <c r="AD78" i="18"/>
  <c r="AB78" i="18"/>
  <c r="AC78" i="18" s="1"/>
  <c r="AA78" i="18"/>
  <c r="Z78" i="18"/>
  <c r="Y78" i="18"/>
  <c r="AG78" i="18" s="1"/>
  <c r="X78" i="18"/>
  <c r="W78" i="18"/>
  <c r="V78" i="18"/>
  <c r="U78" i="18"/>
  <c r="S78" i="18"/>
  <c r="R78" i="18"/>
  <c r="Q78" i="18"/>
  <c r="T78" i="18" s="1"/>
  <c r="N78" i="18"/>
  <c r="J78" i="18"/>
  <c r="AH77" i="18"/>
  <c r="AE77" i="18"/>
  <c r="AD77" i="18"/>
  <c r="AB77" i="18"/>
  <c r="AB86" i="18" s="1"/>
  <c r="AA77" i="18"/>
  <c r="Z77" i="18"/>
  <c r="AC77" i="18" s="1"/>
  <c r="Y77" i="18"/>
  <c r="X77" i="18"/>
  <c r="W77" i="18"/>
  <c r="V77" i="18"/>
  <c r="U77" i="18"/>
  <c r="T77" i="18"/>
  <c r="S77" i="18"/>
  <c r="R77" i="18"/>
  <c r="Q77" i="18"/>
  <c r="Q86" i="18" s="1"/>
  <c r="N77" i="18"/>
  <c r="M77" i="18"/>
  <c r="J77" i="18"/>
  <c r="C77" i="18"/>
  <c r="S74" i="18"/>
  <c r="K74" i="18"/>
  <c r="J74" i="18"/>
  <c r="I74" i="18"/>
  <c r="I75" i="18" s="1"/>
  <c r="H74" i="18"/>
  <c r="G74" i="18"/>
  <c r="AH73" i="18"/>
  <c r="AE73" i="18"/>
  <c r="AD73" i="18"/>
  <c r="AC73" i="18"/>
  <c r="AB73" i="18"/>
  <c r="AA73" i="18"/>
  <c r="Z73" i="18"/>
  <c r="Y73" i="18"/>
  <c r="X73" i="18"/>
  <c r="W73" i="18"/>
  <c r="V73" i="18"/>
  <c r="U73" i="18"/>
  <c r="S73" i="18"/>
  <c r="R73" i="18"/>
  <c r="Q73" i="18"/>
  <c r="T73" i="18" s="1"/>
  <c r="N73" i="18"/>
  <c r="M73" i="18"/>
  <c r="J73" i="18"/>
  <c r="C73" i="18"/>
  <c r="AH72" i="18"/>
  <c r="AE72" i="18"/>
  <c r="AD72" i="18"/>
  <c r="AB72" i="18"/>
  <c r="AA72" i="18"/>
  <c r="Z72" i="18"/>
  <c r="AC72" i="18" s="1"/>
  <c r="Y72" i="18"/>
  <c r="X72" i="18"/>
  <c r="W72" i="18"/>
  <c r="V72" i="18"/>
  <c r="U72" i="18"/>
  <c r="S72" i="18"/>
  <c r="R72" i="18"/>
  <c r="Q72" i="18"/>
  <c r="T72" i="18" s="1"/>
  <c r="N72" i="18"/>
  <c r="M72" i="18"/>
  <c r="J72" i="18"/>
  <c r="C72" i="18"/>
  <c r="AI71" i="18"/>
  <c r="AH71" i="18"/>
  <c r="AG71" i="18"/>
  <c r="AE71" i="18"/>
  <c r="AD71" i="18"/>
  <c r="AB71" i="18"/>
  <c r="AA71" i="18"/>
  <c r="Z71" i="18"/>
  <c r="AC71" i="18" s="1"/>
  <c r="Y71" i="18"/>
  <c r="X71" i="18"/>
  <c r="T71" i="18"/>
  <c r="J71" i="18"/>
  <c r="AH70" i="18"/>
  <c r="AE70" i="18"/>
  <c r="AD70" i="18"/>
  <c r="AB70" i="18"/>
  <c r="AA70" i="18"/>
  <c r="Z70" i="18"/>
  <c r="AC70" i="18" s="1"/>
  <c r="Y70" i="18"/>
  <c r="X70" i="18"/>
  <c r="T70" i="18"/>
  <c r="J70" i="18"/>
  <c r="AI69" i="18"/>
  <c r="AH69" i="18"/>
  <c r="AG69" i="18"/>
  <c r="AE69" i="18"/>
  <c r="AD69" i="18"/>
  <c r="AD74" i="18" s="1"/>
  <c r="AC69" i="18"/>
  <c r="AB69" i="18"/>
  <c r="AA69" i="18"/>
  <c r="Z69" i="18"/>
  <c r="Y69" i="18"/>
  <c r="X69" i="18"/>
  <c r="V69" i="18"/>
  <c r="U69" i="18"/>
  <c r="S69" i="18"/>
  <c r="R69" i="18"/>
  <c r="Q69" i="18"/>
  <c r="J69" i="18"/>
  <c r="AH68" i="18"/>
  <c r="AE68" i="18"/>
  <c r="AD68" i="18"/>
  <c r="AC68" i="18"/>
  <c r="AB68" i="18"/>
  <c r="AA68" i="18"/>
  <c r="Z68" i="18"/>
  <c r="Y68" i="18"/>
  <c r="X68" i="18"/>
  <c r="T68" i="18"/>
  <c r="J68" i="18"/>
  <c r="AH67" i="18"/>
  <c r="AE67" i="18"/>
  <c r="AD67" i="18"/>
  <c r="AC67" i="18"/>
  <c r="AB67" i="18"/>
  <c r="AA67" i="18"/>
  <c r="Z67" i="18"/>
  <c r="Y67" i="18"/>
  <c r="X67" i="18"/>
  <c r="T67" i="18"/>
  <c r="J67" i="18"/>
  <c r="AH66" i="18"/>
  <c r="AG66" i="18"/>
  <c r="AE66" i="18"/>
  <c r="AD66" i="18"/>
  <c r="AB66" i="18"/>
  <c r="AA66" i="18"/>
  <c r="Z66" i="18"/>
  <c r="AC66" i="18" s="1"/>
  <c r="Y66" i="18"/>
  <c r="AI66" i="18" s="1"/>
  <c r="X66" i="18"/>
  <c r="V66" i="18"/>
  <c r="U66" i="18"/>
  <c r="S66" i="18"/>
  <c r="R66" i="18"/>
  <c r="Q66" i="18"/>
  <c r="N66" i="18"/>
  <c r="J66" i="18"/>
  <c r="C66" i="18"/>
  <c r="AI65" i="18"/>
  <c r="AH65" i="18"/>
  <c r="AE65" i="18"/>
  <c r="AD65" i="18"/>
  <c r="AB65" i="18"/>
  <c r="AA65" i="18"/>
  <c r="Z65" i="18"/>
  <c r="Y65" i="18"/>
  <c r="AG65" i="18" s="1"/>
  <c r="X65" i="18"/>
  <c r="W65" i="18"/>
  <c r="V65" i="18"/>
  <c r="U65" i="18"/>
  <c r="U74" i="18" s="1"/>
  <c r="T65" i="18"/>
  <c r="S65" i="18"/>
  <c r="R65" i="18"/>
  <c r="Q65" i="18"/>
  <c r="N65" i="18"/>
  <c r="M65" i="18"/>
  <c r="J65" i="18"/>
  <c r="C65" i="18"/>
  <c r="I63" i="18"/>
  <c r="AA62" i="18"/>
  <c r="K62" i="18"/>
  <c r="I62" i="18"/>
  <c r="H62" i="18"/>
  <c r="G62" i="18"/>
  <c r="AI61" i="18"/>
  <c r="AH61" i="18"/>
  <c r="AE61" i="18"/>
  <c r="AD61" i="18"/>
  <c r="AB61" i="18"/>
  <c r="AA61" i="18"/>
  <c r="Z61" i="18"/>
  <c r="AC61" i="18" s="1"/>
  <c r="Y61" i="18"/>
  <c r="AG61" i="18" s="1"/>
  <c r="X61" i="18"/>
  <c r="W61" i="18"/>
  <c r="V61" i="18"/>
  <c r="U61" i="18"/>
  <c r="S61" i="18"/>
  <c r="R61" i="18"/>
  <c r="Q61" i="18"/>
  <c r="T61" i="18" s="1"/>
  <c r="N61" i="18"/>
  <c r="M61" i="18"/>
  <c r="J61" i="18"/>
  <c r="C61" i="18"/>
  <c r="AH60" i="18"/>
  <c r="AE60" i="18"/>
  <c r="AD60" i="18"/>
  <c r="AC60" i="18"/>
  <c r="AB60" i="18"/>
  <c r="AA60" i="18"/>
  <c r="Z60" i="18"/>
  <c r="Y60" i="18"/>
  <c r="X60" i="18"/>
  <c r="W60" i="18"/>
  <c r="V60" i="18"/>
  <c r="U60" i="18"/>
  <c r="S60" i="18"/>
  <c r="R60" i="18"/>
  <c r="Q60" i="18"/>
  <c r="T60" i="18" s="1"/>
  <c r="N60" i="18"/>
  <c r="M60" i="18"/>
  <c r="J60" i="18"/>
  <c r="C60" i="18"/>
  <c r="AH59" i="18"/>
  <c r="AE59" i="18"/>
  <c r="AD59" i="18"/>
  <c r="AB59" i="18"/>
  <c r="AA59" i="18"/>
  <c r="Z59" i="18"/>
  <c r="AC59" i="18" s="1"/>
  <c r="Y59" i="18"/>
  <c r="X59" i="18"/>
  <c r="T59" i="18"/>
  <c r="J59" i="18"/>
  <c r="AH58" i="18"/>
  <c r="AE58" i="18"/>
  <c r="AD58" i="18"/>
  <c r="AC58" i="18"/>
  <c r="AB58" i="18"/>
  <c r="AA58" i="18"/>
  <c r="Z58" i="18"/>
  <c r="Y58" i="18"/>
  <c r="X58" i="18"/>
  <c r="T58" i="18"/>
  <c r="J58" i="18"/>
  <c r="AI57" i="18"/>
  <c r="AH57" i="18"/>
  <c r="AG57" i="18"/>
  <c r="AE57" i="18"/>
  <c r="AD57" i="18"/>
  <c r="AB57" i="18"/>
  <c r="AA57" i="18"/>
  <c r="Z57" i="18"/>
  <c r="AC57" i="18" s="1"/>
  <c r="Y57" i="18"/>
  <c r="X57" i="18"/>
  <c r="T57" i="18"/>
  <c r="J57" i="18"/>
  <c r="AH56" i="18"/>
  <c r="AG56" i="18"/>
  <c r="AE56" i="18"/>
  <c r="AD56" i="18"/>
  <c r="AB56" i="18"/>
  <c r="AA56" i="18"/>
  <c r="Z56" i="18"/>
  <c r="AC56" i="18" s="1"/>
  <c r="Y56" i="18"/>
  <c r="X56" i="18"/>
  <c r="V56" i="18"/>
  <c r="U56" i="18"/>
  <c r="T56" i="18"/>
  <c r="S56" i="18"/>
  <c r="R56" i="18"/>
  <c r="R62" i="18" s="1"/>
  <c r="Q56" i="18"/>
  <c r="N56" i="18"/>
  <c r="J56" i="18"/>
  <c r="AH55" i="18"/>
  <c r="AE55" i="18"/>
  <c r="AD55" i="18"/>
  <c r="AB55" i="18"/>
  <c r="AC55" i="18" s="1"/>
  <c r="AA55" i="18"/>
  <c r="Z55" i="18"/>
  <c r="Y55" i="18"/>
  <c r="X55" i="18"/>
  <c r="V55" i="18"/>
  <c r="U55" i="18"/>
  <c r="T55" i="18"/>
  <c r="S55" i="18"/>
  <c r="R55" i="18"/>
  <c r="Q55" i="18"/>
  <c r="N55" i="18"/>
  <c r="J55" i="18"/>
  <c r="C55" i="18"/>
  <c r="AI54" i="18"/>
  <c r="AH54" i="18"/>
  <c r="AG54" i="18"/>
  <c r="AE54" i="18"/>
  <c r="AD54" i="18"/>
  <c r="AC54" i="18"/>
  <c r="AB54" i="18"/>
  <c r="AA54" i="18"/>
  <c r="Z54" i="18"/>
  <c r="Y54" i="18"/>
  <c r="X54" i="18"/>
  <c r="W54" i="18"/>
  <c r="V54" i="18"/>
  <c r="U54" i="18"/>
  <c r="S54" i="18"/>
  <c r="R54" i="18"/>
  <c r="Q54" i="18"/>
  <c r="N54" i="18"/>
  <c r="J54" i="18"/>
  <c r="AH53" i="18"/>
  <c r="AG53" i="18"/>
  <c r="AE53" i="18"/>
  <c r="AD53" i="18"/>
  <c r="AB53" i="18"/>
  <c r="AC53" i="18" s="1"/>
  <c r="AC62" i="18" s="1"/>
  <c r="AA53" i="18"/>
  <c r="Z53" i="18"/>
  <c r="Y53" i="18"/>
  <c r="X53" i="18"/>
  <c r="W53" i="18"/>
  <c r="V53" i="18"/>
  <c r="U53" i="18"/>
  <c r="S53" i="18"/>
  <c r="R53" i="18"/>
  <c r="Q53" i="18"/>
  <c r="T53" i="18" s="1"/>
  <c r="N53" i="18"/>
  <c r="M53" i="18"/>
  <c r="J53" i="18"/>
  <c r="J62" i="18" s="1"/>
  <c r="C53" i="18"/>
  <c r="C54" i="18" s="1"/>
  <c r="Q50" i="18"/>
  <c r="K50" i="18"/>
  <c r="I50" i="18"/>
  <c r="H50" i="18"/>
  <c r="G50" i="18"/>
  <c r="AH49" i="18"/>
  <c r="AE49" i="18"/>
  <c r="AD49" i="18"/>
  <c r="AC49" i="18"/>
  <c r="AB49" i="18"/>
  <c r="AA49" i="18"/>
  <c r="Z49" i="18"/>
  <c r="Y49" i="18"/>
  <c r="X49" i="18"/>
  <c r="W49" i="18"/>
  <c r="V49" i="18"/>
  <c r="U49" i="18"/>
  <c r="S49" i="18"/>
  <c r="R49" i="18"/>
  <c r="Q49" i="18"/>
  <c r="T49" i="18" s="1"/>
  <c r="N49" i="18"/>
  <c r="M49" i="18"/>
  <c r="J49" i="18"/>
  <c r="C49" i="18"/>
  <c r="AI48" i="18"/>
  <c r="AH48" i="18"/>
  <c r="AG48" i="18"/>
  <c r="AE48" i="18"/>
  <c r="AD48" i="18"/>
  <c r="AB48" i="18"/>
  <c r="AA48" i="18"/>
  <c r="Z48" i="18"/>
  <c r="AC48" i="18" s="1"/>
  <c r="Y48" i="18"/>
  <c r="X48" i="18"/>
  <c r="W48" i="18"/>
  <c r="V48" i="18"/>
  <c r="U48" i="18"/>
  <c r="S48" i="18"/>
  <c r="R48" i="18"/>
  <c r="Q48" i="18"/>
  <c r="T48" i="18" s="1"/>
  <c r="N48" i="18"/>
  <c r="M48" i="18"/>
  <c r="J48" i="18"/>
  <c r="C48" i="18"/>
  <c r="AH47" i="18"/>
  <c r="AG47" i="18"/>
  <c r="AE47" i="18"/>
  <c r="AD47" i="18"/>
  <c r="AB47" i="18"/>
  <c r="AA47" i="18"/>
  <c r="Z47" i="18"/>
  <c r="AC47" i="18" s="1"/>
  <c r="Y47" i="18"/>
  <c r="AI47" i="18" s="1"/>
  <c r="X47" i="18"/>
  <c r="W47" i="18"/>
  <c r="V47" i="18"/>
  <c r="U47" i="18"/>
  <c r="T47" i="18"/>
  <c r="S47" i="18"/>
  <c r="R47" i="18"/>
  <c r="Q47" i="18"/>
  <c r="N47" i="18"/>
  <c r="M47" i="18"/>
  <c r="J47" i="18"/>
  <c r="C47" i="18"/>
  <c r="AH46" i="18"/>
  <c r="AE46" i="18"/>
  <c r="AD46" i="18"/>
  <c r="AC46" i="18"/>
  <c r="AB46" i="18"/>
  <c r="AA46" i="18"/>
  <c r="Z46" i="18"/>
  <c r="Y46" i="18"/>
  <c r="X46" i="18"/>
  <c r="T46" i="18"/>
  <c r="J46" i="18"/>
  <c r="AI45" i="18"/>
  <c r="AH45" i="18"/>
  <c r="AG45" i="18"/>
  <c r="AE45" i="18"/>
  <c r="AD45" i="18"/>
  <c r="AB45" i="18"/>
  <c r="AA45" i="18"/>
  <c r="Z45" i="18"/>
  <c r="AC45" i="18" s="1"/>
  <c r="Y45" i="18"/>
  <c r="X45" i="18"/>
  <c r="T45" i="18"/>
  <c r="J45" i="18"/>
  <c r="AH44" i="18"/>
  <c r="AG44" i="18"/>
  <c r="AE44" i="18"/>
  <c r="AD44" i="18"/>
  <c r="AB44" i="18"/>
  <c r="AA44" i="18"/>
  <c r="Z44" i="18"/>
  <c r="AC44" i="18" s="1"/>
  <c r="Y44" i="18"/>
  <c r="X44" i="18"/>
  <c r="V44" i="18"/>
  <c r="U44" i="18"/>
  <c r="T44" i="18"/>
  <c r="S44" i="18"/>
  <c r="S50" i="18" s="1"/>
  <c r="R44" i="18"/>
  <c r="R50" i="18" s="1"/>
  <c r="Q44" i="18"/>
  <c r="N44" i="18"/>
  <c r="J44" i="18"/>
  <c r="AI43" i="18"/>
  <c r="AH43" i="18"/>
  <c r="AG43" i="18"/>
  <c r="AE43" i="18"/>
  <c r="AD43" i="18"/>
  <c r="AB43" i="18"/>
  <c r="AC43" i="18" s="1"/>
  <c r="AA43" i="18"/>
  <c r="Z43" i="18"/>
  <c r="Y43" i="18"/>
  <c r="X43" i="18"/>
  <c r="V43" i="18"/>
  <c r="U43" i="18"/>
  <c r="U50" i="18" s="1"/>
  <c r="U51" i="18" s="1"/>
  <c r="T43" i="18"/>
  <c r="T50" i="18" s="1"/>
  <c r="S43" i="18"/>
  <c r="R43" i="18"/>
  <c r="Q43" i="18"/>
  <c r="N43" i="18"/>
  <c r="J43" i="18"/>
  <c r="C43" i="18"/>
  <c r="AI42" i="18"/>
  <c r="AH42" i="18"/>
  <c r="AG42" i="18"/>
  <c r="AE42" i="18"/>
  <c r="AD42" i="18"/>
  <c r="AC42" i="18"/>
  <c r="AB42" i="18"/>
  <c r="AA42" i="18"/>
  <c r="Z42" i="18"/>
  <c r="Y42" i="18"/>
  <c r="X42" i="18"/>
  <c r="W42" i="18"/>
  <c r="T42" i="18"/>
  <c r="J42" i="18"/>
  <c r="C42" i="18"/>
  <c r="AH41" i="18"/>
  <c r="AE41" i="18"/>
  <c r="AD41" i="18"/>
  <c r="AB41" i="18"/>
  <c r="AA41" i="18"/>
  <c r="Z41" i="18"/>
  <c r="Y41" i="18"/>
  <c r="X41" i="18"/>
  <c r="W41" i="18"/>
  <c r="T41" i="18"/>
  <c r="M41" i="18"/>
  <c r="J41" i="18"/>
  <c r="C41" i="18"/>
  <c r="I39" i="18"/>
  <c r="I51" i="18" s="1"/>
  <c r="K38" i="18"/>
  <c r="I38" i="18"/>
  <c r="H38" i="18"/>
  <c r="G38" i="18"/>
  <c r="AI37" i="18"/>
  <c r="AH37" i="18"/>
  <c r="AG37" i="18"/>
  <c r="AE37" i="18"/>
  <c r="AD37" i="18"/>
  <c r="AC37" i="18"/>
  <c r="AB37" i="18"/>
  <c r="AA37" i="18"/>
  <c r="Z37" i="18"/>
  <c r="Y37" i="18"/>
  <c r="X37" i="18"/>
  <c r="W37" i="18"/>
  <c r="V37" i="18"/>
  <c r="U37" i="18"/>
  <c r="S37" i="18"/>
  <c r="R37" i="18"/>
  <c r="Q37" i="18"/>
  <c r="T37" i="18" s="1"/>
  <c r="N37" i="18"/>
  <c r="M37" i="18"/>
  <c r="J37" i="18"/>
  <c r="C37" i="18"/>
  <c r="AI36" i="18"/>
  <c r="AH36" i="18"/>
  <c r="AG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N36" i="18"/>
  <c r="M36" i="18"/>
  <c r="J36" i="18"/>
  <c r="C36" i="18"/>
  <c r="AH35" i="18"/>
  <c r="AE35" i="18"/>
  <c r="AD35" i="18"/>
  <c r="AC35" i="18"/>
  <c r="AB35" i="18"/>
  <c r="AB38" i="18" s="1"/>
  <c r="AA35" i="18"/>
  <c r="Z35" i="18"/>
  <c r="Y35" i="18"/>
  <c r="X35" i="18"/>
  <c r="W35" i="18"/>
  <c r="V35" i="18"/>
  <c r="U35" i="18"/>
  <c r="S35" i="18"/>
  <c r="R35" i="18"/>
  <c r="Q35" i="18"/>
  <c r="T35" i="18" s="1"/>
  <c r="N35" i="18"/>
  <c r="M35" i="18"/>
  <c r="J35" i="18"/>
  <c r="C35" i="18"/>
  <c r="AI34" i="18"/>
  <c r="AH34" i="18"/>
  <c r="AE34" i="18"/>
  <c r="AD34" i="18"/>
  <c r="AB34" i="18"/>
  <c r="AA34" i="18"/>
  <c r="Z34" i="18"/>
  <c r="AC34" i="18" s="1"/>
  <c r="Y34" i="18"/>
  <c r="AG34" i="18" s="1"/>
  <c r="X34" i="18"/>
  <c r="T34" i="18"/>
  <c r="J34" i="18"/>
  <c r="AI33" i="18"/>
  <c r="AH33" i="18"/>
  <c r="AG33" i="18"/>
  <c r="AE33" i="18"/>
  <c r="AD33" i="18"/>
  <c r="AB33" i="18"/>
  <c r="AA33" i="18"/>
  <c r="Z33" i="18"/>
  <c r="Y33" i="18"/>
  <c r="X33" i="18"/>
  <c r="V33" i="18"/>
  <c r="U33" i="18"/>
  <c r="S33" i="18"/>
  <c r="R33" i="18"/>
  <c r="Q33" i="18"/>
  <c r="T33" i="18" s="1"/>
  <c r="N33" i="18"/>
  <c r="J33" i="18"/>
  <c r="AH32" i="18"/>
  <c r="AG32" i="18"/>
  <c r="AE32" i="18"/>
  <c r="AD32" i="18"/>
  <c r="AC32" i="18"/>
  <c r="AB32" i="18"/>
  <c r="AA32" i="18"/>
  <c r="Z32" i="18"/>
  <c r="Y32" i="18"/>
  <c r="AI32" i="18" s="1"/>
  <c r="X32" i="18"/>
  <c r="T32" i="18"/>
  <c r="J32" i="18"/>
  <c r="AI31" i="18"/>
  <c r="AH31" i="18"/>
  <c r="AE31" i="18"/>
  <c r="AD31" i="18"/>
  <c r="AB31" i="18"/>
  <c r="AC31" i="18" s="1"/>
  <c r="AA31" i="18"/>
  <c r="Z31" i="18"/>
  <c r="Y31" i="18"/>
  <c r="AG31" i="18" s="1"/>
  <c r="X31" i="18"/>
  <c r="W31" i="18"/>
  <c r="V31" i="18"/>
  <c r="U31" i="18"/>
  <c r="U38" i="18" s="1"/>
  <c r="U39" i="18" s="1"/>
  <c r="T31" i="18"/>
  <c r="S31" i="18"/>
  <c r="R31" i="18"/>
  <c r="Q31" i="18"/>
  <c r="N31" i="18"/>
  <c r="J31" i="18"/>
  <c r="AH30" i="18"/>
  <c r="AG30" i="18"/>
  <c r="AE30" i="18"/>
  <c r="AD30" i="18"/>
  <c r="AI30" i="18" s="1"/>
  <c r="AC30" i="18"/>
  <c r="AB30" i="18"/>
  <c r="AA30" i="18"/>
  <c r="Z30" i="18"/>
  <c r="Y30" i="18"/>
  <c r="X30" i="18"/>
  <c r="W30" i="18"/>
  <c r="V30" i="18"/>
  <c r="U30" i="18"/>
  <c r="S30" i="18"/>
  <c r="R30" i="18"/>
  <c r="Q30" i="18"/>
  <c r="T30" i="18" s="1"/>
  <c r="N30" i="18"/>
  <c r="J30" i="18"/>
  <c r="AH29" i="18"/>
  <c r="AE29" i="18"/>
  <c r="AD29" i="18"/>
  <c r="AB29" i="18"/>
  <c r="AA29" i="18"/>
  <c r="Z29" i="18"/>
  <c r="AC29" i="18" s="1"/>
  <c r="Y29" i="18"/>
  <c r="X29" i="18"/>
  <c r="W29" i="18"/>
  <c r="V29" i="18"/>
  <c r="U29" i="18"/>
  <c r="S29" i="18"/>
  <c r="R29" i="18"/>
  <c r="Q29" i="18"/>
  <c r="N29" i="18"/>
  <c r="M29" i="18"/>
  <c r="J29" i="18"/>
  <c r="C29" i="18"/>
  <c r="R27" i="18"/>
  <c r="Q27" i="18"/>
  <c r="K27" i="18"/>
  <c r="K39" i="18" s="1"/>
  <c r="K51" i="18" s="1"/>
  <c r="K63" i="18" s="1"/>
  <c r="K75" i="18" s="1"/>
  <c r="K87" i="18" s="1"/>
  <c r="U26" i="18"/>
  <c r="U27" i="18" s="1"/>
  <c r="Q26" i="18"/>
  <c r="K26" i="18"/>
  <c r="I26" i="18"/>
  <c r="I27" i="18" s="1"/>
  <c r="H26" i="18"/>
  <c r="G26" i="18"/>
  <c r="AH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S26" i="18" s="1"/>
  <c r="R25" i="18"/>
  <c r="R26" i="18" s="1"/>
  <c r="Q25" i="18"/>
  <c r="N25" i="18"/>
  <c r="M25" i="18"/>
  <c r="J25" i="18"/>
  <c r="C25" i="18"/>
  <c r="AI24" i="18"/>
  <c r="AH24" i="18"/>
  <c r="AG24" i="18"/>
  <c r="AE24" i="18"/>
  <c r="AD24" i="18"/>
  <c r="AC24" i="18"/>
  <c r="AB24" i="18"/>
  <c r="AA24" i="18"/>
  <c r="Z24" i="18"/>
  <c r="Y24" i="18"/>
  <c r="X24" i="18"/>
  <c r="W24" i="18"/>
  <c r="V24" i="18"/>
  <c r="T24" i="18"/>
  <c r="M24" i="18"/>
  <c r="J24" i="18"/>
  <c r="C24" i="18"/>
  <c r="AH23" i="18"/>
  <c r="AE23" i="18"/>
  <c r="AD23" i="18"/>
  <c r="AB23" i="18"/>
  <c r="AA23" i="18"/>
  <c r="Z23" i="18"/>
  <c r="AC23" i="18" s="1"/>
  <c r="Y23" i="18"/>
  <c r="X23" i="18"/>
  <c r="T23" i="18"/>
  <c r="J23" i="18"/>
  <c r="AH22" i="18"/>
  <c r="AE22" i="18"/>
  <c r="AD22" i="18"/>
  <c r="AC22" i="18"/>
  <c r="AB22" i="18"/>
  <c r="AA22" i="18"/>
  <c r="Z22" i="18"/>
  <c r="Y22" i="18"/>
  <c r="X22" i="18"/>
  <c r="T22" i="18"/>
  <c r="J22" i="18"/>
  <c r="AI21" i="18"/>
  <c r="AH21" i="18"/>
  <c r="AG21" i="18"/>
  <c r="AE21" i="18"/>
  <c r="AD21" i="18"/>
  <c r="AC21" i="18"/>
  <c r="AB21" i="18"/>
  <c r="AA21" i="18"/>
  <c r="Z21" i="18"/>
  <c r="Y21" i="18"/>
  <c r="X21" i="18"/>
  <c r="T21" i="18"/>
  <c r="J21" i="18"/>
  <c r="AH20" i="18"/>
  <c r="AG20" i="18"/>
  <c r="AE20" i="18"/>
  <c r="AD20" i="18"/>
  <c r="AB20" i="18"/>
  <c r="AA20" i="18"/>
  <c r="Z20" i="18"/>
  <c r="AC20" i="18" s="1"/>
  <c r="Y20" i="18"/>
  <c r="AI20" i="18" s="1"/>
  <c r="X20" i="18"/>
  <c r="T20" i="18"/>
  <c r="J20" i="18"/>
  <c r="AH19" i="18"/>
  <c r="AG19" i="18"/>
  <c r="AE19" i="18"/>
  <c r="AD19" i="18"/>
  <c r="AC19" i="18"/>
  <c r="AC26" i="18" s="1"/>
  <c r="AB19" i="18"/>
  <c r="AA19" i="18"/>
  <c r="Z19" i="18"/>
  <c r="Y19" i="18"/>
  <c r="X19" i="18"/>
  <c r="V19" i="18"/>
  <c r="T19" i="18"/>
  <c r="M19" i="18"/>
  <c r="J19" i="18"/>
  <c r="C19" i="18"/>
  <c r="AI18" i="18"/>
  <c r="AH18" i="18"/>
  <c r="AE18" i="18"/>
  <c r="AD18" i="18"/>
  <c r="AC18" i="18"/>
  <c r="AB18" i="18"/>
  <c r="AA18" i="18"/>
  <c r="Z18" i="18"/>
  <c r="Y18" i="18"/>
  <c r="AG18" i="18" s="1"/>
  <c r="X18" i="18"/>
  <c r="W18" i="18"/>
  <c r="V18" i="18"/>
  <c r="T18" i="18"/>
  <c r="M18" i="18"/>
  <c r="J18" i="18"/>
  <c r="C18" i="18"/>
  <c r="AH17" i="18"/>
  <c r="AE17" i="18"/>
  <c r="AD17" i="18"/>
  <c r="AB17" i="18"/>
  <c r="AA17" i="18"/>
  <c r="AA26" i="18" s="1"/>
  <c r="Z17" i="18"/>
  <c r="AC17" i="18" s="1"/>
  <c r="Y17" i="18"/>
  <c r="X17" i="18"/>
  <c r="W17" i="18"/>
  <c r="T17" i="18"/>
  <c r="T26" i="18" s="1"/>
  <c r="T27" i="18" s="1"/>
  <c r="M17" i="18"/>
  <c r="J17" i="18"/>
  <c r="C17" i="18"/>
  <c r="U15" i="18"/>
  <c r="T15" i="18"/>
  <c r="G15" i="18"/>
  <c r="Q14" i="18"/>
  <c r="Q15" i="18" s="1"/>
  <c r="K14" i="18"/>
  <c r="K15" i="18" s="1"/>
  <c r="I14" i="18"/>
  <c r="I15" i="18" s="1"/>
  <c r="H14" i="18"/>
  <c r="H15" i="18" s="1"/>
  <c r="G14" i="18"/>
  <c r="AI13" i="18"/>
  <c r="AH13" i="18"/>
  <c r="AG13" i="18"/>
  <c r="AE13" i="18"/>
  <c r="AD13" i="18"/>
  <c r="AB13" i="18"/>
  <c r="AA13" i="18"/>
  <c r="Z13" i="18"/>
  <c r="AC13" i="18" s="1"/>
  <c r="Y13" i="18"/>
  <c r="X13" i="18"/>
  <c r="W13" i="18"/>
  <c r="V13" i="18"/>
  <c r="U13" i="18"/>
  <c r="U14" i="18" s="1"/>
  <c r="T13" i="18"/>
  <c r="S13" i="18"/>
  <c r="S14" i="18" s="1"/>
  <c r="S15" i="18" s="1"/>
  <c r="R13" i="18"/>
  <c r="R14" i="18" s="1"/>
  <c r="R15" i="18" s="1"/>
  <c r="Q13" i="18"/>
  <c r="N13" i="18"/>
  <c r="M13" i="18"/>
  <c r="J13" i="18"/>
  <c r="C13" i="18"/>
  <c r="AH12" i="18"/>
  <c r="AG12" i="18"/>
  <c r="AE12" i="18"/>
  <c r="AD12" i="18"/>
  <c r="AB12" i="18"/>
  <c r="AA12" i="18"/>
  <c r="Z12" i="18"/>
  <c r="AC12" i="18" s="1"/>
  <c r="Y12" i="18"/>
  <c r="AI12" i="18" s="1"/>
  <c r="X12" i="18"/>
  <c r="W12" i="18"/>
  <c r="V12" i="18"/>
  <c r="T12" i="18"/>
  <c r="M12" i="18"/>
  <c r="J12" i="18"/>
  <c r="C12" i="18"/>
  <c r="AI11" i="18"/>
  <c r="AH11" i="18"/>
  <c r="AE11" i="18"/>
  <c r="AD11" i="18"/>
  <c r="AC11" i="18"/>
  <c r="AB11" i="18"/>
  <c r="AA11" i="18"/>
  <c r="Z11" i="18"/>
  <c r="Y11" i="18"/>
  <c r="AG11" i="18" s="1"/>
  <c r="X11" i="18"/>
  <c r="T11" i="18"/>
  <c r="J11" i="18"/>
  <c r="AI10" i="18"/>
  <c r="AH10" i="18"/>
  <c r="AG10" i="18"/>
  <c r="AE10" i="18"/>
  <c r="AD10" i="18"/>
  <c r="AB10" i="18"/>
  <c r="AA10" i="18"/>
  <c r="Z10" i="18"/>
  <c r="AC10" i="18" s="1"/>
  <c r="Y10" i="18"/>
  <c r="X10" i="18"/>
  <c r="T10" i="18"/>
  <c r="J10" i="18"/>
  <c r="AH9" i="18"/>
  <c r="AE9" i="18"/>
  <c r="AD9" i="18"/>
  <c r="AB9" i="18"/>
  <c r="AA9" i="18"/>
  <c r="Z9" i="18"/>
  <c r="AC9" i="18" s="1"/>
  <c r="Y9" i="18"/>
  <c r="X9" i="18"/>
  <c r="T9" i="18"/>
  <c r="J9" i="18"/>
  <c r="AH8" i="18"/>
  <c r="AE8" i="18"/>
  <c r="AD8" i="18"/>
  <c r="AC8" i="18"/>
  <c r="AB8" i="18"/>
  <c r="AA8" i="18"/>
  <c r="Z8" i="18"/>
  <c r="Y8" i="18"/>
  <c r="AG8" i="18" s="1"/>
  <c r="X8" i="18"/>
  <c r="V8" i="18"/>
  <c r="T8" i="18"/>
  <c r="J8" i="18"/>
  <c r="AI7" i="18"/>
  <c r="AH7" i="18"/>
  <c r="AG7" i="18"/>
  <c r="AE7" i="18"/>
  <c r="AD7" i="18"/>
  <c r="AC7" i="18"/>
  <c r="AB7" i="18"/>
  <c r="AA7" i="18"/>
  <c r="Z7" i="18"/>
  <c r="Y7" i="18"/>
  <c r="X7" i="18"/>
  <c r="T7" i="18"/>
  <c r="J7" i="18"/>
  <c r="AI6" i="18"/>
  <c r="AH6" i="18"/>
  <c r="AE6" i="18"/>
  <c r="AD6" i="18"/>
  <c r="AB6" i="18"/>
  <c r="AA6" i="18"/>
  <c r="Z6" i="18"/>
  <c r="AC6" i="18" s="1"/>
  <c r="Y6" i="18"/>
  <c r="AG6" i="18" s="1"/>
  <c r="X6" i="18"/>
  <c r="W6" i="18"/>
  <c r="T6" i="18"/>
  <c r="T14" i="18" s="1"/>
  <c r="M6" i="18"/>
  <c r="J6" i="18"/>
  <c r="AH5" i="18"/>
  <c r="AE5" i="18"/>
  <c r="AD5" i="18"/>
  <c r="AB5" i="18"/>
  <c r="AA5" i="18"/>
  <c r="Z5" i="18"/>
  <c r="Y5" i="18"/>
  <c r="X5" i="18"/>
  <c r="W5" i="18"/>
  <c r="T5" i="18"/>
  <c r="M5" i="18"/>
  <c r="J5" i="18"/>
  <c r="C5" i="18"/>
  <c r="D2" i="18"/>
  <c r="K98" i="17"/>
  <c r="I98" i="17"/>
  <c r="H98" i="17"/>
  <c r="G98" i="17"/>
  <c r="G99" i="17" s="1"/>
  <c r="G2" i="17" s="1"/>
  <c r="AI97" i="17"/>
  <c r="AH97" i="17"/>
  <c r="AG97" i="17"/>
  <c r="AE97" i="17"/>
  <c r="AD97" i="17"/>
  <c r="AB97" i="17"/>
  <c r="AA97" i="17"/>
  <c r="Z97" i="17"/>
  <c r="AC97" i="17" s="1"/>
  <c r="Y97" i="17"/>
  <c r="X97" i="17"/>
  <c r="W97" i="17"/>
  <c r="V97" i="17"/>
  <c r="U97" i="17"/>
  <c r="T97" i="17"/>
  <c r="S97" i="17"/>
  <c r="R97" i="17"/>
  <c r="Q97" i="17"/>
  <c r="N97" i="17"/>
  <c r="M97" i="17"/>
  <c r="J97" i="17"/>
  <c r="C97" i="17"/>
  <c r="AH96" i="17"/>
  <c r="AG96" i="17"/>
  <c r="AE96" i="17"/>
  <c r="AD96" i="17"/>
  <c r="AC96" i="17"/>
  <c r="AB96" i="17"/>
  <c r="AA96" i="17"/>
  <c r="Z96" i="17"/>
  <c r="Y96" i="17"/>
  <c r="AI96" i="17" s="1"/>
  <c r="X96" i="17"/>
  <c r="W96" i="17"/>
  <c r="V96" i="17"/>
  <c r="U96" i="17"/>
  <c r="S96" i="17"/>
  <c r="R96" i="17"/>
  <c r="Q96" i="17"/>
  <c r="T96" i="17" s="1"/>
  <c r="N96" i="17"/>
  <c r="M96" i="17"/>
  <c r="J96" i="17"/>
  <c r="C96" i="17"/>
  <c r="AI95" i="17"/>
  <c r="AH95" i="17"/>
  <c r="AG95" i="17"/>
  <c r="AE95" i="17"/>
  <c r="AD95" i="17"/>
  <c r="AC95" i="17"/>
  <c r="AB95" i="17"/>
  <c r="AA95" i="17"/>
  <c r="Z95" i="17"/>
  <c r="Y95" i="17"/>
  <c r="X95" i="17"/>
  <c r="W95" i="17"/>
  <c r="V95" i="17"/>
  <c r="U95" i="17"/>
  <c r="S95" i="17"/>
  <c r="R95" i="17"/>
  <c r="Q95" i="17"/>
  <c r="T95" i="17" s="1"/>
  <c r="N95" i="17"/>
  <c r="M95" i="17"/>
  <c r="J95" i="17"/>
  <c r="C95" i="17"/>
  <c r="AH94" i="17"/>
  <c r="AE94" i="17"/>
  <c r="AD94" i="17"/>
  <c r="AB94" i="17"/>
  <c r="AA94" i="17"/>
  <c r="Z94" i="17"/>
  <c r="AC94" i="17" s="1"/>
  <c r="Y94" i="17"/>
  <c r="X94" i="17"/>
  <c r="W94" i="17"/>
  <c r="V94" i="17"/>
  <c r="U94" i="17"/>
  <c r="T94" i="17"/>
  <c r="S94" i="17"/>
  <c r="R94" i="17"/>
  <c r="Q94" i="17"/>
  <c r="N94" i="17"/>
  <c r="M94" i="17"/>
  <c r="J94" i="17"/>
  <c r="C94" i="17"/>
  <c r="AI93" i="17"/>
  <c r="AH93" i="17"/>
  <c r="AE93" i="17"/>
  <c r="AD93" i="17"/>
  <c r="AB93" i="17"/>
  <c r="AA93" i="17"/>
  <c r="AC93" i="17" s="1"/>
  <c r="Z93" i="17"/>
  <c r="Y93" i="17"/>
  <c r="AG93" i="17" s="1"/>
  <c r="X93" i="17"/>
  <c r="V93" i="17"/>
  <c r="U93" i="17"/>
  <c r="S93" i="17"/>
  <c r="R93" i="17"/>
  <c r="Q93" i="17"/>
  <c r="T93" i="17" s="1"/>
  <c r="N93" i="17"/>
  <c r="J93" i="17"/>
  <c r="AH92" i="17"/>
  <c r="AE92" i="17"/>
  <c r="AD92" i="17"/>
  <c r="AB92" i="17"/>
  <c r="AA92" i="17"/>
  <c r="Z92" i="17"/>
  <c r="Y92" i="17"/>
  <c r="X92" i="17"/>
  <c r="V92" i="17"/>
  <c r="U92" i="17"/>
  <c r="S92" i="17"/>
  <c r="R92" i="17"/>
  <c r="Q92" i="17"/>
  <c r="T92" i="17" s="1"/>
  <c r="N92" i="17"/>
  <c r="M92" i="17"/>
  <c r="M93" i="17" s="1"/>
  <c r="J92" i="17"/>
  <c r="AH91" i="17"/>
  <c r="AE91" i="17"/>
  <c r="AD91" i="17"/>
  <c r="AB91" i="17"/>
  <c r="AA91" i="17"/>
  <c r="Z91" i="17"/>
  <c r="AC91" i="17" s="1"/>
  <c r="Y91" i="17"/>
  <c r="X91" i="17"/>
  <c r="V91" i="17"/>
  <c r="U91" i="17"/>
  <c r="T91" i="17"/>
  <c r="S91" i="17"/>
  <c r="R91" i="17"/>
  <c r="Q91" i="17"/>
  <c r="N91" i="17"/>
  <c r="M91" i="17"/>
  <c r="J91" i="17"/>
  <c r="C91" i="17"/>
  <c r="C92" i="17" s="1"/>
  <c r="AI90" i="17"/>
  <c r="AH90" i="17"/>
  <c r="AG90" i="17"/>
  <c r="AE90" i="17"/>
  <c r="AD90" i="17"/>
  <c r="AB90" i="17"/>
  <c r="AC90" i="17" s="1"/>
  <c r="AA90" i="17"/>
  <c r="Z90" i="17"/>
  <c r="Y90" i="17"/>
  <c r="X90" i="17"/>
  <c r="V90" i="17"/>
  <c r="U90" i="17"/>
  <c r="T90" i="17"/>
  <c r="S90" i="17"/>
  <c r="R90" i="17"/>
  <c r="Q90" i="17"/>
  <c r="N90" i="17"/>
  <c r="J90" i="17"/>
  <c r="C90" i="17"/>
  <c r="AH89" i="17"/>
  <c r="AG89" i="17"/>
  <c r="AE89" i="17"/>
  <c r="AD89" i="17"/>
  <c r="AC89" i="17"/>
  <c r="AB89" i="17"/>
  <c r="AA89" i="17"/>
  <c r="Z89" i="17"/>
  <c r="Y89" i="17"/>
  <c r="X89" i="17"/>
  <c r="W89" i="17"/>
  <c r="V89" i="17"/>
  <c r="U89" i="17"/>
  <c r="S89" i="17"/>
  <c r="R89" i="17"/>
  <c r="Q89" i="17"/>
  <c r="N89" i="17"/>
  <c r="M89" i="17"/>
  <c r="M90" i="17" s="1"/>
  <c r="J89" i="17"/>
  <c r="C89" i="17"/>
  <c r="AD86" i="17"/>
  <c r="AB86" i="17"/>
  <c r="AA86" i="17"/>
  <c r="K86" i="17"/>
  <c r="I86" i="17"/>
  <c r="H86" i="17"/>
  <c r="G86" i="17"/>
  <c r="AI85" i="17"/>
  <c r="AH85" i="17"/>
  <c r="AG85" i="17"/>
  <c r="AE85" i="17"/>
  <c r="AD85" i="17"/>
  <c r="AB85" i="17"/>
  <c r="AA85" i="17"/>
  <c r="Z85" i="17"/>
  <c r="AC85" i="17" s="1"/>
  <c r="Y85" i="17"/>
  <c r="X85" i="17"/>
  <c r="W85" i="17"/>
  <c r="V85" i="17"/>
  <c r="U85" i="17"/>
  <c r="T85" i="17"/>
  <c r="S85" i="17"/>
  <c r="R85" i="17"/>
  <c r="Q85" i="17"/>
  <c r="N85" i="17"/>
  <c r="M85" i="17"/>
  <c r="J85" i="17"/>
  <c r="C85" i="17"/>
  <c r="AH84" i="17"/>
  <c r="AG84" i="17"/>
  <c r="AE84" i="17"/>
  <c r="AD84" i="17"/>
  <c r="AC84" i="17"/>
  <c r="AB84" i="17"/>
  <c r="AA84" i="17"/>
  <c r="Z84" i="17"/>
  <c r="Y84" i="17"/>
  <c r="AI84" i="17" s="1"/>
  <c r="X84" i="17"/>
  <c r="W84" i="17"/>
  <c r="V84" i="17"/>
  <c r="U84" i="17"/>
  <c r="T84" i="17"/>
  <c r="S84" i="17"/>
  <c r="R84" i="17"/>
  <c r="Q84" i="17"/>
  <c r="N84" i="17"/>
  <c r="M84" i="17"/>
  <c r="J84" i="17"/>
  <c r="C84" i="17"/>
  <c r="AH83" i="17"/>
  <c r="AG83" i="17"/>
  <c r="AE83" i="17"/>
  <c r="AD83" i="17"/>
  <c r="AI83" i="17" s="1"/>
  <c r="AC83" i="17"/>
  <c r="AB83" i="17"/>
  <c r="AA83" i="17"/>
  <c r="Z83" i="17"/>
  <c r="Y83" i="17"/>
  <c r="X83" i="17"/>
  <c r="V83" i="17"/>
  <c r="U83" i="17"/>
  <c r="S83" i="17"/>
  <c r="R83" i="17"/>
  <c r="Q83" i="17"/>
  <c r="T83" i="17" s="1"/>
  <c r="N83" i="17"/>
  <c r="J83" i="17"/>
  <c r="AH82" i="17"/>
  <c r="AE82" i="17"/>
  <c r="AD82" i="17"/>
  <c r="AB82" i="17"/>
  <c r="AA82" i="17"/>
  <c r="Z82" i="17"/>
  <c r="AC82" i="17" s="1"/>
  <c r="Y82" i="17"/>
  <c r="X82" i="17"/>
  <c r="T82" i="17"/>
  <c r="J82" i="17"/>
  <c r="AH81" i="17"/>
  <c r="AE81" i="17"/>
  <c r="AD81" i="17"/>
  <c r="AC81" i="17"/>
  <c r="AB81" i="17"/>
  <c r="AA81" i="17"/>
  <c r="Z81" i="17"/>
  <c r="Y81" i="17"/>
  <c r="X81" i="17"/>
  <c r="V81" i="17"/>
  <c r="U81" i="17"/>
  <c r="S81" i="17"/>
  <c r="R81" i="17"/>
  <c r="Q81" i="17"/>
  <c r="T81" i="17" s="1"/>
  <c r="N81" i="17"/>
  <c r="J81" i="17"/>
  <c r="AI80" i="17"/>
  <c r="AH80" i="17"/>
  <c r="AG80" i="17"/>
  <c r="AE80" i="17"/>
  <c r="AD80" i="17"/>
  <c r="AB80" i="17"/>
  <c r="AA80" i="17"/>
  <c r="Z80" i="17"/>
  <c r="AC80" i="17" s="1"/>
  <c r="Y80" i="17"/>
  <c r="X80" i="17"/>
  <c r="V80" i="17"/>
  <c r="U80" i="17"/>
  <c r="T80" i="17"/>
  <c r="S80" i="17"/>
  <c r="R80" i="17"/>
  <c r="Q80" i="17"/>
  <c r="N80" i="17"/>
  <c r="J80" i="17"/>
  <c r="AH79" i="17"/>
  <c r="AG79" i="17"/>
  <c r="AE79" i="17"/>
  <c r="AD79" i="17"/>
  <c r="AB79" i="17"/>
  <c r="AA79" i="17"/>
  <c r="Z79" i="17"/>
  <c r="AC79" i="17" s="1"/>
  <c r="Y79" i="17"/>
  <c r="X79" i="17"/>
  <c r="V79" i="17"/>
  <c r="U79" i="17"/>
  <c r="S79" i="17"/>
  <c r="R79" i="17"/>
  <c r="Q79" i="17"/>
  <c r="T79" i="17" s="1"/>
  <c r="N79" i="17"/>
  <c r="J79" i="17"/>
  <c r="C79" i="17"/>
  <c r="AH78" i="17"/>
  <c r="AE78" i="17"/>
  <c r="AD78" i="17"/>
  <c r="AB78" i="17"/>
  <c r="AA78" i="17"/>
  <c r="Z78" i="17"/>
  <c r="AC78" i="17" s="1"/>
  <c r="Y78" i="17"/>
  <c r="X78" i="17"/>
  <c r="W78" i="17"/>
  <c r="V78" i="17"/>
  <c r="U78" i="17"/>
  <c r="S78" i="17"/>
  <c r="R78" i="17"/>
  <c r="Q78" i="17"/>
  <c r="T78" i="17" s="1"/>
  <c r="N78" i="17"/>
  <c r="J78" i="17"/>
  <c r="C78" i="17"/>
  <c r="AI77" i="17"/>
  <c r="AH77" i="17"/>
  <c r="AG77" i="17"/>
  <c r="AE77" i="17"/>
  <c r="AD77" i="17"/>
  <c r="AB77" i="17"/>
  <c r="AA77" i="17"/>
  <c r="Z77" i="17"/>
  <c r="Y77" i="17"/>
  <c r="X77" i="17"/>
  <c r="W77" i="17"/>
  <c r="V77" i="17"/>
  <c r="U77" i="17"/>
  <c r="U86" i="17" s="1"/>
  <c r="T77" i="17"/>
  <c r="T86" i="17" s="1"/>
  <c r="S77" i="17"/>
  <c r="R77" i="17"/>
  <c r="Q77" i="17"/>
  <c r="N77" i="17"/>
  <c r="M77" i="17"/>
  <c r="J77" i="17"/>
  <c r="C77" i="17"/>
  <c r="Z74" i="17"/>
  <c r="K74" i="17"/>
  <c r="I74" i="17"/>
  <c r="H74" i="17"/>
  <c r="G74" i="17"/>
  <c r="AH73" i="17"/>
  <c r="AE73" i="17"/>
  <c r="AD73" i="17"/>
  <c r="AB73" i="17"/>
  <c r="AA73" i="17"/>
  <c r="Z73" i="17"/>
  <c r="AC73" i="17" s="1"/>
  <c r="Y73" i="17"/>
  <c r="X73" i="17"/>
  <c r="W73" i="17"/>
  <c r="V73" i="17"/>
  <c r="U73" i="17"/>
  <c r="T73" i="17"/>
  <c r="S73" i="17"/>
  <c r="R73" i="17"/>
  <c r="Q73" i="17"/>
  <c r="N73" i="17"/>
  <c r="M73" i="17"/>
  <c r="J73" i="17"/>
  <c r="C73" i="17"/>
  <c r="AI72" i="17"/>
  <c r="AH72" i="17"/>
  <c r="AE72" i="17"/>
  <c r="AD72" i="17"/>
  <c r="AC72" i="17"/>
  <c r="AB72" i="17"/>
  <c r="AA72" i="17"/>
  <c r="Z72" i="17"/>
  <c r="Y72" i="17"/>
  <c r="AG72" i="17" s="1"/>
  <c r="X72" i="17"/>
  <c r="W72" i="17"/>
  <c r="V72" i="17"/>
  <c r="U72" i="17"/>
  <c r="S72" i="17"/>
  <c r="R72" i="17"/>
  <c r="Q72" i="17"/>
  <c r="T72" i="17" s="1"/>
  <c r="N72" i="17"/>
  <c r="M72" i="17"/>
  <c r="J72" i="17"/>
  <c r="C72" i="17"/>
  <c r="AH71" i="17"/>
  <c r="AG71" i="17"/>
  <c r="AE71" i="17"/>
  <c r="AD71" i="17"/>
  <c r="AB71" i="17"/>
  <c r="AA71" i="17"/>
  <c r="Z71" i="17"/>
  <c r="AC71" i="17" s="1"/>
  <c r="Y71" i="17"/>
  <c r="AI71" i="17" s="1"/>
  <c r="X71" i="17"/>
  <c r="T71" i="17"/>
  <c r="J71" i="17"/>
  <c r="AH70" i="17"/>
  <c r="AG70" i="17"/>
  <c r="AE70" i="17"/>
  <c r="AD70" i="17"/>
  <c r="AC70" i="17"/>
  <c r="AB70" i="17"/>
  <c r="AA70" i="17"/>
  <c r="Z70" i="17"/>
  <c r="Y70" i="17"/>
  <c r="AI70" i="17" s="1"/>
  <c r="X70" i="17"/>
  <c r="T70" i="17"/>
  <c r="J70" i="17"/>
  <c r="AH69" i="17"/>
  <c r="AG69" i="17"/>
  <c r="AE69" i="17"/>
  <c r="AD69" i="17"/>
  <c r="AC69" i="17"/>
  <c r="AB69" i="17"/>
  <c r="AA69" i="17"/>
  <c r="Z69" i="17"/>
  <c r="Y69" i="17"/>
  <c r="X69" i="17"/>
  <c r="V69" i="17"/>
  <c r="U69" i="17"/>
  <c r="T69" i="17"/>
  <c r="S69" i="17"/>
  <c r="R69" i="17"/>
  <c r="Q69" i="17"/>
  <c r="N69" i="17"/>
  <c r="J69" i="17"/>
  <c r="AI68" i="17"/>
  <c r="AH68" i="17"/>
  <c r="AG68" i="17"/>
  <c r="AE68" i="17"/>
  <c r="AD68" i="17"/>
  <c r="AB68" i="17"/>
  <c r="AA68" i="17"/>
  <c r="AC68" i="17" s="1"/>
  <c r="Z68" i="17"/>
  <c r="Y68" i="17"/>
  <c r="X68" i="17"/>
  <c r="V68" i="17"/>
  <c r="U68" i="17"/>
  <c r="S68" i="17"/>
  <c r="R68" i="17"/>
  <c r="Q68" i="17"/>
  <c r="T68" i="17" s="1"/>
  <c r="N68" i="17"/>
  <c r="J68" i="17"/>
  <c r="AH67" i="17"/>
  <c r="AE67" i="17"/>
  <c r="AD67" i="17"/>
  <c r="AB67" i="17"/>
  <c r="AC67" i="17" s="1"/>
  <c r="AA67" i="17"/>
  <c r="Z67" i="17"/>
  <c r="Y67" i="17"/>
  <c r="X67" i="17"/>
  <c r="V67" i="17"/>
  <c r="U67" i="17"/>
  <c r="U74" i="17" s="1"/>
  <c r="S67" i="17"/>
  <c r="R67" i="17"/>
  <c r="Q67" i="17"/>
  <c r="T67" i="17" s="1"/>
  <c r="N67" i="17"/>
  <c r="J67" i="17"/>
  <c r="C67" i="17"/>
  <c r="AH66" i="17"/>
  <c r="AE66" i="17"/>
  <c r="AD66" i="17"/>
  <c r="AB66" i="17"/>
  <c r="AA66" i="17"/>
  <c r="Z66" i="17"/>
  <c r="Y66" i="17"/>
  <c r="AG66" i="17" s="1"/>
  <c r="X66" i="17"/>
  <c r="W66" i="17"/>
  <c r="V66" i="17"/>
  <c r="U66" i="17"/>
  <c r="S66" i="17"/>
  <c r="R66" i="17"/>
  <c r="Q66" i="17"/>
  <c r="N66" i="17"/>
  <c r="J66" i="17"/>
  <c r="C66" i="17"/>
  <c r="AI65" i="17"/>
  <c r="AH65" i="17"/>
  <c r="AG65" i="17"/>
  <c r="AE65" i="17"/>
  <c r="AD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N65" i="17"/>
  <c r="M65" i="17"/>
  <c r="J65" i="17"/>
  <c r="C65" i="17"/>
  <c r="K62" i="17"/>
  <c r="I62" i="17"/>
  <c r="H62" i="17"/>
  <c r="G62" i="17"/>
  <c r="AH61" i="17"/>
  <c r="AG61" i="17"/>
  <c r="AE61" i="17"/>
  <c r="AD61" i="17"/>
  <c r="AB61" i="17"/>
  <c r="AA61" i="17"/>
  <c r="Z61" i="17"/>
  <c r="AC61" i="17" s="1"/>
  <c r="Y61" i="17"/>
  <c r="AI61" i="17" s="1"/>
  <c r="X61" i="17"/>
  <c r="W61" i="17"/>
  <c r="V61" i="17"/>
  <c r="U61" i="17"/>
  <c r="T61" i="17"/>
  <c r="S61" i="17"/>
  <c r="R61" i="17"/>
  <c r="Q61" i="17"/>
  <c r="N61" i="17"/>
  <c r="M61" i="17"/>
  <c r="J61" i="17"/>
  <c r="C61" i="17"/>
  <c r="AH60" i="17"/>
  <c r="AE60" i="17"/>
  <c r="AD60" i="17"/>
  <c r="AC60" i="17"/>
  <c r="AB60" i="17"/>
  <c r="AA60" i="17"/>
  <c r="Z60" i="17"/>
  <c r="Y60" i="17"/>
  <c r="X60" i="17"/>
  <c r="W60" i="17"/>
  <c r="V60" i="17"/>
  <c r="U60" i="17"/>
  <c r="S60" i="17"/>
  <c r="R60" i="17"/>
  <c r="Q60" i="17"/>
  <c r="T60" i="17" s="1"/>
  <c r="N60" i="17"/>
  <c r="M60" i="17"/>
  <c r="J60" i="17"/>
  <c r="C60" i="17"/>
  <c r="AH59" i="17"/>
  <c r="AE59" i="17"/>
  <c r="AD59" i="17"/>
  <c r="AB59" i="17"/>
  <c r="AA59" i="17"/>
  <c r="Z59" i="17"/>
  <c r="AC59" i="17" s="1"/>
  <c r="Y59" i="17"/>
  <c r="X59" i="17"/>
  <c r="T59" i="17"/>
  <c r="J59" i="17"/>
  <c r="AH58" i="17"/>
  <c r="AE58" i="17"/>
  <c r="AD58" i="17"/>
  <c r="AB58" i="17"/>
  <c r="AA58" i="17"/>
  <c r="Z58" i="17"/>
  <c r="AC58" i="17" s="1"/>
  <c r="Y58" i="17"/>
  <c r="X58" i="17"/>
  <c r="T58" i="17"/>
  <c r="J58" i="17"/>
  <c r="AH57" i="17"/>
  <c r="AG57" i="17"/>
  <c r="AE57" i="17"/>
  <c r="AD57" i="17"/>
  <c r="AI57" i="17" s="1"/>
  <c r="AB57" i="17"/>
  <c r="AC57" i="17" s="1"/>
  <c r="AA57" i="17"/>
  <c r="Z57" i="17"/>
  <c r="Y57" i="17"/>
  <c r="X57" i="17"/>
  <c r="T57" i="17"/>
  <c r="J57" i="17"/>
  <c r="AI56" i="17"/>
  <c r="AH56" i="17"/>
  <c r="AG56" i="17"/>
  <c r="AE56" i="17"/>
  <c r="AD56" i="17"/>
  <c r="AB56" i="17"/>
  <c r="AA56" i="17"/>
  <c r="Z56" i="17"/>
  <c r="AC56" i="17" s="1"/>
  <c r="Y56" i="17"/>
  <c r="X56" i="17"/>
  <c r="V56" i="17"/>
  <c r="U56" i="17"/>
  <c r="T56" i="17"/>
  <c r="S56" i="17"/>
  <c r="R56" i="17"/>
  <c r="Q56" i="17"/>
  <c r="N56" i="17"/>
  <c r="J56" i="17"/>
  <c r="AH55" i="17"/>
  <c r="AG55" i="17"/>
  <c r="AE55" i="17"/>
  <c r="AD55" i="17"/>
  <c r="AI55" i="17" s="1"/>
  <c r="AB55" i="17"/>
  <c r="AA55" i="17"/>
  <c r="Z55" i="17"/>
  <c r="Y55" i="17"/>
  <c r="X55" i="17"/>
  <c r="V55" i="17"/>
  <c r="U55" i="17"/>
  <c r="T55" i="17"/>
  <c r="S55" i="17"/>
  <c r="S62" i="17" s="1"/>
  <c r="R55" i="17"/>
  <c r="Q55" i="17"/>
  <c r="N55" i="17"/>
  <c r="J55" i="17"/>
  <c r="AH54" i="17"/>
  <c r="AE54" i="17"/>
  <c r="AD54" i="17"/>
  <c r="AB54" i="17"/>
  <c r="AC54" i="17" s="1"/>
  <c r="AA54" i="17"/>
  <c r="Z54" i="17"/>
  <c r="Y54" i="17"/>
  <c r="X54" i="17"/>
  <c r="V54" i="17"/>
  <c r="U54" i="17"/>
  <c r="S54" i="17"/>
  <c r="R54" i="17"/>
  <c r="Q54" i="17"/>
  <c r="N54" i="17"/>
  <c r="J54" i="17"/>
  <c r="C54" i="17"/>
  <c r="AI53" i="17"/>
  <c r="AH53" i="17"/>
  <c r="AG53" i="17"/>
  <c r="AE53" i="17"/>
  <c r="AD53" i="17"/>
  <c r="AB53" i="17"/>
  <c r="AA53" i="17"/>
  <c r="Z53" i="17"/>
  <c r="Y53" i="17"/>
  <c r="X53" i="17"/>
  <c r="W53" i="17"/>
  <c r="V53" i="17"/>
  <c r="U53" i="17"/>
  <c r="S53" i="17"/>
  <c r="R53" i="17"/>
  <c r="Q53" i="17"/>
  <c r="T53" i="17" s="1"/>
  <c r="N53" i="17"/>
  <c r="M53" i="17"/>
  <c r="J53" i="17"/>
  <c r="C53" i="17"/>
  <c r="S50" i="17"/>
  <c r="K50" i="17"/>
  <c r="I50" i="17"/>
  <c r="H50" i="17"/>
  <c r="G50" i="17"/>
  <c r="AH49" i="17"/>
  <c r="AE49" i="17"/>
  <c r="AD49" i="17"/>
  <c r="AB49" i="17"/>
  <c r="AA49" i="17"/>
  <c r="Z49" i="17"/>
  <c r="AC49" i="17" s="1"/>
  <c r="Y49" i="17"/>
  <c r="X49" i="17"/>
  <c r="W49" i="17"/>
  <c r="V49" i="17"/>
  <c r="U49" i="17"/>
  <c r="T49" i="17"/>
  <c r="S49" i="17"/>
  <c r="R49" i="17"/>
  <c r="Q49" i="17"/>
  <c r="N49" i="17"/>
  <c r="M49" i="17"/>
  <c r="J49" i="17"/>
  <c r="C49" i="17"/>
  <c r="AH48" i="17"/>
  <c r="AE48" i="17"/>
  <c r="AD48" i="17"/>
  <c r="AD50" i="17" s="1"/>
  <c r="AC48" i="17"/>
  <c r="AB48" i="17"/>
  <c r="AA48" i="17"/>
  <c r="Z48" i="17"/>
  <c r="Y48" i="17"/>
  <c r="X48" i="17"/>
  <c r="W48" i="17"/>
  <c r="V48" i="17"/>
  <c r="U48" i="17"/>
  <c r="S48" i="17"/>
  <c r="R48" i="17"/>
  <c r="Q48" i="17"/>
  <c r="T48" i="17" s="1"/>
  <c r="N48" i="17"/>
  <c r="M48" i="17"/>
  <c r="J48" i="17"/>
  <c r="C48" i="17"/>
  <c r="AI47" i="17"/>
  <c r="AH47" i="17"/>
  <c r="AG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N47" i="17"/>
  <c r="M47" i="17"/>
  <c r="J47" i="17"/>
  <c r="C47" i="17"/>
  <c r="AH46" i="17"/>
  <c r="AG46" i="17"/>
  <c r="AE46" i="17"/>
  <c r="AD46" i="17"/>
  <c r="AC46" i="17"/>
  <c r="AB46" i="17"/>
  <c r="AA46" i="17"/>
  <c r="Z46" i="17"/>
  <c r="Y46" i="17"/>
  <c r="AI46" i="17" s="1"/>
  <c r="X46" i="17"/>
  <c r="T46" i="17"/>
  <c r="J46" i="17"/>
  <c r="AI45" i="17"/>
  <c r="AH45" i="17"/>
  <c r="AG45" i="17"/>
  <c r="AE45" i="17"/>
  <c r="AD45" i="17"/>
  <c r="AC45" i="17"/>
  <c r="AB45" i="17"/>
  <c r="AA45" i="17"/>
  <c r="Z45" i="17"/>
  <c r="Y45" i="17"/>
  <c r="X45" i="17"/>
  <c r="T45" i="17"/>
  <c r="J45" i="17"/>
  <c r="AH44" i="17"/>
  <c r="AE44" i="17"/>
  <c r="AD44" i="17"/>
  <c r="AB44" i="17"/>
  <c r="AA44" i="17"/>
  <c r="Z44" i="17"/>
  <c r="Y44" i="17"/>
  <c r="X44" i="17"/>
  <c r="W44" i="17"/>
  <c r="W45" i="17" s="1"/>
  <c r="V44" i="17"/>
  <c r="U44" i="17"/>
  <c r="T44" i="17"/>
  <c r="S44" i="17"/>
  <c r="R44" i="17"/>
  <c r="Q44" i="17"/>
  <c r="N44" i="17"/>
  <c r="M44" i="17"/>
  <c r="M45" i="17" s="1"/>
  <c r="J44" i="17"/>
  <c r="AI43" i="17"/>
  <c r="AH43" i="17"/>
  <c r="AG43" i="17"/>
  <c r="AE43" i="17"/>
  <c r="AD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N43" i="17"/>
  <c r="M43" i="17"/>
  <c r="J43" i="17"/>
  <c r="AI42" i="17"/>
  <c r="AH42" i="17"/>
  <c r="AG42" i="17"/>
  <c r="AE42" i="17"/>
  <c r="AD42" i="17"/>
  <c r="AC42" i="17"/>
  <c r="AB42" i="17"/>
  <c r="AA42" i="17"/>
  <c r="Z42" i="17"/>
  <c r="Y42" i="17"/>
  <c r="X42" i="17"/>
  <c r="W42" i="17"/>
  <c r="V42" i="17"/>
  <c r="U42" i="17"/>
  <c r="U50" i="17" s="1"/>
  <c r="S42" i="17"/>
  <c r="R42" i="17"/>
  <c r="R50" i="17" s="1"/>
  <c r="Q42" i="17"/>
  <c r="N42" i="17"/>
  <c r="J42" i="17"/>
  <c r="AH41" i="17"/>
  <c r="AG41" i="17"/>
  <c r="AE41" i="17"/>
  <c r="AD41" i="17"/>
  <c r="AI41" i="17" s="1"/>
  <c r="AB41" i="17"/>
  <c r="AC41" i="17" s="1"/>
  <c r="AA41" i="17"/>
  <c r="Z41" i="17"/>
  <c r="Y41" i="17"/>
  <c r="X41" i="17"/>
  <c r="W41" i="17"/>
  <c r="T41" i="17"/>
  <c r="M41" i="17"/>
  <c r="M42" i="17" s="1"/>
  <c r="J41" i="17"/>
  <c r="C41" i="17"/>
  <c r="C42" i="17" s="1"/>
  <c r="G39" i="17"/>
  <c r="G51" i="17" s="1"/>
  <c r="G63" i="17" s="1"/>
  <c r="G75" i="17" s="1"/>
  <c r="G87" i="17" s="1"/>
  <c r="AD38" i="17"/>
  <c r="S38" i="17"/>
  <c r="K38" i="17"/>
  <c r="I38" i="17"/>
  <c r="H38" i="17"/>
  <c r="G38" i="17"/>
  <c r="AH37" i="17"/>
  <c r="AG37" i="17"/>
  <c r="AE37" i="17"/>
  <c r="AD37" i="17"/>
  <c r="AC37" i="17"/>
  <c r="AB37" i="17"/>
  <c r="AA37" i="17"/>
  <c r="Z37" i="17"/>
  <c r="Y37" i="17"/>
  <c r="AI37" i="17" s="1"/>
  <c r="X37" i="17"/>
  <c r="W37" i="17"/>
  <c r="V37" i="17"/>
  <c r="U37" i="17"/>
  <c r="T37" i="17"/>
  <c r="S37" i="17"/>
  <c r="R37" i="17"/>
  <c r="Q37" i="17"/>
  <c r="N37" i="17"/>
  <c r="M37" i="17"/>
  <c r="J37" i="17"/>
  <c r="C37" i="17"/>
  <c r="AH36" i="17"/>
  <c r="AE36" i="17"/>
  <c r="AD36" i="17"/>
  <c r="AC36" i="17"/>
  <c r="AB36" i="17"/>
  <c r="AA36" i="17"/>
  <c r="Z36" i="17"/>
  <c r="Y36" i="17"/>
  <c r="X36" i="17"/>
  <c r="W36" i="17"/>
  <c r="V36" i="17"/>
  <c r="U36" i="17"/>
  <c r="S36" i="17"/>
  <c r="R36" i="17"/>
  <c r="Q36" i="17"/>
  <c r="T36" i="17" s="1"/>
  <c r="N36" i="17"/>
  <c r="M36" i="17"/>
  <c r="J36" i="17"/>
  <c r="C36" i="17"/>
  <c r="AH35" i="17"/>
  <c r="AE35" i="17"/>
  <c r="AD35" i="17"/>
  <c r="AB35" i="17"/>
  <c r="AA35" i="17"/>
  <c r="Z35" i="17"/>
  <c r="AC35" i="17" s="1"/>
  <c r="Y35" i="17"/>
  <c r="X35" i="17"/>
  <c r="W35" i="17"/>
  <c r="V35" i="17"/>
  <c r="U35" i="17"/>
  <c r="S35" i="17"/>
  <c r="R35" i="17"/>
  <c r="Q35" i="17"/>
  <c r="T35" i="17" s="1"/>
  <c r="N35" i="17"/>
  <c r="M35" i="17"/>
  <c r="J35" i="17"/>
  <c r="C35" i="17"/>
  <c r="AI34" i="17"/>
  <c r="AH34" i="17"/>
  <c r="AG34" i="17"/>
  <c r="AE34" i="17"/>
  <c r="AD34" i="17"/>
  <c r="AB34" i="17"/>
  <c r="AA34" i="17"/>
  <c r="Z34" i="17"/>
  <c r="AC34" i="17" s="1"/>
  <c r="Y34" i="17"/>
  <c r="X34" i="17"/>
  <c r="T34" i="17"/>
  <c r="J34" i="17"/>
  <c r="AH33" i="17"/>
  <c r="AE33" i="17"/>
  <c r="AD33" i="17"/>
  <c r="AB33" i="17"/>
  <c r="AA33" i="17"/>
  <c r="Z33" i="17"/>
  <c r="AC33" i="17" s="1"/>
  <c r="Y33" i="17"/>
  <c r="X33" i="17"/>
  <c r="V33" i="17"/>
  <c r="U33" i="17"/>
  <c r="S33" i="17"/>
  <c r="R33" i="17"/>
  <c r="Q33" i="17"/>
  <c r="T33" i="17" s="1"/>
  <c r="N33" i="17"/>
  <c r="J33" i="17"/>
  <c r="AI32" i="17"/>
  <c r="AH32" i="17"/>
  <c r="AG32" i="17"/>
  <c r="AE32" i="17"/>
  <c r="AD32" i="17"/>
  <c r="AB32" i="17"/>
  <c r="AA32" i="17"/>
  <c r="Z32" i="17"/>
  <c r="Y32" i="17"/>
  <c r="X32" i="17"/>
  <c r="V32" i="17"/>
  <c r="U32" i="17"/>
  <c r="T32" i="17"/>
  <c r="S32" i="17"/>
  <c r="R32" i="17"/>
  <c r="Q32" i="17"/>
  <c r="N32" i="17"/>
  <c r="J32" i="17"/>
  <c r="AH31" i="17"/>
  <c r="AE31" i="17"/>
  <c r="AD31" i="17"/>
  <c r="AB31" i="17"/>
  <c r="AA31" i="17"/>
  <c r="Z31" i="17"/>
  <c r="Y31" i="17"/>
  <c r="X31" i="17"/>
  <c r="V31" i="17"/>
  <c r="U31" i="17"/>
  <c r="T31" i="17"/>
  <c r="S31" i="17"/>
  <c r="R31" i="17"/>
  <c r="Q31" i="17"/>
  <c r="N31" i="17"/>
  <c r="J31" i="17"/>
  <c r="C31" i="17"/>
  <c r="AI30" i="17"/>
  <c r="AH30" i="17"/>
  <c r="AG30" i="17"/>
  <c r="AE30" i="17"/>
  <c r="AD30" i="17"/>
  <c r="AB30" i="17"/>
  <c r="AC30" i="17" s="1"/>
  <c r="AA30" i="17"/>
  <c r="Z30" i="17"/>
  <c r="Y30" i="17"/>
  <c r="X30" i="17"/>
  <c r="W30" i="17"/>
  <c r="V30" i="17"/>
  <c r="U30" i="17"/>
  <c r="U38" i="17" s="1"/>
  <c r="T30" i="17"/>
  <c r="S30" i="17"/>
  <c r="R30" i="17"/>
  <c r="Q30" i="17"/>
  <c r="N30" i="17"/>
  <c r="J30" i="17"/>
  <c r="C30" i="17"/>
  <c r="AH29" i="17"/>
  <c r="AG29" i="17"/>
  <c r="AE29" i="17"/>
  <c r="AD29" i="17"/>
  <c r="AI29" i="17" s="1"/>
  <c r="AC29" i="17"/>
  <c r="AB29" i="17"/>
  <c r="AA29" i="17"/>
  <c r="Z29" i="17"/>
  <c r="Y29" i="17"/>
  <c r="X29" i="17"/>
  <c r="W29" i="17"/>
  <c r="V29" i="17"/>
  <c r="U29" i="17"/>
  <c r="T29" i="17"/>
  <c r="S29" i="17"/>
  <c r="R29" i="17"/>
  <c r="R38" i="17" s="1"/>
  <c r="Q29" i="17"/>
  <c r="N29" i="17"/>
  <c r="M29" i="17"/>
  <c r="J29" i="17"/>
  <c r="C29" i="17"/>
  <c r="R27" i="17"/>
  <c r="K27" i="17"/>
  <c r="K39" i="17" s="1"/>
  <c r="H27" i="17"/>
  <c r="U26" i="17"/>
  <c r="S26" i="17"/>
  <c r="K26" i="17"/>
  <c r="I26" i="17"/>
  <c r="H26" i="17"/>
  <c r="G26" i="17"/>
  <c r="G27" i="17" s="1"/>
  <c r="AH25" i="17"/>
  <c r="AE25" i="17"/>
  <c r="AD25" i="17"/>
  <c r="AB25" i="17"/>
  <c r="AA25" i="17"/>
  <c r="Z25" i="17"/>
  <c r="AC25" i="17" s="1"/>
  <c r="Y25" i="17"/>
  <c r="X25" i="17"/>
  <c r="W25" i="17"/>
  <c r="V25" i="17"/>
  <c r="U25" i="17"/>
  <c r="T25" i="17"/>
  <c r="S25" i="17"/>
  <c r="R25" i="17"/>
  <c r="R26" i="17" s="1"/>
  <c r="Q25" i="17"/>
  <c r="Q26" i="17" s="1"/>
  <c r="N25" i="17"/>
  <c r="M25" i="17"/>
  <c r="J25" i="17"/>
  <c r="C25" i="17"/>
  <c r="AH24" i="17"/>
  <c r="AE24" i="17"/>
  <c r="AD24" i="17"/>
  <c r="AC24" i="17"/>
  <c r="AB24" i="17"/>
  <c r="AA24" i="17"/>
  <c r="Z24" i="17"/>
  <c r="Y24" i="17"/>
  <c r="X24" i="17"/>
  <c r="W24" i="17"/>
  <c r="V24" i="17"/>
  <c r="T24" i="17"/>
  <c r="M24" i="17"/>
  <c r="J24" i="17"/>
  <c r="C24" i="17"/>
  <c r="AH23" i="17"/>
  <c r="AE23" i="17"/>
  <c r="AD23" i="17"/>
  <c r="AC23" i="17"/>
  <c r="AB23" i="17"/>
  <c r="AA23" i="17"/>
  <c r="Z23" i="17"/>
  <c r="Z26" i="17" s="1"/>
  <c r="Y23" i="17"/>
  <c r="X23" i="17"/>
  <c r="T23" i="17"/>
  <c r="J23" i="17"/>
  <c r="AI22" i="17"/>
  <c r="AH22" i="17"/>
  <c r="AG22" i="17"/>
  <c r="AE22" i="17"/>
  <c r="AD22" i="17"/>
  <c r="AC22" i="17"/>
  <c r="AB22" i="17"/>
  <c r="AA22" i="17"/>
  <c r="Z22" i="17"/>
  <c r="Y22" i="17"/>
  <c r="X22" i="17"/>
  <c r="T22" i="17"/>
  <c r="J22" i="17"/>
  <c r="AI21" i="17"/>
  <c r="AH21" i="17"/>
  <c r="AG21" i="17"/>
  <c r="AE21" i="17"/>
  <c r="AD21" i="17"/>
  <c r="AC21" i="17"/>
  <c r="AB21" i="17"/>
  <c r="AA21" i="17"/>
  <c r="Z21" i="17"/>
  <c r="Y21" i="17"/>
  <c r="X21" i="17"/>
  <c r="T21" i="17"/>
  <c r="J21" i="17"/>
  <c r="AI20" i="17"/>
  <c r="AH20" i="17"/>
  <c r="AE20" i="17"/>
  <c r="AD20" i="17"/>
  <c r="AB20" i="17"/>
  <c r="AA20" i="17"/>
  <c r="Z20" i="17"/>
  <c r="AC20" i="17" s="1"/>
  <c r="Y20" i="17"/>
  <c r="AG20" i="17" s="1"/>
  <c r="X20" i="17"/>
  <c r="V20" i="17"/>
  <c r="T20" i="17"/>
  <c r="J20" i="17"/>
  <c r="AH19" i="17"/>
  <c r="AG19" i="17"/>
  <c r="AE19" i="17"/>
  <c r="AD19" i="17"/>
  <c r="AI19" i="17" s="1"/>
  <c r="AB19" i="17"/>
  <c r="AA19" i="17"/>
  <c r="Z19" i="17"/>
  <c r="AC19" i="17" s="1"/>
  <c r="Y19" i="17"/>
  <c r="X19" i="17"/>
  <c r="V19" i="17"/>
  <c r="T19" i="17"/>
  <c r="J19" i="17"/>
  <c r="AH18" i="17"/>
  <c r="AE18" i="17"/>
  <c r="AD18" i="17"/>
  <c r="AB18" i="17"/>
  <c r="AA18" i="17"/>
  <c r="Z18" i="17"/>
  <c r="Y18" i="17"/>
  <c r="X18" i="17"/>
  <c r="W18" i="17"/>
  <c r="V18" i="17"/>
  <c r="T18" i="17"/>
  <c r="J18" i="17"/>
  <c r="AH17" i="17"/>
  <c r="AE17" i="17"/>
  <c r="AD17" i="17"/>
  <c r="AB17" i="17"/>
  <c r="AA17" i="17"/>
  <c r="Z17" i="17"/>
  <c r="AC17" i="17" s="1"/>
  <c r="Y17" i="17"/>
  <c r="X17" i="17"/>
  <c r="W17" i="17"/>
  <c r="T17" i="17"/>
  <c r="M17" i="17"/>
  <c r="J17" i="17"/>
  <c r="J26" i="17" s="1"/>
  <c r="C17" i="17"/>
  <c r="H15" i="17"/>
  <c r="G15" i="17"/>
  <c r="S14" i="17"/>
  <c r="S15" i="17" s="1"/>
  <c r="R14" i="17"/>
  <c r="R15" i="17" s="1"/>
  <c r="K14" i="17"/>
  <c r="K15" i="17" s="1"/>
  <c r="I14" i="17"/>
  <c r="I15" i="17" s="1"/>
  <c r="H14" i="17"/>
  <c r="G14" i="17"/>
  <c r="AI13" i="17"/>
  <c r="AH13" i="17"/>
  <c r="AE13" i="17"/>
  <c r="AD13" i="17"/>
  <c r="AC13" i="17"/>
  <c r="AB13" i="17"/>
  <c r="AA13" i="17"/>
  <c r="Z13" i="17"/>
  <c r="Y13" i="17"/>
  <c r="AG13" i="17" s="1"/>
  <c r="X13" i="17"/>
  <c r="W13" i="17"/>
  <c r="V13" i="17"/>
  <c r="U13" i="17"/>
  <c r="U14" i="17" s="1"/>
  <c r="U15" i="17" s="1"/>
  <c r="S13" i="17"/>
  <c r="R13" i="17"/>
  <c r="Q13" i="17"/>
  <c r="N13" i="17"/>
  <c r="M13" i="17"/>
  <c r="J13" i="17"/>
  <c r="C13" i="17"/>
  <c r="AH12" i="17"/>
  <c r="AE12" i="17"/>
  <c r="AD12" i="17"/>
  <c r="AC12" i="17"/>
  <c r="AB12" i="17"/>
  <c r="AA12" i="17"/>
  <c r="Z12" i="17"/>
  <c r="Y12" i="17"/>
  <c r="X12" i="17"/>
  <c r="W12" i="17"/>
  <c r="V12" i="17"/>
  <c r="T12" i="17"/>
  <c r="M12" i="17"/>
  <c r="J12" i="17"/>
  <c r="C12" i="17"/>
  <c r="AI11" i="17"/>
  <c r="AH11" i="17"/>
  <c r="AG11" i="17"/>
  <c r="AE11" i="17"/>
  <c r="AD11" i="17"/>
  <c r="AC11" i="17"/>
  <c r="AB11" i="17"/>
  <c r="AA11" i="17"/>
  <c r="Z11" i="17"/>
  <c r="Y11" i="17"/>
  <c r="X11" i="17"/>
  <c r="T11" i="17"/>
  <c r="J11" i="17"/>
  <c r="AH10" i="17"/>
  <c r="AG10" i="17"/>
  <c r="AE10" i="17"/>
  <c r="AD10" i="17"/>
  <c r="AB10" i="17"/>
  <c r="AA10" i="17"/>
  <c r="Z10" i="17"/>
  <c r="AC10" i="17" s="1"/>
  <c r="Y10" i="17"/>
  <c r="AI10" i="17" s="1"/>
  <c r="X10" i="17"/>
  <c r="T10" i="17"/>
  <c r="J10" i="17"/>
  <c r="AH9" i="17"/>
  <c r="AE9" i="17"/>
  <c r="AD9" i="17"/>
  <c r="AC9" i="17"/>
  <c r="AB9" i="17"/>
  <c r="AA9" i="17"/>
  <c r="Z9" i="17"/>
  <c r="Y9" i="17"/>
  <c r="X9" i="17"/>
  <c r="T9" i="17"/>
  <c r="J9" i="17"/>
  <c r="AH8" i="17"/>
  <c r="AG8" i="17"/>
  <c r="AE8" i="17"/>
  <c r="AD8" i="17"/>
  <c r="AC8" i="17"/>
  <c r="AB8" i="17"/>
  <c r="AA8" i="17"/>
  <c r="Z8" i="17"/>
  <c r="Y8" i="17"/>
  <c r="X8" i="17"/>
  <c r="V8" i="17"/>
  <c r="T8" i="17"/>
  <c r="J8" i="17"/>
  <c r="C8" i="17"/>
  <c r="AI7" i="17"/>
  <c r="AH7" i="17"/>
  <c r="AG7" i="17"/>
  <c r="AE7" i="17"/>
  <c r="AD7" i="17"/>
  <c r="AB7" i="17"/>
  <c r="AA7" i="17"/>
  <c r="Z7" i="17"/>
  <c r="AC7" i="17" s="1"/>
  <c r="Y7" i="17"/>
  <c r="X7" i="17"/>
  <c r="T7" i="17"/>
  <c r="J7" i="17"/>
  <c r="C7" i="17"/>
  <c r="AH6" i="17"/>
  <c r="AE6" i="17"/>
  <c r="AD6" i="17"/>
  <c r="AC6" i="17"/>
  <c r="AB6" i="17"/>
  <c r="AA6" i="17"/>
  <c r="Z6" i="17"/>
  <c r="Y6" i="17"/>
  <c r="X6" i="17"/>
  <c r="W6" i="17"/>
  <c r="T6" i="17"/>
  <c r="J6" i="17"/>
  <c r="C6" i="17"/>
  <c r="AI5" i="17"/>
  <c r="AH5" i="17"/>
  <c r="AG5" i="17"/>
  <c r="AE5" i="17"/>
  <c r="AD5" i="17"/>
  <c r="AB5" i="17"/>
  <c r="AA5" i="17"/>
  <c r="AA14" i="17" s="1"/>
  <c r="AA15" i="17" s="1"/>
  <c r="Z5" i="17"/>
  <c r="Y5" i="17"/>
  <c r="X5" i="17"/>
  <c r="W5" i="17"/>
  <c r="T5" i="17"/>
  <c r="M5" i="17"/>
  <c r="J5" i="17"/>
  <c r="C5" i="17"/>
  <c r="D2" i="17"/>
  <c r="Q98" i="16"/>
  <c r="K98" i="16"/>
  <c r="I98" i="16"/>
  <c r="H98" i="16"/>
  <c r="G98" i="16"/>
  <c r="AI97" i="16"/>
  <c r="AH97" i="16"/>
  <c r="AE97" i="16"/>
  <c r="AD97" i="16"/>
  <c r="AC97" i="16"/>
  <c r="AB97" i="16"/>
  <c r="AA97" i="16"/>
  <c r="Z97" i="16"/>
  <c r="Y97" i="16"/>
  <c r="AG97" i="16" s="1"/>
  <c r="X97" i="16"/>
  <c r="W97" i="16"/>
  <c r="V97" i="16"/>
  <c r="U97" i="16"/>
  <c r="S97" i="16"/>
  <c r="R97" i="16"/>
  <c r="Q97" i="16"/>
  <c r="T97" i="16" s="1"/>
  <c r="N97" i="16"/>
  <c r="M97" i="16"/>
  <c r="J97" i="16"/>
  <c r="C97" i="16"/>
  <c r="AH96" i="16"/>
  <c r="AG96" i="16"/>
  <c r="AE96" i="16"/>
  <c r="AD96" i="16"/>
  <c r="AB96" i="16"/>
  <c r="AA96" i="16"/>
  <c r="Z96" i="16"/>
  <c r="AC96" i="16" s="1"/>
  <c r="Y96" i="16"/>
  <c r="AI96" i="16" s="1"/>
  <c r="X96" i="16"/>
  <c r="W96" i="16"/>
  <c r="V96" i="16"/>
  <c r="U96" i="16"/>
  <c r="T96" i="16"/>
  <c r="S96" i="16"/>
  <c r="R96" i="16"/>
  <c r="Q96" i="16"/>
  <c r="N96" i="16"/>
  <c r="M96" i="16"/>
  <c r="J96" i="16"/>
  <c r="C96" i="16"/>
  <c r="AI95" i="16"/>
  <c r="AH95" i="16"/>
  <c r="AG95" i="16"/>
  <c r="AE95" i="16"/>
  <c r="AD95" i="16"/>
  <c r="AB95" i="16"/>
  <c r="AA95" i="16"/>
  <c r="Z95" i="16"/>
  <c r="AC95" i="16" s="1"/>
  <c r="Y95" i="16"/>
  <c r="X95" i="16"/>
  <c r="W95" i="16"/>
  <c r="V95" i="16"/>
  <c r="U95" i="16"/>
  <c r="S95" i="16"/>
  <c r="R95" i="16"/>
  <c r="Q95" i="16"/>
  <c r="T95" i="16" s="1"/>
  <c r="N95" i="16"/>
  <c r="M95" i="16"/>
  <c r="J95" i="16"/>
  <c r="C95" i="16"/>
  <c r="AI94" i="16"/>
  <c r="AH94" i="16"/>
  <c r="AG94" i="16"/>
  <c r="AE94" i="16"/>
  <c r="AD94" i="16"/>
  <c r="AC94" i="16"/>
  <c r="AB94" i="16"/>
  <c r="AA94" i="16"/>
  <c r="Z94" i="16"/>
  <c r="Y94" i="16"/>
  <c r="X94" i="16"/>
  <c r="W94" i="16"/>
  <c r="V94" i="16"/>
  <c r="U94" i="16"/>
  <c r="T94" i="16"/>
  <c r="S94" i="16"/>
  <c r="R94" i="16"/>
  <c r="Q94" i="16"/>
  <c r="N94" i="16"/>
  <c r="M94" i="16"/>
  <c r="J94" i="16"/>
  <c r="C94" i="16"/>
  <c r="AI93" i="16"/>
  <c r="AH93" i="16"/>
  <c r="AE93" i="16"/>
  <c r="AD93" i="16"/>
  <c r="AB93" i="16"/>
  <c r="AC93" i="16" s="1"/>
  <c r="AA93" i="16"/>
  <c r="Z93" i="16"/>
  <c r="Y93" i="16"/>
  <c r="AG93" i="16" s="1"/>
  <c r="X93" i="16"/>
  <c r="V93" i="16"/>
  <c r="U93" i="16"/>
  <c r="S93" i="16"/>
  <c r="R93" i="16"/>
  <c r="Q93" i="16"/>
  <c r="T93" i="16" s="1"/>
  <c r="N93" i="16"/>
  <c r="J93" i="16"/>
  <c r="AH92" i="16"/>
  <c r="AE92" i="16"/>
  <c r="AD92" i="16"/>
  <c r="AB92" i="16"/>
  <c r="AA92" i="16"/>
  <c r="Z92" i="16"/>
  <c r="Y92" i="16"/>
  <c r="X92" i="16"/>
  <c r="V92" i="16"/>
  <c r="U92" i="16"/>
  <c r="T92" i="16"/>
  <c r="S92" i="16"/>
  <c r="R92" i="16"/>
  <c r="R98" i="16" s="1"/>
  <c r="Q92" i="16"/>
  <c r="N92" i="16"/>
  <c r="J92" i="16"/>
  <c r="AI91" i="16"/>
  <c r="AH91" i="16"/>
  <c r="AE91" i="16"/>
  <c r="AD91" i="16"/>
  <c r="AB91" i="16"/>
  <c r="AA91" i="16"/>
  <c r="AC91" i="16" s="1"/>
  <c r="Z91" i="16"/>
  <c r="Y91" i="16"/>
  <c r="AG91" i="16" s="1"/>
  <c r="X91" i="16"/>
  <c r="V91" i="16"/>
  <c r="U91" i="16"/>
  <c r="S91" i="16"/>
  <c r="R91" i="16"/>
  <c r="Q91" i="16"/>
  <c r="T91" i="16" s="1"/>
  <c r="N91" i="16"/>
  <c r="J91" i="16"/>
  <c r="AH90" i="16"/>
  <c r="AG90" i="16"/>
  <c r="AE90" i="16"/>
  <c r="AD90" i="16"/>
  <c r="AB90" i="16"/>
  <c r="AB98" i="16" s="1"/>
  <c r="AA90" i="16"/>
  <c r="Z90" i="16"/>
  <c r="Y90" i="16"/>
  <c r="AI90" i="16" s="1"/>
  <c r="X90" i="16"/>
  <c r="V90" i="16"/>
  <c r="U90" i="16"/>
  <c r="T90" i="16"/>
  <c r="S90" i="16"/>
  <c r="R90" i="16"/>
  <c r="Q90" i="16"/>
  <c r="N90" i="16"/>
  <c r="M90" i="16"/>
  <c r="J90" i="16"/>
  <c r="AH89" i="16"/>
  <c r="AE89" i="16"/>
  <c r="AD89" i="16"/>
  <c r="AB89" i="16"/>
  <c r="AA89" i="16"/>
  <c r="Z89" i="16"/>
  <c r="Y89" i="16"/>
  <c r="X89" i="16"/>
  <c r="W89" i="16"/>
  <c r="V89" i="16"/>
  <c r="U89" i="16"/>
  <c r="S89" i="16"/>
  <c r="R89" i="16"/>
  <c r="Q89" i="16"/>
  <c r="T89" i="16" s="1"/>
  <c r="N89" i="16"/>
  <c r="M89" i="16"/>
  <c r="J89" i="16"/>
  <c r="C89" i="16"/>
  <c r="R86" i="16"/>
  <c r="K86" i="16"/>
  <c r="I86" i="16"/>
  <c r="H86" i="16"/>
  <c r="G86" i="16"/>
  <c r="AI85" i="16"/>
  <c r="AH85" i="16"/>
  <c r="AE85" i="16"/>
  <c r="AD85" i="16"/>
  <c r="AC85" i="16"/>
  <c r="AB85" i="16"/>
  <c r="AA85" i="16"/>
  <c r="Z85" i="16"/>
  <c r="Y85" i="16"/>
  <c r="AG85" i="16" s="1"/>
  <c r="X85" i="16"/>
  <c r="W85" i="16"/>
  <c r="V85" i="16"/>
  <c r="U85" i="16"/>
  <c r="S85" i="16"/>
  <c r="R85" i="16"/>
  <c r="Q85" i="16"/>
  <c r="T85" i="16" s="1"/>
  <c r="N85" i="16"/>
  <c r="M85" i="16"/>
  <c r="J85" i="16"/>
  <c r="C85" i="16"/>
  <c r="AH84" i="16"/>
  <c r="AE84" i="16"/>
  <c r="AD84" i="16"/>
  <c r="AB84" i="16"/>
  <c r="AA84" i="16"/>
  <c r="Z84" i="16"/>
  <c r="AC84" i="16" s="1"/>
  <c r="Y84" i="16"/>
  <c r="X84" i="16"/>
  <c r="W84" i="16"/>
  <c r="V84" i="16"/>
  <c r="U84" i="16"/>
  <c r="T84" i="16"/>
  <c r="S84" i="16"/>
  <c r="R84" i="16"/>
  <c r="Q84" i="16"/>
  <c r="N84" i="16"/>
  <c r="M84" i="16"/>
  <c r="J84" i="16"/>
  <c r="C84" i="16"/>
  <c r="AH83" i="16"/>
  <c r="AG83" i="16"/>
  <c r="AE83" i="16"/>
  <c r="AD83" i="16"/>
  <c r="AI83" i="16" s="1"/>
  <c r="AB83" i="16"/>
  <c r="AA83" i="16"/>
  <c r="Z83" i="16"/>
  <c r="AC83" i="16" s="1"/>
  <c r="Y83" i="16"/>
  <c r="X83" i="16"/>
  <c r="V83" i="16"/>
  <c r="U83" i="16"/>
  <c r="S83" i="16"/>
  <c r="R83" i="16"/>
  <c r="Q83" i="16"/>
  <c r="T83" i="16" s="1"/>
  <c r="N83" i="16"/>
  <c r="J83" i="16"/>
  <c r="AI82" i="16"/>
  <c r="AH82" i="16"/>
  <c r="AG82" i="16"/>
  <c r="AE82" i="16"/>
  <c r="AD82" i="16"/>
  <c r="AC82" i="16"/>
  <c r="AB82" i="16"/>
  <c r="AA82" i="16"/>
  <c r="Z82" i="16"/>
  <c r="Y82" i="16"/>
  <c r="X82" i="16"/>
  <c r="T82" i="16"/>
  <c r="J82" i="16"/>
  <c r="AI81" i="16"/>
  <c r="AH81" i="16"/>
  <c r="AG81" i="16"/>
  <c r="AE81" i="16"/>
  <c r="AD81" i="16"/>
  <c r="AB81" i="16"/>
  <c r="AA81" i="16"/>
  <c r="Z81" i="16"/>
  <c r="AC81" i="16" s="1"/>
  <c r="Y81" i="16"/>
  <c r="X81" i="16"/>
  <c r="V81" i="16"/>
  <c r="U81" i="16"/>
  <c r="T81" i="16"/>
  <c r="S81" i="16"/>
  <c r="R81" i="16"/>
  <c r="Q81" i="16"/>
  <c r="N81" i="16"/>
  <c r="J81" i="16"/>
  <c r="AH80" i="16"/>
  <c r="AG80" i="16"/>
  <c r="AE80" i="16"/>
  <c r="AD80" i="16"/>
  <c r="AC80" i="16"/>
  <c r="AB80" i="16"/>
  <c r="AA80" i="16"/>
  <c r="Z80" i="16"/>
  <c r="Y80" i="16"/>
  <c r="AI80" i="16" s="1"/>
  <c r="X80" i="16"/>
  <c r="V80" i="16"/>
  <c r="U80" i="16"/>
  <c r="T80" i="16"/>
  <c r="S80" i="16"/>
  <c r="R80" i="16"/>
  <c r="Q80" i="16"/>
  <c r="N80" i="16"/>
  <c r="J80" i="16"/>
  <c r="AH79" i="16"/>
  <c r="AG79" i="16"/>
  <c r="AE79" i="16"/>
  <c r="AD79" i="16"/>
  <c r="AI79" i="16" s="1"/>
  <c r="AB79" i="16"/>
  <c r="AA79" i="16"/>
  <c r="AC79" i="16" s="1"/>
  <c r="Z79" i="16"/>
  <c r="Y79" i="16"/>
  <c r="X79" i="16"/>
  <c r="V79" i="16"/>
  <c r="U79" i="16"/>
  <c r="S79" i="16"/>
  <c r="R79" i="16"/>
  <c r="Q79" i="16"/>
  <c r="T79" i="16" s="1"/>
  <c r="N79" i="16"/>
  <c r="J79" i="16"/>
  <c r="AI78" i="16"/>
  <c r="AH78" i="16"/>
  <c r="AE78" i="16"/>
  <c r="AD78" i="16"/>
  <c r="AB78" i="16"/>
  <c r="AA78" i="16"/>
  <c r="Z78" i="16"/>
  <c r="AC78" i="16" s="1"/>
  <c r="Y78" i="16"/>
  <c r="AG78" i="16" s="1"/>
  <c r="X78" i="16"/>
  <c r="V78" i="16"/>
  <c r="U78" i="16"/>
  <c r="T78" i="16"/>
  <c r="S78" i="16"/>
  <c r="S86" i="16" s="1"/>
  <c r="R78" i="16"/>
  <c r="Q78" i="16"/>
  <c r="N78" i="16"/>
  <c r="J78" i="16"/>
  <c r="J86" i="16" s="1"/>
  <c r="C78" i="16"/>
  <c r="AH77" i="16"/>
  <c r="AG77" i="16"/>
  <c r="AE77" i="16"/>
  <c r="AD77" i="16"/>
  <c r="AB77" i="16"/>
  <c r="AA77" i="16"/>
  <c r="Z77" i="16"/>
  <c r="Y77" i="16"/>
  <c r="X77" i="16"/>
  <c r="W77" i="16"/>
  <c r="V77" i="16"/>
  <c r="U77" i="16"/>
  <c r="S77" i="16"/>
  <c r="R77" i="16"/>
  <c r="Q77" i="16"/>
  <c r="N77" i="16"/>
  <c r="M77" i="16"/>
  <c r="J77" i="16"/>
  <c r="C77" i="16"/>
  <c r="U74" i="16"/>
  <c r="K74" i="16"/>
  <c r="I74" i="16"/>
  <c r="H74" i="16"/>
  <c r="G74" i="16"/>
  <c r="AI73" i="16"/>
  <c r="AH73" i="16"/>
  <c r="AG73" i="16"/>
  <c r="AE73" i="16"/>
  <c r="AD73" i="16"/>
  <c r="AC73" i="16"/>
  <c r="AB73" i="16"/>
  <c r="AA73" i="16"/>
  <c r="Z73" i="16"/>
  <c r="Y73" i="16"/>
  <c r="X73" i="16"/>
  <c r="W73" i="16"/>
  <c r="V73" i="16"/>
  <c r="U73" i="16"/>
  <c r="S73" i="16"/>
  <c r="R73" i="16"/>
  <c r="Q73" i="16"/>
  <c r="T73" i="16" s="1"/>
  <c r="N73" i="16"/>
  <c r="M73" i="16"/>
  <c r="J73" i="16"/>
  <c r="C73" i="16"/>
  <c r="AH72" i="16"/>
  <c r="AG72" i="16"/>
  <c r="AE72" i="16"/>
  <c r="AD72" i="16"/>
  <c r="AB72" i="16"/>
  <c r="AA72" i="16"/>
  <c r="Z72" i="16"/>
  <c r="AC72" i="16" s="1"/>
  <c r="Y72" i="16"/>
  <c r="AI72" i="16" s="1"/>
  <c r="X72" i="16"/>
  <c r="W72" i="16"/>
  <c r="V72" i="16"/>
  <c r="U72" i="16"/>
  <c r="T72" i="16"/>
  <c r="S72" i="16"/>
  <c r="R72" i="16"/>
  <c r="Q72" i="16"/>
  <c r="N72" i="16"/>
  <c r="M72" i="16"/>
  <c r="J72" i="16"/>
  <c r="C72" i="16"/>
  <c r="AH71" i="16"/>
  <c r="AE71" i="16"/>
  <c r="AD71" i="16"/>
  <c r="AC71" i="16"/>
  <c r="AB71" i="16"/>
  <c r="AA71" i="16"/>
  <c r="Z71" i="16"/>
  <c r="Y71" i="16"/>
  <c r="X71" i="16"/>
  <c r="T71" i="16"/>
  <c r="J71" i="16"/>
  <c r="AI70" i="16"/>
  <c r="AH70" i="16"/>
  <c r="AG70" i="16"/>
  <c r="AE70" i="16"/>
  <c r="AD70" i="16"/>
  <c r="AC70" i="16"/>
  <c r="AB70" i="16"/>
  <c r="AA70" i="16"/>
  <c r="Z70" i="16"/>
  <c r="Y70" i="16"/>
  <c r="X70" i="16"/>
  <c r="T70" i="16"/>
  <c r="J70" i="16"/>
  <c r="AI69" i="16"/>
  <c r="AH69" i="16"/>
  <c r="AG69" i="16"/>
  <c r="AE69" i="16"/>
  <c r="AD69" i="16"/>
  <c r="AB69" i="16"/>
  <c r="AA69" i="16"/>
  <c r="Z69" i="16"/>
  <c r="Y69" i="16"/>
  <c r="X69" i="16"/>
  <c r="V69" i="16"/>
  <c r="U69" i="16"/>
  <c r="T69" i="16"/>
  <c r="S69" i="16"/>
  <c r="R69" i="16"/>
  <c r="Q69" i="16"/>
  <c r="N69" i="16"/>
  <c r="J69" i="16"/>
  <c r="AH68" i="16"/>
  <c r="AG68" i="16"/>
  <c r="AE68" i="16"/>
  <c r="AD68" i="16"/>
  <c r="AB68" i="16"/>
  <c r="AA68" i="16"/>
  <c r="Z68" i="16"/>
  <c r="AC68" i="16" s="1"/>
  <c r="Y68" i="16"/>
  <c r="X68" i="16"/>
  <c r="V68" i="16"/>
  <c r="U68" i="16"/>
  <c r="S68" i="16"/>
  <c r="R68" i="16"/>
  <c r="Q68" i="16"/>
  <c r="T68" i="16" s="1"/>
  <c r="N68" i="16"/>
  <c r="J68" i="16"/>
  <c r="AI67" i="16"/>
  <c r="AH67" i="16"/>
  <c r="AG67" i="16"/>
  <c r="AE67" i="16"/>
  <c r="AD67" i="16"/>
  <c r="AC67" i="16"/>
  <c r="AB67" i="16"/>
  <c r="AA67" i="16"/>
  <c r="Z67" i="16"/>
  <c r="Y67" i="16"/>
  <c r="X67" i="16"/>
  <c r="V67" i="16"/>
  <c r="U67" i="16"/>
  <c r="S67" i="16"/>
  <c r="R67" i="16"/>
  <c r="Q67" i="16"/>
  <c r="T67" i="16" s="1"/>
  <c r="N67" i="16"/>
  <c r="J67" i="16"/>
  <c r="AH66" i="16"/>
  <c r="AE66" i="16"/>
  <c r="AD66" i="16"/>
  <c r="AB66" i="16"/>
  <c r="AA66" i="16"/>
  <c r="Z66" i="16"/>
  <c r="Y66" i="16"/>
  <c r="X66" i="16"/>
  <c r="V66" i="16"/>
  <c r="U66" i="16"/>
  <c r="T66" i="16"/>
  <c r="S66" i="16"/>
  <c r="R66" i="16"/>
  <c r="Q66" i="16"/>
  <c r="N66" i="16"/>
  <c r="J66" i="16"/>
  <c r="C66" i="16"/>
  <c r="AH65" i="16"/>
  <c r="AG65" i="16"/>
  <c r="AE65" i="16"/>
  <c r="AD65" i="16"/>
  <c r="AC65" i="16"/>
  <c r="AB65" i="16"/>
  <c r="AA65" i="16"/>
  <c r="Z65" i="16"/>
  <c r="Y65" i="16"/>
  <c r="X65" i="16"/>
  <c r="W65" i="16"/>
  <c r="V65" i="16"/>
  <c r="U65" i="16"/>
  <c r="S65" i="16"/>
  <c r="S74" i="16" s="1"/>
  <c r="R65" i="16"/>
  <c r="R74" i="16" s="1"/>
  <c r="Q65" i="16"/>
  <c r="T65" i="16" s="1"/>
  <c r="N65" i="16"/>
  <c r="M65" i="16"/>
  <c r="J65" i="16"/>
  <c r="C65" i="16"/>
  <c r="K62" i="16"/>
  <c r="I62" i="16"/>
  <c r="H62" i="16"/>
  <c r="G62" i="16"/>
  <c r="AI61" i="16"/>
  <c r="AH61" i="16"/>
  <c r="AG61" i="16"/>
  <c r="AE61" i="16"/>
  <c r="AD61" i="16"/>
  <c r="AC61" i="16"/>
  <c r="AB61" i="16"/>
  <c r="AA61" i="16"/>
  <c r="Z61" i="16"/>
  <c r="Y61" i="16"/>
  <c r="X61" i="16"/>
  <c r="W61" i="16"/>
  <c r="V61" i="16"/>
  <c r="U61" i="16"/>
  <c r="S61" i="16"/>
  <c r="R61" i="16"/>
  <c r="Q61" i="16"/>
  <c r="T61" i="16" s="1"/>
  <c r="N61" i="16"/>
  <c r="M61" i="16"/>
  <c r="J61" i="16"/>
  <c r="C61" i="16"/>
  <c r="AH60" i="16"/>
  <c r="AE60" i="16"/>
  <c r="AD60" i="16"/>
  <c r="AB60" i="16"/>
  <c r="AA60" i="16"/>
  <c r="Z60" i="16"/>
  <c r="AC60" i="16" s="1"/>
  <c r="Y60" i="16"/>
  <c r="X60" i="16"/>
  <c r="W60" i="16"/>
  <c r="V60" i="16"/>
  <c r="U60" i="16"/>
  <c r="S60" i="16"/>
  <c r="R60" i="16"/>
  <c r="Q60" i="16"/>
  <c r="T60" i="16" s="1"/>
  <c r="N60" i="16"/>
  <c r="M60" i="16"/>
  <c r="J60" i="16"/>
  <c r="C60" i="16"/>
  <c r="AH59" i="16"/>
  <c r="AE59" i="16"/>
  <c r="AD59" i="16"/>
  <c r="AB59" i="16"/>
  <c r="AA59" i="16"/>
  <c r="Z59" i="16"/>
  <c r="AC59" i="16" s="1"/>
  <c r="Y59" i="16"/>
  <c r="X59" i="16"/>
  <c r="T59" i="16"/>
  <c r="J59" i="16"/>
  <c r="AI58" i="16"/>
  <c r="AH58" i="16"/>
  <c r="AG58" i="16"/>
  <c r="AE58" i="16"/>
  <c r="AD58" i="16"/>
  <c r="AC58" i="16"/>
  <c r="AB58" i="16"/>
  <c r="AA58" i="16"/>
  <c r="Z58" i="16"/>
  <c r="Y58" i="16"/>
  <c r="X58" i="16"/>
  <c r="T58" i="16"/>
  <c r="J58" i="16"/>
  <c r="AI57" i="16"/>
  <c r="AH57" i="16"/>
  <c r="AG57" i="16"/>
  <c r="AE57" i="16"/>
  <c r="AD57" i="16"/>
  <c r="AB57" i="16"/>
  <c r="AA57" i="16"/>
  <c r="Z57" i="16"/>
  <c r="AC57" i="16" s="1"/>
  <c r="Y57" i="16"/>
  <c r="X57" i="16"/>
  <c r="T57" i="16"/>
  <c r="J57" i="16"/>
  <c r="AH56" i="16"/>
  <c r="AG56" i="16"/>
  <c r="AE56" i="16"/>
  <c r="AD56" i="16"/>
  <c r="AB56" i="16"/>
  <c r="AA56" i="16"/>
  <c r="Z56" i="16"/>
  <c r="AC56" i="16" s="1"/>
  <c r="Y56" i="16"/>
  <c r="X56" i="16"/>
  <c r="V56" i="16"/>
  <c r="U56" i="16"/>
  <c r="T56" i="16"/>
  <c r="S56" i="16"/>
  <c r="S62" i="16" s="1"/>
  <c r="R56" i="16"/>
  <c r="R62" i="16" s="1"/>
  <c r="Q56" i="16"/>
  <c r="N56" i="16"/>
  <c r="J56" i="16"/>
  <c r="AH55" i="16"/>
  <c r="AE55" i="16"/>
  <c r="AD55" i="16"/>
  <c r="AI55" i="16" s="1"/>
  <c r="AB55" i="16"/>
  <c r="AA55" i="16"/>
  <c r="Z55" i="16"/>
  <c r="Y55" i="16"/>
  <c r="AG55" i="16" s="1"/>
  <c r="X55" i="16"/>
  <c r="V55" i="16"/>
  <c r="U55" i="16"/>
  <c r="S55" i="16"/>
  <c r="R55" i="16"/>
  <c r="Q55" i="16"/>
  <c r="N55" i="16"/>
  <c r="M55" i="16"/>
  <c r="J55" i="16"/>
  <c r="AH54" i="16"/>
  <c r="AE54" i="16"/>
  <c r="AD54" i="16"/>
  <c r="AB54" i="16"/>
  <c r="AA54" i="16"/>
  <c r="Z54" i="16"/>
  <c r="AC54" i="16" s="1"/>
  <c r="Y54" i="16"/>
  <c r="X54" i="16"/>
  <c r="W54" i="16"/>
  <c r="V54" i="16"/>
  <c r="U54" i="16"/>
  <c r="T54" i="16"/>
  <c r="S54" i="16"/>
  <c r="R54" i="16"/>
  <c r="Q54" i="16"/>
  <c r="N54" i="16"/>
  <c r="M54" i="16"/>
  <c r="J54" i="16"/>
  <c r="C54" i="16"/>
  <c r="AI53" i="16"/>
  <c r="AH53" i="16"/>
  <c r="AG53" i="16"/>
  <c r="AE53" i="16"/>
  <c r="AD53" i="16"/>
  <c r="AC53" i="16"/>
  <c r="AB53" i="16"/>
  <c r="AA53" i="16"/>
  <c r="Z53" i="16"/>
  <c r="Y53" i="16"/>
  <c r="X53" i="16"/>
  <c r="W53" i="16"/>
  <c r="V53" i="16"/>
  <c r="U53" i="16"/>
  <c r="U62" i="16" s="1"/>
  <c r="T53" i="16"/>
  <c r="S53" i="16"/>
  <c r="R53" i="16"/>
  <c r="Q53" i="16"/>
  <c r="N53" i="16"/>
  <c r="M53" i="16"/>
  <c r="J53" i="16"/>
  <c r="C53" i="16"/>
  <c r="AB50" i="16"/>
  <c r="AA50" i="16"/>
  <c r="K50" i="16"/>
  <c r="I50" i="16"/>
  <c r="H50" i="16"/>
  <c r="G50" i="16"/>
  <c r="AH49" i="16"/>
  <c r="AE49" i="16"/>
  <c r="AD49" i="16"/>
  <c r="AB49" i="16"/>
  <c r="AA49" i="16"/>
  <c r="Z49" i="16"/>
  <c r="AC49" i="16" s="1"/>
  <c r="Y49" i="16"/>
  <c r="X49" i="16"/>
  <c r="W49" i="16"/>
  <c r="V49" i="16"/>
  <c r="U49" i="16"/>
  <c r="S49" i="16"/>
  <c r="R49" i="16"/>
  <c r="Q49" i="16"/>
  <c r="T49" i="16" s="1"/>
  <c r="N49" i="16"/>
  <c r="M49" i="16"/>
  <c r="J49" i="16"/>
  <c r="C49" i="16"/>
  <c r="AI48" i="16"/>
  <c r="AH48" i="16"/>
  <c r="AG48" i="16"/>
  <c r="AE48" i="16"/>
  <c r="AD48" i="16"/>
  <c r="AB48" i="16"/>
  <c r="AA48" i="16"/>
  <c r="Z48" i="16"/>
  <c r="AC48" i="16" s="1"/>
  <c r="Y48" i="16"/>
  <c r="X48" i="16"/>
  <c r="W48" i="16"/>
  <c r="V48" i="16"/>
  <c r="U48" i="16"/>
  <c r="T48" i="16"/>
  <c r="S48" i="16"/>
  <c r="R48" i="16"/>
  <c r="Q48" i="16"/>
  <c r="N48" i="16"/>
  <c r="M48" i="16"/>
  <c r="J48" i="16"/>
  <c r="C48" i="16"/>
  <c r="AI47" i="16"/>
  <c r="AH47" i="16"/>
  <c r="AG47" i="16"/>
  <c r="AE47" i="16"/>
  <c r="AD47" i="16"/>
  <c r="AC47" i="16"/>
  <c r="AB47" i="16"/>
  <c r="AA47" i="16"/>
  <c r="Z47" i="16"/>
  <c r="Y47" i="16"/>
  <c r="X47" i="16"/>
  <c r="W47" i="16"/>
  <c r="V47" i="16"/>
  <c r="U47" i="16"/>
  <c r="S47" i="16"/>
  <c r="R47" i="16"/>
  <c r="Q47" i="16"/>
  <c r="T47" i="16" s="1"/>
  <c r="N47" i="16"/>
  <c r="M47" i="16"/>
  <c r="J47" i="16"/>
  <c r="C47" i="16"/>
  <c r="AI46" i="16"/>
  <c r="AH46" i="16"/>
  <c r="AG46" i="16"/>
  <c r="AE46" i="16"/>
  <c r="AD46" i="16"/>
  <c r="AC46" i="16"/>
  <c r="AB46" i="16"/>
  <c r="AA46" i="16"/>
  <c r="Z46" i="16"/>
  <c r="Y46" i="16"/>
  <c r="X46" i="16"/>
  <c r="T46" i="16"/>
  <c r="J46" i="16"/>
  <c r="AI45" i="16"/>
  <c r="AH45" i="16"/>
  <c r="AG45" i="16"/>
  <c r="AE45" i="16"/>
  <c r="AD45" i="16"/>
  <c r="AB45" i="16"/>
  <c r="AA45" i="16"/>
  <c r="Z45" i="16"/>
  <c r="AC45" i="16" s="1"/>
  <c r="Y45" i="16"/>
  <c r="X45" i="16"/>
  <c r="T45" i="16"/>
  <c r="J45" i="16"/>
  <c r="AH44" i="16"/>
  <c r="AG44" i="16"/>
  <c r="AE44" i="16"/>
  <c r="AD44" i="16"/>
  <c r="AB44" i="16"/>
  <c r="AA44" i="16"/>
  <c r="Z44" i="16"/>
  <c r="AC44" i="16" s="1"/>
  <c r="Y44" i="16"/>
  <c r="X44" i="16"/>
  <c r="V44" i="16"/>
  <c r="U44" i="16"/>
  <c r="T44" i="16"/>
  <c r="S44" i="16"/>
  <c r="R44" i="16"/>
  <c r="R50" i="16" s="1"/>
  <c r="Q44" i="16"/>
  <c r="N44" i="16"/>
  <c r="J44" i="16"/>
  <c r="AH43" i="16"/>
  <c r="AE43" i="16"/>
  <c r="AD43" i="16"/>
  <c r="AB43" i="16"/>
  <c r="AA43" i="16"/>
  <c r="Z43" i="16"/>
  <c r="Y43" i="16"/>
  <c r="AG43" i="16" s="1"/>
  <c r="X43" i="16"/>
  <c r="V43" i="16"/>
  <c r="U43" i="16"/>
  <c r="S43" i="16"/>
  <c r="R43" i="16"/>
  <c r="Q43" i="16"/>
  <c r="T43" i="16" s="1"/>
  <c r="N43" i="16"/>
  <c r="J43" i="16"/>
  <c r="C43" i="16"/>
  <c r="AH42" i="16"/>
  <c r="AE42" i="16"/>
  <c r="AD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N42" i="16"/>
  <c r="M42" i="16"/>
  <c r="J42" i="16"/>
  <c r="C42" i="16"/>
  <c r="AH41" i="16"/>
  <c r="AE41" i="16"/>
  <c r="AD41" i="16"/>
  <c r="AB41" i="16"/>
  <c r="AA41" i="16"/>
  <c r="Z41" i="16"/>
  <c r="Y41" i="16"/>
  <c r="X41" i="16"/>
  <c r="W41" i="16"/>
  <c r="T41" i="16"/>
  <c r="M41" i="16"/>
  <c r="J41" i="16"/>
  <c r="C41" i="16"/>
  <c r="S38" i="16"/>
  <c r="K38" i="16"/>
  <c r="I38" i="16"/>
  <c r="H38" i="16"/>
  <c r="G38" i="16"/>
  <c r="AI37" i="16"/>
  <c r="AH37" i="16"/>
  <c r="AG37" i="16"/>
  <c r="AE37" i="16"/>
  <c r="AD37" i="16"/>
  <c r="AC37" i="16"/>
  <c r="AB37" i="16"/>
  <c r="AA37" i="16"/>
  <c r="Z37" i="16"/>
  <c r="Y37" i="16"/>
  <c r="X37" i="16"/>
  <c r="W37" i="16"/>
  <c r="V37" i="16"/>
  <c r="U37" i="16"/>
  <c r="S37" i="16"/>
  <c r="R37" i="16"/>
  <c r="Q37" i="16"/>
  <c r="T37" i="16" s="1"/>
  <c r="N37" i="16"/>
  <c r="M37" i="16"/>
  <c r="J37" i="16"/>
  <c r="C37" i="16"/>
  <c r="AH36" i="16"/>
  <c r="AG36" i="16"/>
  <c r="AE36" i="16"/>
  <c r="AD36" i="16"/>
  <c r="AB36" i="16"/>
  <c r="AA36" i="16"/>
  <c r="Z36" i="16"/>
  <c r="AC36" i="16" s="1"/>
  <c r="Y36" i="16"/>
  <c r="AI36" i="16" s="1"/>
  <c r="X36" i="16"/>
  <c r="W36" i="16"/>
  <c r="V36" i="16"/>
  <c r="U36" i="16"/>
  <c r="T36" i="16"/>
  <c r="S36" i="16"/>
  <c r="R36" i="16"/>
  <c r="R38" i="16" s="1"/>
  <c r="R39" i="16" s="1"/>
  <c r="Q36" i="16"/>
  <c r="N36" i="16"/>
  <c r="M36" i="16"/>
  <c r="J36" i="16"/>
  <c r="C36" i="16"/>
  <c r="AH35" i="16"/>
  <c r="AG35" i="16"/>
  <c r="AE35" i="16"/>
  <c r="AD35" i="16"/>
  <c r="AC35" i="16"/>
  <c r="AB35" i="16"/>
  <c r="AA35" i="16"/>
  <c r="Z35" i="16"/>
  <c r="Y35" i="16"/>
  <c r="AI35" i="16" s="1"/>
  <c r="X35" i="16"/>
  <c r="W35" i="16"/>
  <c r="V35" i="16"/>
  <c r="U35" i="16"/>
  <c r="T35" i="16"/>
  <c r="S35" i="16"/>
  <c r="R35" i="16"/>
  <c r="Q35" i="16"/>
  <c r="N35" i="16"/>
  <c r="M35" i="16"/>
  <c r="J35" i="16"/>
  <c r="C35" i="16"/>
  <c r="AH34" i="16"/>
  <c r="AE34" i="16"/>
  <c r="AD34" i="16"/>
  <c r="AC34" i="16"/>
  <c r="AB34" i="16"/>
  <c r="AA34" i="16"/>
  <c r="Z34" i="16"/>
  <c r="Y34" i="16"/>
  <c r="X34" i="16"/>
  <c r="T34" i="16"/>
  <c r="J34" i="16"/>
  <c r="AI33" i="16"/>
  <c r="AH33" i="16"/>
  <c r="AG33" i="16"/>
  <c r="AE33" i="16"/>
  <c r="AD33" i="16"/>
  <c r="AC33" i="16"/>
  <c r="AB33" i="16"/>
  <c r="AA33" i="16"/>
  <c r="Z33" i="16"/>
  <c r="Y33" i="16"/>
  <c r="X33" i="16"/>
  <c r="V33" i="16"/>
  <c r="U33" i="16"/>
  <c r="T33" i="16"/>
  <c r="S33" i="16"/>
  <c r="R33" i="16"/>
  <c r="Q33" i="16"/>
  <c r="N33" i="16"/>
  <c r="J33" i="16"/>
  <c r="AH32" i="16"/>
  <c r="AE32" i="16"/>
  <c r="AD32" i="16"/>
  <c r="AC32" i="16"/>
  <c r="AB32" i="16"/>
  <c r="AA32" i="16"/>
  <c r="Z32" i="16"/>
  <c r="Y32" i="16"/>
  <c r="X32" i="16"/>
  <c r="V32" i="16"/>
  <c r="U32" i="16"/>
  <c r="S32" i="16"/>
  <c r="R32" i="16"/>
  <c r="Q32" i="16"/>
  <c r="N32" i="16"/>
  <c r="J32" i="16"/>
  <c r="AH31" i="16"/>
  <c r="AE31" i="16"/>
  <c r="AD31" i="16"/>
  <c r="AB31" i="16"/>
  <c r="AA31" i="16"/>
  <c r="Z31" i="16"/>
  <c r="AC31" i="16" s="1"/>
  <c r="Y31" i="16"/>
  <c r="X31" i="16"/>
  <c r="V31" i="16"/>
  <c r="U31" i="16"/>
  <c r="S31" i="16"/>
  <c r="R31" i="16"/>
  <c r="Q31" i="16"/>
  <c r="T31" i="16" s="1"/>
  <c r="N31" i="16"/>
  <c r="J31" i="16"/>
  <c r="AI30" i="16"/>
  <c r="AH30" i="16"/>
  <c r="AE30" i="16"/>
  <c r="AD30" i="16"/>
  <c r="AB30" i="16"/>
  <c r="AA30" i="16"/>
  <c r="Z30" i="16"/>
  <c r="AC30" i="16" s="1"/>
  <c r="Y30" i="16"/>
  <c r="AG30" i="16" s="1"/>
  <c r="X30" i="16"/>
  <c r="V30" i="16"/>
  <c r="U30" i="16"/>
  <c r="T30" i="16"/>
  <c r="S30" i="16"/>
  <c r="R30" i="16"/>
  <c r="Q30" i="16"/>
  <c r="N30" i="16"/>
  <c r="M30" i="16"/>
  <c r="J30" i="16"/>
  <c r="C30" i="16"/>
  <c r="C31" i="16" s="1"/>
  <c r="AH29" i="16"/>
  <c r="AE29" i="16"/>
  <c r="AD29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N29" i="16"/>
  <c r="M29" i="16"/>
  <c r="J29" i="16"/>
  <c r="C29" i="16"/>
  <c r="G27" i="16"/>
  <c r="AB26" i="16"/>
  <c r="AA26" i="16"/>
  <c r="S26" i="16"/>
  <c r="K26" i="16"/>
  <c r="I26" i="16"/>
  <c r="H26" i="16"/>
  <c r="G26" i="16"/>
  <c r="AH25" i="16"/>
  <c r="AE25" i="16"/>
  <c r="AD25" i="16"/>
  <c r="AD26" i="16" s="1"/>
  <c r="AB25" i="16"/>
  <c r="AA25" i="16"/>
  <c r="Z25" i="16"/>
  <c r="AC25" i="16" s="1"/>
  <c r="Y25" i="16"/>
  <c r="X25" i="16"/>
  <c r="W25" i="16"/>
  <c r="V25" i="16"/>
  <c r="U25" i="16"/>
  <c r="U26" i="16" s="1"/>
  <c r="S25" i="16"/>
  <c r="R25" i="16"/>
  <c r="R26" i="16" s="1"/>
  <c r="R27" i="16" s="1"/>
  <c r="Q25" i="16"/>
  <c r="N25" i="16"/>
  <c r="M25" i="16"/>
  <c r="J25" i="16"/>
  <c r="C25" i="16"/>
  <c r="AI24" i="16"/>
  <c r="AH24" i="16"/>
  <c r="AG24" i="16"/>
  <c r="AE24" i="16"/>
  <c r="AD24" i="16"/>
  <c r="AB24" i="16"/>
  <c r="AA24" i="16"/>
  <c r="Z24" i="16"/>
  <c r="AC24" i="16" s="1"/>
  <c r="Y24" i="16"/>
  <c r="X24" i="16"/>
  <c r="W24" i="16"/>
  <c r="V24" i="16"/>
  <c r="T24" i="16"/>
  <c r="M24" i="16"/>
  <c r="J24" i="16"/>
  <c r="C24" i="16"/>
  <c r="AH23" i="16"/>
  <c r="AG23" i="16"/>
  <c r="AE23" i="16"/>
  <c r="AD23" i="16"/>
  <c r="AB23" i="16"/>
  <c r="AA23" i="16"/>
  <c r="Z23" i="16"/>
  <c r="AC23" i="16" s="1"/>
  <c r="Y23" i="16"/>
  <c r="AI23" i="16" s="1"/>
  <c r="X23" i="16"/>
  <c r="T23" i="16"/>
  <c r="J23" i="16"/>
  <c r="AH22" i="16"/>
  <c r="AE22" i="16"/>
  <c r="AD22" i="16"/>
  <c r="AC22" i="16"/>
  <c r="AB22" i="16"/>
  <c r="AA22" i="16"/>
  <c r="Z22" i="16"/>
  <c r="Y22" i="16"/>
  <c r="X22" i="16"/>
  <c r="T22" i="16"/>
  <c r="J22" i="16"/>
  <c r="AI21" i="16"/>
  <c r="AH21" i="16"/>
  <c r="AE21" i="16"/>
  <c r="AD21" i="16"/>
  <c r="AB21" i="16"/>
  <c r="AA21" i="16"/>
  <c r="Z21" i="16"/>
  <c r="AC21" i="16" s="1"/>
  <c r="Y21" i="16"/>
  <c r="AG21" i="16" s="1"/>
  <c r="X21" i="16"/>
  <c r="T21" i="16"/>
  <c r="J21" i="16"/>
  <c r="AH20" i="16"/>
  <c r="AG20" i="16"/>
  <c r="AE20" i="16"/>
  <c r="AD20" i="16"/>
  <c r="AC20" i="16"/>
  <c r="AB20" i="16"/>
  <c r="AA20" i="16"/>
  <c r="Z20" i="16"/>
  <c r="Y20" i="16"/>
  <c r="AI20" i="16" s="1"/>
  <c r="X20" i="16"/>
  <c r="V20" i="16"/>
  <c r="T20" i="16"/>
  <c r="J20" i="16"/>
  <c r="AI19" i="16"/>
  <c r="AH19" i="16"/>
  <c r="AG19" i="16"/>
  <c r="AE19" i="16"/>
  <c r="AD19" i="16"/>
  <c r="AB19" i="16"/>
  <c r="AA19" i="16"/>
  <c r="Z19" i="16"/>
  <c r="Y19" i="16"/>
  <c r="X19" i="16"/>
  <c r="V19" i="16"/>
  <c r="T19" i="16"/>
  <c r="J19" i="16"/>
  <c r="AH18" i="16"/>
  <c r="AG18" i="16"/>
  <c r="AE18" i="16"/>
  <c r="AD18" i="16"/>
  <c r="AC18" i="16"/>
  <c r="AB18" i="16"/>
  <c r="AA18" i="16"/>
  <c r="Z18" i="16"/>
  <c r="Z26" i="16" s="1"/>
  <c r="Y18" i="16"/>
  <c r="X18" i="16"/>
  <c r="V18" i="16"/>
  <c r="T18" i="16"/>
  <c r="J18" i="16"/>
  <c r="C18" i="16"/>
  <c r="AI17" i="16"/>
  <c r="AH17" i="16"/>
  <c r="AE17" i="16"/>
  <c r="AD17" i="16"/>
  <c r="AC17" i="16"/>
  <c r="AB17" i="16"/>
  <c r="AA17" i="16"/>
  <c r="Z17" i="16"/>
  <c r="Y17" i="16"/>
  <c r="AG17" i="16" s="1"/>
  <c r="X17" i="16"/>
  <c r="W17" i="16"/>
  <c r="T17" i="16"/>
  <c r="M17" i="16"/>
  <c r="J17" i="16"/>
  <c r="C17" i="16"/>
  <c r="U15" i="16"/>
  <c r="S15" i="16"/>
  <c r="R15" i="16"/>
  <c r="I15" i="16"/>
  <c r="H15" i="16"/>
  <c r="G15" i="16"/>
  <c r="U14" i="16"/>
  <c r="S14" i="16"/>
  <c r="R14" i="16"/>
  <c r="Q14" i="16"/>
  <c r="Q15" i="16" s="1"/>
  <c r="K14" i="16"/>
  <c r="K15" i="16" s="1"/>
  <c r="K27" i="16" s="1"/>
  <c r="K39" i="16" s="1"/>
  <c r="I14" i="16"/>
  <c r="H14" i="16"/>
  <c r="G14" i="16"/>
  <c r="AH13" i="16"/>
  <c r="AG13" i="16"/>
  <c r="AE13" i="16"/>
  <c r="AD13" i="16"/>
  <c r="AB13" i="16"/>
  <c r="AA13" i="16"/>
  <c r="Z13" i="16"/>
  <c r="AC13" i="16" s="1"/>
  <c r="Y13" i="16"/>
  <c r="AI13" i="16" s="1"/>
  <c r="X13" i="16"/>
  <c r="W13" i="16"/>
  <c r="V13" i="16"/>
  <c r="U13" i="16"/>
  <c r="T13" i="16"/>
  <c r="S13" i="16"/>
  <c r="R13" i="16"/>
  <c r="Q13" i="16"/>
  <c r="N13" i="16"/>
  <c r="M13" i="16"/>
  <c r="J13" i="16"/>
  <c r="C13" i="16"/>
  <c r="AH12" i="16"/>
  <c r="AE12" i="16"/>
  <c r="AD12" i="16"/>
  <c r="AB12" i="16"/>
  <c r="AA12" i="16"/>
  <c r="Z12" i="16"/>
  <c r="AC12" i="16" s="1"/>
  <c r="Y12" i="16"/>
  <c r="X12" i="16"/>
  <c r="W12" i="16"/>
  <c r="V12" i="16"/>
  <c r="T12" i="16"/>
  <c r="M12" i="16"/>
  <c r="J12" i="16"/>
  <c r="C12" i="16"/>
  <c r="AI11" i="16"/>
  <c r="AH11" i="16"/>
  <c r="AG11" i="16"/>
  <c r="AE11" i="16"/>
  <c r="AD11" i="16"/>
  <c r="AC11" i="16"/>
  <c r="AB11" i="16"/>
  <c r="AA11" i="16"/>
  <c r="Z11" i="16"/>
  <c r="Y11" i="16"/>
  <c r="X11" i="16"/>
  <c r="T11" i="16"/>
  <c r="J11" i="16"/>
  <c r="AI10" i="16"/>
  <c r="AH10" i="16"/>
  <c r="AG10" i="16"/>
  <c r="AE10" i="16"/>
  <c r="AD10" i="16"/>
  <c r="AB10" i="16"/>
  <c r="AA10" i="16"/>
  <c r="Z10" i="16"/>
  <c r="AC10" i="16" s="1"/>
  <c r="Y10" i="16"/>
  <c r="X10" i="16"/>
  <c r="T10" i="16"/>
  <c r="J10" i="16"/>
  <c r="AH9" i="16"/>
  <c r="AE9" i="16"/>
  <c r="AD9" i="16"/>
  <c r="AB9" i="16"/>
  <c r="AA9" i="16"/>
  <c r="Z9" i="16"/>
  <c r="AC9" i="16" s="1"/>
  <c r="Y9" i="16"/>
  <c r="X9" i="16"/>
  <c r="T9" i="16"/>
  <c r="J9" i="16"/>
  <c r="AI8" i="16"/>
  <c r="AH8" i="16"/>
  <c r="AE8" i="16"/>
  <c r="AD8" i="16"/>
  <c r="AB8" i="16"/>
  <c r="AA8" i="16"/>
  <c r="Z8" i="16"/>
  <c r="Y8" i="16"/>
  <c r="AG8" i="16" s="1"/>
  <c r="X8" i="16"/>
  <c r="V8" i="16"/>
  <c r="T8" i="16"/>
  <c r="J8" i="16"/>
  <c r="AH7" i="16"/>
  <c r="AE7" i="16"/>
  <c r="AD7" i="16"/>
  <c r="AC7" i="16"/>
  <c r="AB7" i="16"/>
  <c r="AA7" i="16"/>
  <c r="Z7" i="16"/>
  <c r="Y7" i="16"/>
  <c r="X7" i="16"/>
  <c r="W7" i="16"/>
  <c r="T7" i="16"/>
  <c r="J7" i="16"/>
  <c r="AI6" i="16"/>
  <c r="AH6" i="16"/>
  <c r="AE6" i="16"/>
  <c r="AD6" i="16"/>
  <c r="AC6" i="16"/>
  <c r="AB6" i="16"/>
  <c r="AA6" i="16"/>
  <c r="Z6" i="16"/>
  <c r="Y6" i="16"/>
  <c r="AG6" i="16" s="1"/>
  <c r="X6" i="16"/>
  <c r="W6" i="16"/>
  <c r="T6" i="16"/>
  <c r="J6" i="16"/>
  <c r="AI5" i="16"/>
  <c r="AH5" i="16"/>
  <c r="U2" i="16" s="1"/>
  <c r="AG5" i="16"/>
  <c r="AE5" i="16"/>
  <c r="AD5" i="16"/>
  <c r="AC5" i="16"/>
  <c r="AB5" i="16"/>
  <c r="AA5" i="16"/>
  <c r="Z5" i="16"/>
  <c r="Y5" i="16"/>
  <c r="X5" i="16"/>
  <c r="W5" i="16"/>
  <c r="T5" i="16"/>
  <c r="M5" i="16"/>
  <c r="J5" i="16"/>
  <c r="J14" i="16" s="1"/>
  <c r="J15" i="16" s="1"/>
  <c r="C5" i="16"/>
  <c r="D2" i="16"/>
  <c r="AD103" i="15"/>
  <c r="AC103" i="15"/>
  <c r="AB103" i="15"/>
  <c r="AA103" i="15"/>
  <c r="Z103" i="15"/>
  <c r="U103" i="15"/>
  <c r="T103" i="15"/>
  <c r="S103" i="15"/>
  <c r="R103" i="15"/>
  <c r="Q103" i="15"/>
  <c r="K103" i="15"/>
  <c r="J103" i="15"/>
  <c r="I103" i="15"/>
  <c r="H103" i="15"/>
  <c r="G103" i="15"/>
  <c r="AI102" i="15"/>
  <c r="AH102" i="15"/>
  <c r="AE102" i="15"/>
  <c r="AD102" i="15"/>
  <c r="AB102" i="15"/>
  <c r="AA102" i="15"/>
  <c r="Z102" i="15"/>
  <c r="AC102" i="15" s="1"/>
  <c r="Y102" i="15"/>
  <c r="AG102" i="15" s="1"/>
  <c r="X102" i="15"/>
  <c r="W102" i="15"/>
  <c r="V102" i="15"/>
  <c r="U102" i="15"/>
  <c r="T102" i="15"/>
  <c r="S102" i="15"/>
  <c r="R102" i="15"/>
  <c r="Q102" i="15"/>
  <c r="N102" i="15"/>
  <c r="M102" i="15"/>
  <c r="J102" i="15"/>
  <c r="C102" i="15"/>
  <c r="AI101" i="15"/>
  <c r="AH101" i="15"/>
  <c r="AG101" i="15"/>
  <c r="AE101" i="15"/>
  <c r="AI100" i="15"/>
  <c r="AH100" i="15"/>
  <c r="AG100" i="15"/>
  <c r="AD98" i="15"/>
  <c r="U98" i="15"/>
  <c r="T98" i="15"/>
  <c r="S98" i="15"/>
  <c r="R98" i="15"/>
  <c r="Q98" i="15"/>
  <c r="K98" i="15"/>
  <c r="I98" i="15"/>
  <c r="H98" i="15"/>
  <c r="G98" i="15"/>
  <c r="AI97" i="15"/>
  <c r="AH97" i="15"/>
  <c r="AG97" i="15"/>
  <c r="AI96" i="15"/>
  <c r="AH96" i="15"/>
  <c r="AG96" i="15"/>
  <c r="AE96" i="15"/>
  <c r="AD96" i="15"/>
  <c r="AB96" i="15"/>
  <c r="AA96" i="15"/>
  <c r="Z96" i="15"/>
  <c r="AC96" i="15" s="1"/>
  <c r="Y96" i="15"/>
  <c r="X96" i="15"/>
  <c r="J96" i="15"/>
  <c r="AI95" i="15"/>
  <c r="AH95" i="15"/>
  <c r="AE95" i="15"/>
  <c r="AD95" i="15"/>
  <c r="AB95" i="15"/>
  <c r="AA95" i="15"/>
  <c r="Z95" i="15"/>
  <c r="AC95" i="15" s="1"/>
  <c r="Y95" i="15"/>
  <c r="AG95" i="15" s="1"/>
  <c r="X95" i="15"/>
  <c r="J95" i="15"/>
  <c r="AI94" i="15"/>
  <c r="AH94" i="15"/>
  <c r="AG94" i="15"/>
  <c r="AE94" i="15"/>
  <c r="J94" i="15"/>
  <c r="AH93" i="15"/>
  <c r="AE93" i="15"/>
  <c r="AD93" i="15"/>
  <c r="AB93" i="15"/>
  <c r="AA93" i="15"/>
  <c r="Z93" i="15"/>
  <c r="AC93" i="15" s="1"/>
  <c r="Y93" i="15"/>
  <c r="X93" i="15"/>
  <c r="J93" i="15"/>
  <c r="AH92" i="15"/>
  <c r="AD92" i="15"/>
  <c r="AB92" i="15"/>
  <c r="AA92" i="15"/>
  <c r="Z92" i="15"/>
  <c r="Y92" i="15"/>
  <c r="X92" i="15"/>
  <c r="M92" i="15"/>
  <c r="J92" i="15"/>
  <c r="AH91" i="15"/>
  <c r="AE91" i="15"/>
  <c r="AD91" i="15"/>
  <c r="AB91" i="15"/>
  <c r="AA91" i="15"/>
  <c r="Z91" i="15"/>
  <c r="Y91" i="15"/>
  <c r="X91" i="15"/>
  <c r="W91" i="15"/>
  <c r="M91" i="15"/>
  <c r="J91" i="15"/>
  <c r="C91" i="15"/>
  <c r="R87" i="15"/>
  <c r="K87" i="15"/>
  <c r="I87" i="15"/>
  <c r="H87" i="15"/>
  <c r="G87" i="15"/>
  <c r="AI86" i="15"/>
  <c r="AH86" i="15"/>
  <c r="AG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S87" i="15" s="1"/>
  <c r="R86" i="15"/>
  <c r="Q86" i="15"/>
  <c r="Q87" i="15" s="1"/>
  <c r="N86" i="15"/>
  <c r="M86" i="15"/>
  <c r="J86" i="15"/>
  <c r="C86" i="15"/>
  <c r="AI85" i="15"/>
  <c r="AH85" i="15"/>
  <c r="AG85" i="15"/>
  <c r="AE85" i="15"/>
  <c r="AD85" i="15"/>
  <c r="AB85" i="15"/>
  <c r="AA85" i="15"/>
  <c r="Z85" i="15"/>
  <c r="AC85" i="15" s="1"/>
  <c r="Y85" i="15"/>
  <c r="X85" i="15"/>
  <c r="J85" i="15"/>
  <c r="AI84" i="15"/>
  <c r="AH84" i="15"/>
  <c r="AG84" i="15"/>
  <c r="AE84" i="15"/>
  <c r="AD84" i="15"/>
  <c r="AB84" i="15"/>
  <c r="AA84" i="15"/>
  <c r="Z84" i="15"/>
  <c r="AC84" i="15" s="1"/>
  <c r="Y84" i="15"/>
  <c r="X84" i="15"/>
  <c r="T84" i="15"/>
  <c r="J84" i="15"/>
  <c r="AI83" i="15"/>
  <c r="AH83" i="15"/>
  <c r="AE83" i="15"/>
  <c r="AD83" i="15"/>
  <c r="AC83" i="15"/>
  <c r="AB83" i="15"/>
  <c r="AB87" i="15" s="1"/>
  <c r="AA83" i="15"/>
  <c r="Z83" i="15"/>
  <c r="Y83" i="15"/>
  <c r="AG83" i="15" s="1"/>
  <c r="X83" i="15"/>
  <c r="J83" i="15"/>
  <c r="AH82" i="15"/>
  <c r="AG82" i="15"/>
  <c r="AD82" i="15"/>
  <c r="AI82" i="15" s="1"/>
  <c r="AC82" i="15"/>
  <c r="AB82" i="15"/>
  <c r="AA82" i="15"/>
  <c r="Z82" i="15"/>
  <c r="Y82" i="15"/>
  <c r="X82" i="15"/>
  <c r="J82" i="15"/>
  <c r="AH81" i="15"/>
  <c r="AG81" i="15"/>
  <c r="AD81" i="15"/>
  <c r="AD87" i="15" s="1"/>
  <c r="AC81" i="15"/>
  <c r="AB81" i="15"/>
  <c r="AA81" i="15"/>
  <c r="Z81" i="15"/>
  <c r="Y81" i="15"/>
  <c r="X81" i="15"/>
  <c r="J81" i="15"/>
  <c r="AI80" i="15"/>
  <c r="AH80" i="15"/>
  <c r="AG80" i="15"/>
  <c r="AD80" i="15"/>
  <c r="AB80" i="15"/>
  <c r="AC80" i="15" s="1"/>
  <c r="AA80" i="15"/>
  <c r="Z80" i="15"/>
  <c r="Y80" i="15"/>
  <c r="X80" i="15"/>
  <c r="W80" i="15"/>
  <c r="M80" i="15"/>
  <c r="J80" i="15"/>
  <c r="AI79" i="15"/>
  <c r="AH79" i="15"/>
  <c r="AD79" i="15"/>
  <c r="AB79" i="15"/>
  <c r="AA79" i="15"/>
  <c r="Z79" i="15"/>
  <c r="AC79" i="15" s="1"/>
  <c r="Y79" i="15"/>
  <c r="AG79" i="15" s="1"/>
  <c r="X79" i="15"/>
  <c r="W79" i="15"/>
  <c r="M79" i="15"/>
  <c r="J79" i="15"/>
  <c r="C79" i="15"/>
  <c r="AH78" i="15"/>
  <c r="AD78" i="15"/>
  <c r="AB78" i="15"/>
  <c r="AA78" i="15"/>
  <c r="AA87" i="15" s="1"/>
  <c r="Z78" i="15"/>
  <c r="Y78" i="15"/>
  <c r="X78" i="15"/>
  <c r="W78" i="15"/>
  <c r="M78" i="15"/>
  <c r="J78" i="15"/>
  <c r="C78" i="15"/>
  <c r="U75" i="15"/>
  <c r="T75" i="15"/>
  <c r="S75" i="15"/>
  <c r="R75" i="15"/>
  <c r="Q75" i="15"/>
  <c r="K75" i="15"/>
  <c r="J75" i="15"/>
  <c r="I75" i="15"/>
  <c r="H75" i="15"/>
  <c r="G75" i="15"/>
  <c r="AI74" i="15"/>
  <c r="AH74" i="15"/>
  <c r="AG74" i="15"/>
  <c r="AE74" i="15"/>
  <c r="AD74" i="15"/>
  <c r="AB74" i="15"/>
  <c r="AA74" i="15"/>
  <c r="Z74" i="15"/>
  <c r="AC74" i="15" s="1"/>
  <c r="Y74" i="15"/>
  <c r="X74" i="15"/>
  <c r="AI73" i="15"/>
  <c r="AH73" i="15"/>
  <c r="AG73" i="15"/>
  <c r="AI72" i="15"/>
  <c r="AH72" i="15"/>
  <c r="AG72" i="15"/>
  <c r="AD72" i="15"/>
  <c r="AB72" i="15"/>
  <c r="AA72" i="15"/>
  <c r="Z72" i="15"/>
  <c r="AC72" i="15" s="1"/>
  <c r="Y72" i="15"/>
  <c r="X72" i="15"/>
  <c r="AH71" i="15"/>
  <c r="AG71" i="15"/>
  <c r="AD71" i="15"/>
  <c r="AC71" i="15"/>
  <c r="AB71" i="15"/>
  <c r="AB75" i="15" s="1"/>
  <c r="AA71" i="15"/>
  <c r="Z71" i="15"/>
  <c r="Y71" i="15"/>
  <c r="X71" i="15"/>
  <c r="J71" i="15"/>
  <c r="C71" i="15"/>
  <c r="AI70" i="15"/>
  <c r="AH70" i="15"/>
  <c r="AG70" i="15"/>
  <c r="AD70" i="15"/>
  <c r="AB70" i="15"/>
  <c r="AA70" i="15"/>
  <c r="Z70" i="15"/>
  <c r="AC70" i="15" s="1"/>
  <c r="Y70" i="15"/>
  <c r="X70" i="15"/>
  <c r="J70" i="15"/>
  <c r="C70" i="15"/>
  <c r="AI69" i="15"/>
  <c r="AH69" i="15"/>
  <c r="AG69" i="15"/>
  <c r="J69" i="15"/>
  <c r="C69" i="15"/>
  <c r="AI68" i="15"/>
  <c r="AH68" i="15"/>
  <c r="AG68" i="15"/>
  <c r="J68" i="15"/>
  <c r="C68" i="15"/>
  <c r="AI67" i="15"/>
  <c r="AH67" i="15"/>
  <c r="AG67" i="15"/>
  <c r="AC67" i="15"/>
  <c r="M67" i="15"/>
  <c r="J67" i="15"/>
  <c r="AH66" i="15"/>
  <c r="AD66" i="15"/>
  <c r="AB66" i="15"/>
  <c r="AA66" i="15"/>
  <c r="Z66" i="15"/>
  <c r="AC66" i="15" s="1"/>
  <c r="Y66" i="15"/>
  <c r="X66" i="15"/>
  <c r="W66" i="15"/>
  <c r="M66" i="15"/>
  <c r="J66" i="15"/>
  <c r="C66" i="15"/>
  <c r="C67" i="15" s="1"/>
  <c r="AB63" i="15"/>
  <c r="U63" i="15"/>
  <c r="T63" i="15"/>
  <c r="S63" i="15"/>
  <c r="R63" i="15"/>
  <c r="Q63" i="15"/>
  <c r="K63" i="15"/>
  <c r="I63" i="15"/>
  <c r="H63" i="15"/>
  <c r="G63" i="15"/>
  <c r="AI62" i="15"/>
  <c r="AH62" i="15"/>
  <c r="AG62" i="15"/>
  <c r="AI61" i="15"/>
  <c r="AH61" i="15"/>
  <c r="AG61" i="15"/>
  <c r="AI60" i="15"/>
  <c r="AH60" i="15"/>
  <c r="AE60" i="15"/>
  <c r="AD60" i="15"/>
  <c r="AB60" i="15"/>
  <c r="AA60" i="15"/>
  <c r="Z60" i="15"/>
  <c r="AC60" i="15" s="1"/>
  <c r="AC63" i="15" s="1"/>
  <c r="Y60" i="15"/>
  <c r="AG60" i="15" s="1"/>
  <c r="X60" i="15"/>
  <c r="AI59" i="15"/>
  <c r="AH59" i="15"/>
  <c r="AG59" i="15"/>
  <c r="J59" i="15"/>
  <c r="AI58" i="15"/>
  <c r="AH58" i="15"/>
  <c r="AG58" i="15"/>
  <c r="AC58" i="15"/>
  <c r="J58" i="15"/>
  <c r="AI57" i="15"/>
  <c r="AH57" i="15"/>
  <c r="AG57" i="15"/>
  <c r="J57" i="15"/>
  <c r="AH56" i="15"/>
  <c r="AD56" i="15"/>
  <c r="AC56" i="15"/>
  <c r="AB56" i="15"/>
  <c r="AA56" i="15"/>
  <c r="Z56" i="15"/>
  <c r="Y56" i="15"/>
  <c r="X56" i="15"/>
  <c r="J56" i="15"/>
  <c r="AI55" i="15"/>
  <c r="AH55" i="15"/>
  <c r="AG55" i="15"/>
  <c r="J55" i="15"/>
  <c r="AI54" i="15"/>
  <c r="AH54" i="15"/>
  <c r="AG54" i="15"/>
  <c r="W54" i="15"/>
  <c r="M54" i="15"/>
  <c r="J54" i="15"/>
  <c r="AH53" i="15"/>
  <c r="AD53" i="15"/>
  <c r="AD63" i="15" s="1"/>
  <c r="AB53" i="15"/>
  <c r="AA53" i="15"/>
  <c r="AA63" i="15" s="1"/>
  <c r="Z53" i="15"/>
  <c r="AC53" i="15" s="1"/>
  <c r="Y53" i="15"/>
  <c r="X53" i="15"/>
  <c r="W53" i="15"/>
  <c r="M53" i="15"/>
  <c r="J53" i="15"/>
  <c r="C53" i="15"/>
  <c r="U50" i="15"/>
  <c r="T50" i="15"/>
  <c r="S50" i="15"/>
  <c r="R50" i="15"/>
  <c r="Q50" i="15"/>
  <c r="K50" i="15"/>
  <c r="I50" i="15"/>
  <c r="H50" i="15"/>
  <c r="G50" i="15"/>
  <c r="AI49" i="15"/>
  <c r="AH49" i="15"/>
  <c r="AG49" i="15"/>
  <c r="AI48" i="15"/>
  <c r="AH48" i="15"/>
  <c r="AG48" i="15"/>
  <c r="AI47" i="15"/>
  <c r="AH47" i="15"/>
  <c r="AG47" i="15"/>
  <c r="AE47" i="15"/>
  <c r="AD47" i="15"/>
  <c r="AC47" i="15"/>
  <c r="AB47" i="15"/>
  <c r="AA47" i="15"/>
  <c r="Z47" i="15"/>
  <c r="Y47" i="15"/>
  <c r="X47" i="15"/>
  <c r="J47" i="15"/>
  <c r="AI46" i="15"/>
  <c r="AH46" i="15"/>
  <c r="AG46" i="15"/>
  <c r="AE46" i="15"/>
  <c r="AD46" i="15"/>
  <c r="AC46" i="15"/>
  <c r="AB46" i="15"/>
  <c r="AA46" i="15"/>
  <c r="Z46" i="15"/>
  <c r="Y46" i="15"/>
  <c r="X46" i="15"/>
  <c r="J46" i="15"/>
  <c r="AH45" i="15"/>
  <c r="AG45" i="15"/>
  <c r="AD45" i="15"/>
  <c r="AB45" i="15"/>
  <c r="AA45" i="15"/>
  <c r="Z45" i="15"/>
  <c r="AC45" i="15" s="1"/>
  <c r="Y45" i="15"/>
  <c r="AI45" i="15" s="1"/>
  <c r="X45" i="15"/>
  <c r="AH44" i="15"/>
  <c r="AG44" i="15"/>
  <c r="AD44" i="15"/>
  <c r="AD50" i="15" s="1"/>
  <c r="AB44" i="15"/>
  <c r="AA44" i="15"/>
  <c r="Z44" i="15"/>
  <c r="Y44" i="15"/>
  <c r="X44" i="15"/>
  <c r="J44" i="15"/>
  <c r="AI43" i="15"/>
  <c r="AH43" i="15"/>
  <c r="AD43" i="15"/>
  <c r="AB43" i="15"/>
  <c r="AB50" i="15" s="1"/>
  <c r="AA43" i="15"/>
  <c r="Z43" i="15"/>
  <c r="Z50" i="15" s="1"/>
  <c r="Y43" i="15"/>
  <c r="AG43" i="15" s="1"/>
  <c r="X43" i="15"/>
  <c r="J43" i="15"/>
  <c r="AI42" i="15"/>
  <c r="AH42" i="15"/>
  <c r="AG42" i="15"/>
  <c r="AC42" i="15"/>
  <c r="M42" i="15"/>
  <c r="J42" i="15"/>
  <c r="AH41" i="15"/>
  <c r="AE41" i="15"/>
  <c r="AD41" i="15"/>
  <c r="AB41" i="15"/>
  <c r="AA41" i="15"/>
  <c r="Z41" i="15"/>
  <c r="AC41" i="15" s="1"/>
  <c r="Y41" i="15"/>
  <c r="X41" i="15"/>
  <c r="W41" i="15"/>
  <c r="W42" i="15" s="1"/>
  <c r="M41" i="15"/>
  <c r="J41" i="15"/>
  <c r="AI40" i="15"/>
  <c r="AH40" i="15"/>
  <c r="AG40" i="15"/>
  <c r="AC40" i="15"/>
  <c r="W40" i="15"/>
  <c r="M40" i="15"/>
  <c r="J40" i="15"/>
  <c r="C40" i="15"/>
  <c r="U37" i="15"/>
  <c r="T37" i="15"/>
  <c r="S37" i="15"/>
  <c r="R37" i="15"/>
  <c r="Q37" i="15"/>
  <c r="K37" i="15"/>
  <c r="I37" i="15"/>
  <c r="H37" i="15"/>
  <c r="G37" i="15"/>
  <c r="AH36" i="15"/>
  <c r="AE36" i="15"/>
  <c r="AD36" i="15"/>
  <c r="AB36" i="15"/>
  <c r="AA36" i="15"/>
  <c r="Z36" i="15"/>
  <c r="AC36" i="15" s="1"/>
  <c r="Y36" i="15"/>
  <c r="X36" i="15"/>
  <c r="W36" i="15"/>
  <c r="J36" i="15"/>
  <c r="AH35" i="15"/>
  <c r="AE35" i="15"/>
  <c r="AD35" i="15"/>
  <c r="AB35" i="15"/>
  <c r="AA35" i="15"/>
  <c r="Z35" i="15"/>
  <c r="AC35" i="15" s="1"/>
  <c r="Y35" i="15"/>
  <c r="X35" i="15"/>
  <c r="J35" i="15"/>
  <c r="AI34" i="15"/>
  <c r="AH34" i="15"/>
  <c r="AG34" i="15"/>
  <c r="AH33" i="15"/>
  <c r="AG33" i="15"/>
  <c r="AD33" i="15"/>
  <c r="AC33" i="15"/>
  <c r="AB33" i="15"/>
  <c r="AA33" i="15"/>
  <c r="Z33" i="15"/>
  <c r="Y33" i="15"/>
  <c r="X33" i="15"/>
  <c r="J33" i="15"/>
  <c r="AH32" i="15"/>
  <c r="AG32" i="15"/>
  <c r="AE32" i="15"/>
  <c r="AD32" i="15"/>
  <c r="AB32" i="15"/>
  <c r="AA32" i="15"/>
  <c r="Z32" i="15"/>
  <c r="Y32" i="15"/>
  <c r="AI32" i="15" s="1"/>
  <c r="X32" i="15"/>
  <c r="J32" i="15"/>
  <c r="AI31" i="15"/>
  <c r="AH31" i="15"/>
  <c r="AG31" i="15"/>
  <c r="AC31" i="15"/>
  <c r="J31" i="15"/>
  <c r="C31" i="15"/>
  <c r="AI30" i="15"/>
  <c r="AH30" i="15"/>
  <c r="AG30" i="15"/>
  <c r="AD30" i="15"/>
  <c r="AB30" i="15"/>
  <c r="AA30" i="15"/>
  <c r="AA37" i="15" s="1"/>
  <c r="Z30" i="15"/>
  <c r="Y30" i="15"/>
  <c r="X30" i="15"/>
  <c r="J30" i="15"/>
  <c r="C30" i="15"/>
  <c r="AI29" i="15"/>
  <c r="AH29" i="15"/>
  <c r="AG29" i="15"/>
  <c r="AC29" i="15"/>
  <c r="J29" i="15"/>
  <c r="C29" i="15"/>
  <c r="AI28" i="15"/>
  <c r="AH28" i="15"/>
  <c r="AG28" i="15"/>
  <c r="W28" i="15"/>
  <c r="M28" i="15"/>
  <c r="J28" i="15"/>
  <c r="C28" i="15"/>
  <c r="T26" i="15"/>
  <c r="S26" i="15"/>
  <c r="S38" i="15" s="1"/>
  <c r="S51" i="15" s="1"/>
  <c r="G26" i="15"/>
  <c r="G38" i="15" s="1"/>
  <c r="U25" i="15"/>
  <c r="T25" i="15"/>
  <c r="S25" i="15"/>
  <c r="R25" i="15"/>
  <c r="Q25" i="15"/>
  <c r="K25" i="15"/>
  <c r="I25" i="15"/>
  <c r="I26" i="15" s="1"/>
  <c r="I38" i="15" s="1"/>
  <c r="I51" i="15" s="1"/>
  <c r="I64" i="15" s="1"/>
  <c r="H25" i="15"/>
  <c r="G25" i="15"/>
  <c r="AH24" i="15"/>
  <c r="AG24" i="15"/>
  <c r="AE24" i="15"/>
  <c r="AD24" i="15"/>
  <c r="AB24" i="15"/>
  <c r="AA24" i="15"/>
  <c r="Z24" i="15"/>
  <c r="AC24" i="15" s="1"/>
  <c r="Y24" i="15"/>
  <c r="AI24" i="15" s="1"/>
  <c r="X24" i="15"/>
  <c r="J24" i="15"/>
  <c r="AH23" i="15"/>
  <c r="AE23" i="15"/>
  <c r="AD23" i="15"/>
  <c r="AB23" i="15"/>
  <c r="AA23" i="15"/>
  <c r="Z23" i="15"/>
  <c r="AC23" i="15" s="1"/>
  <c r="Y23" i="15"/>
  <c r="X23" i="15"/>
  <c r="J23" i="15"/>
  <c r="J25" i="15" s="1"/>
  <c r="J26" i="15" s="1"/>
  <c r="AI22" i="15"/>
  <c r="AH22" i="15"/>
  <c r="AG22" i="15"/>
  <c r="J22" i="15"/>
  <c r="AI21" i="15"/>
  <c r="AH21" i="15"/>
  <c r="AD21" i="15"/>
  <c r="AD25" i="15" s="1"/>
  <c r="AD26" i="15" s="1"/>
  <c r="AB21" i="15"/>
  <c r="AA21" i="15"/>
  <c r="Z21" i="15"/>
  <c r="AC21" i="15" s="1"/>
  <c r="Y21" i="15"/>
  <c r="AG21" i="15" s="1"/>
  <c r="X21" i="15"/>
  <c r="J21" i="15"/>
  <c r="AI20" i="15"/>
  <c r="AH20" i="15"/>
  <c r="AG20" i="15"/>
  <c r="AC20" i="15"/>
  <c r="J20" i="15"/>
  <c r="AH19" i="15"/>
  <c r="AD19" i="15"/>
  <c r="AB19" i="15"/>
  <c r="AA19" i="15"/>
  <c r="Z19" i="15"/>
  <c r="Y19" i="15"/>
  <c r="X19" i="15"/>
  <c r="J19" i="15"/>
  <c r="AH18" i="15"/>
  <c r="AD18" i="15"/>
  <c r="AB18" i="15"/>
  <c r="AA18" i="15"/>
  <c r="Z18" i="15"/>
  <c r="Y18" i="15"/>
  <c r="X18" i="15"/>
  <c r="J18" i="15"/>
  <c r="AI17" i="15"/>
  <c r="AH17" i="15"/>
  <c r="AG17" i="15"/>
  <c r="J17" i="15"/>
  <c r="C17" i="15"/>
  <c r="AI16" i="15"/>
  <c r="AH16" i="15"/>
  <c r="AG16" i="15"/>
  <c r="AD16" i="15"/>
  <c r="AB16" i="15"/>
  <c r="AA16" i="15"/>
  <c r="Z16" i="15"/>
  <c r="AC16" i="15" s="1"/>
  <c r="Y16" i="15"/>
  <c r="X16" i="15"/>
  <c r="W16" i="15"/>
  <c r="M16" i="15"/>
  <c r="J16" i="15"/>
  <c r="C16" i="15"/>
  <c r="AD14" i="15"/>
  <c r="U14" i="15"/>
  <c r="K14" i="15"/>
  <c r="K26" i="15" s="1"/>
  <c r="K38" i="15" s="1"/>
  <c r="I14" i="15"/>
  <c r="Z13" i="15"/>
  <c r="Z14" i="15" s="1"/>
  <c r="U13" i="15"/>
  <c r="T13" i="15"/>
  <c r="T14" i="15" s="1"/>
  <c r="S13" i="15"/>
  <c r="S14" i="15" s="1"/>
  <c r="R13" i="15"/>
  <c r="R14" i="15" s="1"/>
  <c r="R26" i="15" s="1"/>
  <c r="R38" i="15" s="1"/>
  <c r="Q13" i="15"/>
  <c r="Q14" i="15" s="1"/>
  <c r="Q26" i="15" s="1"/>
  <c r="Q38" i="15" s="1"/>
  <c r="K13" i="15"/>
  <c r="I13" i="15"/>
  <c r="H13" i="15"/>
  <c r="H14" i="15" s="1"/>
  <c r="G13" i="15"/>
  <c r="G14" i="15" s="1"/>
  <c r="AI12" i="15"/>
  <c r="AH12" i="15"/>
  <c r="AG12" i="15"/>
  <c r="AE12" i="15"/>
  <c r="AD12" i="15"/>
  <c r="AC12" i="15"/>
  <c r="AB12" i="15"/>
  <c r="AA12" i="15"/>
  <c r="Z12" i="15"/>
  <c r="Y12" i="15"/>
  <c r="X12" i="15"/>
  <c r="J12" i="15"/>
  <c r="AI11" i="15"/>
  <c r="AH11" i="15"/>
  <c r="AG11" i="15"/>
  <c r="J11" i="15"/>
  <c r="AH10" i="15"/>
  <c r="AE10" i="15"/>
  <c r="AD10" i="15"/>
  <c r="AC10" i="15"/>
  <c r="AB10" i="15"/>
  <c r="AA10" i="15"/>
  <c r="AA13" i="15" s="1"/>
  <c r="AA14" i="15" s="1"/>
  <c r="Z10" i="15"/>
  <c r="Y10" i="15"/>
  <c r="X10" i="15"/>
  <c r="J10" i="15"/>
  <c r="AI9" i="15"/>
  <c r="AH9" i="15"/>
  <c r="AG9" i="15"/>
  <c r="AE9" i="15"/>
  <c r="M9" i="15"/>
  <c r="J9" i="15"/>
  <c r="AI8" i="15"/>
  <c r="AH8" i="15"/>
  <c r="AG8" i="15"/>
  <c r="AE8" i="15"/>
  <c r="AC8" i="15"/>
  <c r="M8" i="15"/>
  <c r="J8" i="15"/>
  <c r="AI7" i="15"/>
  <c r="AH7" i="15"/>
  <c r="AE7" i="15"/>
  <c r="AD7" i="15"/>
  <c r="AC7" i="15"/>
  <c r="AB7" i="15"/>
  <c r="AA7" i="15"/>
  <c r="Z7" i="15"/>
  <c r="Y7" i="15"/>
  <c r="AG7" i="15" s="1"/>
  <c r="X7" i="15"/>
  <c r="M7" i="15"/>
  <c r="J7" i="15"/>
  <c r="AH6" i="15"/>
  <c r="AG6" i="15"/>
  <c r="AE6" i="15"/>
  <c r="AD6" i="15"/>
  <c r="AC6" i="15"/>
  <c r="AB6" i="15"/>
  <c r="AA6" i="15"/>
  <c r="Z6" i="15"/>
  <c r="Y6" i="15"/>
  <c r="AI6" i="15" s="1"/>
  <c r="X6" i="15"/>
  <c r="M6" i="15"/>
  <c r="J6" i="15"/>
  <c r="C6" i="15"/>
  <c r="AH5" i="15"/>
  <c r="AG5" i="15"/>
  <c r="AE5" i="15"/>
  <c r="AD5" i="15"/>
  <c r="AD13" i="15" s="1"/>
  <c r="AC5" i="15"/>
  <c r="AC13" i="15" s="1"/>
  <c r="AC14" i="15" s="1"/>
  <c r="AB5" i="15"/>
  <c r="AA5" i="15"/>
  <c r="Z5" i="15"/>
  <c r="Y5" i="15"/>
  <c r="AI5" i="15" s="1"/>
  <c r="X5" i="15"/>
  <c r="W5" i="15"/>
  <c r="M5" i="15"/>
  <c r="J5" i="15"/>
  <c r="J13" i="15" s="1"/>
  <c r="J14" i="15" s="1"/>
  <c r="C5" i="15"/>
  <c r="D2" i="15"/>
  <c r="U105" i="11"/>
  <c r="T105" i="11"/>
  <c r="S105" i="11"/>
  <c r="R105" i="11"/>
  <c r="Q105" i="11"/>
  <c r="K105" i="11"/>
  <c r="J105" i="11"/>
  <c r="I105" i="11"/>
  <c r="H105" i="11"/>
  <c r="G105" i="11"/>
  <c r="AI104" i="11"/>
  <c r="AH104" i="11"/>
  <c r="AG104" i="11"/>
  <c r="AE104" i="11"/>
  <c r="AD104" i="11"/>
  <c r="AC104" i="11"/>
  <c r="AB104" i="11"/>
  <c r="AA104" i="11"/>
  <c r="Z104" i="11"/>
  <c r="Y104" i="11"/>
  <c r="X104" i="11"/>
  <c r="W104" i="11"/>
  <c r="V104" i="11"/>
  <c r="U104" i="11"/>
  <c r="T104" i="11"/>
  <c r="S104" i="11"/>
  <c r="R104" i="11"/>
  <c r="Q104" i="11"/>
  <c r="N104" i="11"/>
  <c r="M104" i="11"/>
  <c r="J104" i="11"/>
  <c r="C104" i="11"/>
  <c r="AI103" i="11"/>
  <c r="AH103" i="11"/>
  <c r="AG103" i="11"/>
  <c r="AE103" i="11"/>
  <c r="AI102" i="11"/>
  <c r="AH102" i="11"/>
  <c r="AG102" i="11"/>
  <c r="U100" i="11"/>
  <c r="T100" i="11"/>
  <c r="S100" i="11"/>
  <c r="R100" i="11"/>
  <c r="Q100" i="11"/>
  <c r="K100" i="11"/>
  <c r="I100" i="11"/>
  <c r="H100" i="11"/>
  <c r="G100" i="11"/>
  <c r="AI99" i="11"/>
  <c r="AH99" i="11"/>
  <c r="AG99" i="11"/>
  <c r="AH98" i="11"/>
  <c r="AD98" i="11"/>
  <c r="AB98" i="11"/>
  <c r="AA98" i="11"/>
  <c r="Z98" i="11"/>
  <c r="AC98" i="11" s="1"/>
  <c r="Y98" i="11"/>
  <c r="X98" i="11"/>
  <c r="J98" i="11"/>
  <c r="AH97" i="11"/>
  <c r="AD97" i="11"/>
  <c r="AB97" i="11"/>
  <c r="AB100" i="11" s="1"/>
  <c r="AA97" i="11"/>
  <c r="AA100" i="11" s="1"/>
  <c r="Z97" i="11"/>
  <c r="AC97" i="11" s="1"/>
  <c r="Y97" i="11"/>
  <c r="X97" i="11"/>
  <c r="J97" i="11"/>
  <c r="AI96" i="11"/>
  <c r="AH96" i="11"/>
  <c r="AG96" i="11"/>
  <c r="J96" i="11"/>
  <c r="AI95" i="11"/>
  <c r="AH95" i="11"/>
  <c r="AG95" i="11"/>
  <c r="AD95" i="11"/>
  <c r="AB95" i="11"/>
  <c r="AA95" i="11"/>
  <c r="Z95" i="11"/>
  <c r="AC95" i="11" s="1"/>
  <c r="Y95" i="11"/>
  <c r="X95" i="11"/>
  <c r="J95" i="11"/>
  <c r="C95" i="11"/>
  <c r="C96" i="11" s="1"/>
  <c r="AI94" i="11"/>
  <c r="AH94" i="11"/>
  <c r="AD94" i="11"/>
  <c r="AB94" i="11"/>
  <c r="AA94" i="11"/>
  <c r="Z94" i="11"/>
  <c r="Y94" i="11"/>
  <c r="AG94" i="11" s="1"/>
  <c r="X94" i="11"/>
  <c r="J94" i="11"/>
  <c r="C94" i="11"/>
  <c r="AI93" i="11"/>
  <c r="AH93" i="11"/>
  <c r="AE93" i="11"/>
  <c r="AD93" i="11"/>
  <c r="AD100" i="11" s="1"/>
  <c r="AC93" i="11"/>
  <c r="AB93" i="11"/>
  <c r="AA93" i="11"/>
  <c r="Z93" i="11"/>
  <c r="Y93" i="11"/>
  <c r="AG93" i="11" s="1"/>
  <c r="X93" i="11"/>
  <c r="W93" i="11"/>
  <c r="M93" i="11"/>
  <c r="J93" i="11"/>
  <c r="C93" i="11"/>
  <c r="Q89" i="11"/>
  <c r="K89" i="11"/>
  <c r="I89" i="11"/>
  <c r="H89" i="11"/>
  <c r="G89" i="11"/>
  <c r="AI88" i="11"/>
  <c r="AH88" i="11"/>
  <c r="AG88" i="11"/>
  <c r="AE88" i="11"/>
  <c r="AD88" i="11"/>
  <c r="AB88" i="11"/>
  <c r="AA88" i="11"/>
  <c r="Z88" i="11"/>
  <c r="AC88" i="11" s="1"/>
  <c r="Y88" i="11"/>
  <c r="X88" i="11"/>
  <c r="W88" i="11"/>
  <c r="V88" i="11"/>
  <c r="U88" i="11"/>
  <c r="T88" i="11"/>
  <c r="T89" i="11" s="1"/>
  <c r="S88" i="11"/>
  <c r="S89" i="11" s="1"/>
  <c r="R88" i="11"/>
  <c r="R89" i="11" s="1"/>
  <c r="Q88" i="11"/>
  <c r="N88" i="11"/>
  <c r="M88" i="11"/>
  <c r="J88" i="11"/>
  <c r="C88" i="11"/>
  <c r="AH87" i="11"/>
  <c r="AG87" i="11"/>
  <c r="AE87" i="11"/>
  <c r="AD87" i="11"/>
  <c r="AC87" i="11"/>
  <c r="AB87" i="11"/>
  <c r="AA87" i="11"/>
  <c r="Z87" i="11"/>
  <c r="Y87" i="11"/>
  <c r="AI87" i="11" s="1"/>
  <c r="X87" i="11"/>
  <c r="J87" i="11"/>
  <c r="AH86" i="11"/>
  <c r="AG86" i="11"/>
  <c r="AE86" i="11"/>
  <c r="AD86" i="11"/>
  <c r="AC86" i="11"/>
  <c r="AB86" i="11"/>
  <c r="AA86" i="11"/>
  <c r="Z86" i="11"/>
  <c r="Y86" i="11"/>
  <c r="AI86" i="11" s="1"/>
  <c r="X86" i="11"/>
  <c r="J86" i="11"/>
  <c r="AI85" i="11"/>
  <c r="AH85" i="11"/>
  <c r="AG85" i="11"/>
  <c r="AD85" i="11"/>
  <c r="AB85" i="11"/>
  <c r="AA85" i="11"/>
  <c r="Z85" i="11"/>
  <c r="AC85" i="11" s="1"/>
  <c r="Y85" i="11"/>
  <c r="X85" i="11"/>
  <c r="J85" i="11"/>
  <c r="AH84" i="11"/>
  <c r="AD84" i="11"/>
  <c r="AB84" i="11"/>
  <c r="AA84" i="11"/>
  <c r="Z84" i="11"/>
  <c r="AC84" i="11" s="1"/>
  <c r="Y84" i="11"/>
  <c r="X84" i="11"/>
  <c r="J84" i="11"/>
  <c r="AH83" i="11"/>
  <c r="AD83" i="11"/>
  <c r="AB83" i="11"/>
  <c r="AA83" i="11"/>
  <c r="AA89" i="11" s="1"/>
  <c r="Z83" i="11"/>
  <c r="AC83" i="11" s="1"/>
  <c r="Y83" i="11"/>
  <c r="X83" i="11"/>
  <c r="J83" i="11"/>
  <c r="AH82" i="11"/>
  <c r="AG82" i="11"/>
  <c r="AD82" i="11"/>
  <c r="AI82" i="11" s="1"/>
  <c r="AB82" i="11"/>
  <c r="AA82" i="11"/>
  <c r="Z82" i="11"/>
  <c r="AC82" i="11" s="1"/>
  <c r="Y82" i="11"/>
  <c r="X82" i="11"/>
  <c r="J82" i="11"/>
  <c r="AH81" i="11"/>
  <c r="AG81" i="11"/>
  <c r="AD81" i="11"/>
  <c r="AI81" i="11" s="1"/>
  <c r="AC81" i="11"/>
  <c r="AB81" i="11"/>
  <c r="AA81" i="11"/>
  <c r="Z81" i="11"/>
  <c r="Y81" i="11"/>
  <c r="X81" i="11"/>
  <c r="J81" i="11"/>
  <c r="AH80" i="11"/>
  <c r="AG80" i="11"/>
  <c r="AD80" i="11"/>
  <c r="AC80" i="11"/>
  <c r="AB80" i="11"/>
  <c r="AA80" i="11"/>
  <c r="Z80" i="11"/>
  <c r="Y80" i="11"/>
  <c r="X80" i="11"/>
  <c r="W80" i="11"/>
  <c r="M80" i="11"/>
  <c r="J80" i="11"/>
  <c r="J89" i="11" s="1"/>
  <c r="C80" i="11"/>
  <c r="AB77" i="11"/>
  <c r="U77" i="11"/>
  <c r="R77" i="11"/>
  <c r="K77" i="11"/>
  <c r="I77" i="11"/>
  <c r="H77" i="11"/>
  <c r="G77" i="11"/>
  <c r="AI76" i="11"/>
  <c r="AH76" i="11"/>
  <c r="AG76" i="11"/>
  <c r="AE76" i="11"/>
  <c r="AD76" i="11"/>
  <c r="AC76" i="11"/>
  <c r="AB76" i="11"/>
  <c r="AA76" i="11"/>
  <c r="Z76" i="11"/>
  <c r="Y76" i="11"/>
  <c r="X76" i="11"/>
  <c r="W76" i="11"/>
  <c r="V76" i="11"/>
  <c r="U76" i="11"/>
  <c r="S76" i="11"/>
  <c r="S77" i="11" s="1"/>
  <c r="R76" i="11"/>
  <c r="Q76" i="11"/>
  <c r="N76" i="11"/>
  <c r="M76" i="11"/>
  <c r="J76" i="11"/>
  <c r="C76" i="11"/>
  <c r="AI75" i="11"/>
  <c r="AH75" i="11"/>
  <c r="AG75" i="11"/>
  <c r="AI74" i="11"/>
  <c r="AH74" i="11"/>
  <c r="AG74" i="11"/>
  <c r="AE74" i="11"/>
  <c r="AD74" i="11"/>
  <c r="AC74" i="11"/>
  <c r="AB74" i="11"/>
  <c r="AA74" i="11"/>
  <c r="Z74" i="11"/>
  <c r="Y74" i="11"/>
  <c r="X74" i="11"/>
  <c r="AH73" i="11"/>
  <c r="AD73" i="11"/>
  <c r="AI73" i="11" s="1"/>
  <c r="AB73" i="11"/>
  <c r="AC73" i="11" s="1"/>
  <c r="AA73" i="11"/>
  <c r="Z73" i="11"/>
  <c r="Y73" i="11"/>
  <c r="AG73" i="11" s="1"/>
  <c r="X73" i="11"/>
  <c r="J73" i="11"/>
  <c r="AH72" i="11"/>
  <c r="AG72" i="11"/>
  <c r="AD72" i="11"/>
  <c r="AI72" i="11" s="1"/>
  <c r="AB72" i="11"/>
  <c r="AA72" i="11"/>
  <c r="AC72" i="11" s="1"/>
  <c r="Z72" i="11"/>
  <c r="Y72" i="11"/>
  <c r="X72" i="11"/>
  <c r="J72" i="11"/>
  <c r="AI71" i="11"/>
  <c r="AH71" i="11"/>
  <c r="AG71" i="11"/>
  <c r="J71" i="11"/>
  <c r="AI70" i="11"/>
  <c r="AH70" i="11"/>
  <c r="AG70" i="11"/>
  <c r="J70" i="11"/>
  <c r="AI69" i="11"/>
  <c r="AH69" i="11"/>
  <c r="AG69" i="11"/>
  <c r="J69" i="11"/>
  <c r="AI68" i="11"/>
  <c r="AH68" i="11"/>
  <c r="AG68" i="11"/>
  <c r="AD68" i="11"/>
  <c r="AB68" i="11"/>
  <c r="AA68" i="11"/>
  <c r="AA77" i="11" s="1"/>
  <c r="Z68" i="11"/>
  <c r="Y68" i="11"/>
  <c r="X68" i="11"/>
  <c r="W68" i="11"/>
  <c r="M68" i="11"/>
  <c r="J68" i="11"/>
  <c r="C68" i="11"/>
  <c r="U65" i="11"/>
  <c r="T65" i="11"/>
  <c r="S65" i="11"/>
  <c r="R65" i="11"/>
  <c r="Q65" i="11"/>
  <c r="K65" i="11"/>
  <c r="J65" i="11"/>
  <c r="I65" i="11"/>
  <c r="H65" i="11"/>
  <c r="G65" i="11"/>
  <c r="AI64" i="11"/>
  <c r="AH64" i="11"/>
  <c r="AG64" i="11"/>
  <c r="AI63" i="11"/>
  <c r="AH63" i="11"/>
  <c r="AG63" i="11"/>
  <c r="AE63" i="11"/>
  <c r="AD63" i="11"/>
  <c r="AC63" i="11"/>
  <c r="AB63" i="11"/>
  <c r="AA63" i="11"/>
  <c r="Z63" i="11"/>
  <c r="Y63" i="11"/>
  <c r="X63" i="11"/>
  <c r="AI62" i="11"/>
  <c r="AH62" i="11"/>
  <c r="AG62" i="11"/>
  <c r="J62" i="11"/>
  <c r="AI61" i="11"/>
  <c r="AH61" i="11"/>
  <c r="AG61" i="11"/>
  <c r="AC61" i="11"/>
  <c r="J61" i="11"/>
  <c r="AH60" i="11"/>
  <c r="AG60" i="11"/>
  <c r="AD60" i="11"/>
  <c r="AI60" i="11" s="1"/>
  <c r="AB60" i="11"/>
  <c r="AA60" i="11"/>
  <c r="Z60" i="11"/>
  <c r="AC60" i="11" s="1"/>
  <c r="Y60" i="11"/>
  <c r="X60" i="11"/>
  <c r="J60" i="11"/>
  <c r="AI59" i="11"/>
  <c r="AH59" i="11"/>
  <c r="AD59" i="11"/>
  <c r="AB59" i="11"/>
  <c r="AA59" i="11"/>
  <c r="Z59" i="11"/>
  <c r="AC59" i="11" s="1"/>
  <c r="Y59" i="11"/>
  <c r="AG59" i="11" s="1"/>
  <c r="X59" i="11"/>
  <c r="J59" i="11"/>
  <c r="AI58" i="11"/>
  <c r="AH58" i="11"/>
  <c r="AG58" i="11"/>
  <c r="J58" i="11"/>
  <c r="AH57" i="11"/>
  <c r="AG57" i="11"/>
  <c r="AD57" i="11"/>
  <c r="AC57" i="11"/>
  <c r="AB57" i="11"/>
  <c r="AA57" i="11"/>
  <c r="Z57" i="11"/>
  <c r="Y57" i="11"/>
  <c r="X57" i="11"/>
  <c r="M57" i="11"/>
  <c r="J57" i="11"/>
  <c r="AH56" i="11"/>
  <c r="AG56" i="11"/>
  <c r="AD56" i="11"/>
  <c r="AB56" i="11"/>
  <c r="AA56" i="11"/>
  <c r="Z56" i="11"/>
  <c r="Y56" i="11"/>
  <c r="AI56" i="11" s="1"/>
  <c r="X56" i="11"/>
  <c r="W56" i="11"/>
  <c r="M56" i="11"/>
  <c r="J56" i="11"/>
  <c r="C56" i="11"/>
  <c r="Z53" i="11"/>
  <c r="U53" i="11"/>
  <c r="T53" i="11"/>
  <c r="T54" i="11" s="1"/>
  <c r="S53" i="11"/>
  <c r="R53" i="11"/>
  <c r="Q53" i="11"/>
  <c r="K53" i="11"/>
  <c r="I53" i="11"/>
  <c r="H53" i="11"/>
  <c r="G53" i="11"/>
  <c r="AI52" i="11"/>
  <c r="AH52" i="11"/>
  <c r="AG52" i="11"/>
  <c r="AI51" i="11"/>
  <c r="AH51" i="11"/>
  <c r="AG51" i="11"/>
  <c r="AH50" i="11"/>
  <c r="AD50" i="11"/>
  <c r="AC50" i="11"/>
  <c r="AB50" i="11"/>
  <c r="AA50" i="11"/>
  <c r="Z50" i="11"/>
  <c r="Y50" i="11"/>
  <c r="X50" i="11"/>
  <c r="J50" i="11"/>
  <c r="AH49" i="11"/>
  <c r="AD49" i="11"/>
  <c r="AC49" i="11"/>
  <c r="AB49" i="11"/>
  <c r="AA49" i="11"/>
  <c r="Z49" i="11"/>
  <c r="Y49" i="11"/>
  <c r="X49" i="11"/>
  <c r="J49" i="11"/>
  <c r="AH48" i="11"/>
  <c r="AG48" i="11"/>
  <c r="AD48" i="11"/>
  <c r="AC48" i="11"/>
  <c r="AB48" i="11"/>
  <c r="AA48" i="11"/>
  <c r="Z48" i="11"/>
  <c r="Y48" i="11"/>
  <c r="X48" i="11"/>
  <c r="AH47" i="11"/>
  <c r="AG47" i="11"/>
  <c r="AD47" i="11"/>
  <c r="AB47" i="11"/>
  <c r="AA47" i="11"/>
  <c r="Z47" i="11"/>
  <c r="Y47" i="11"/>
  <c r="X47" i="11"/>
  <c r="J47" i="11"/>
  <c r="AH46" i="11"/>
  <c r="AD46" i="11"/>
  <c r="AB46" i="11"/>
  <c r="AA46" i="11"/>
  <c r="Z46" i="11"/>
  <c r="AC46" i="11" s="1"/>
  <c r="Y46" i="11"/>
  <c r="X46" i="11"/>
  <c r="J46" i="11"/>
  <c r="AI45" i="11"/>
  <c r="AH45" i="11"/>
  <c r="AG45" i="11"/>
  <c r="AC45" i="11"/>
  <c r="J45" i="11"/>
  <c r="AH44" i="11"/>
  <c r="AG44" i="11"/>
  <c r="AE44" i="11"/>
  <c r="AD44" i="11"/>
  <c r="AB44" i="11"/>
  <c r="AA44" i="11"/>
  <c r="Z44" i="11"/>
  <c r="AC44" i="11" s="1"/>
  <c r="Y44" i="11"/>
  <c r="AI44" i="11" s="1"/>
  <c r="X44" i="11"/>
  <c r="J44" i="11"/>
  <c r="AI43" i="11"/>
  <c r="AH43" i="11"/>
  <c r="AG43" i="11"/>
  <c r="AE43" i="11"/>
  <c r="AD43" i="11"/>
  <c r="AB43" i="11"/>
  <c r="AA43" i="11"/>
  <c r="AC43" i="11" s="1"/>
  <c r="Z43" i="11"/>
  <c r="Y43" i="11"/>
  <c r="X43" i="11"/>
  <c r="W43" i="11"/>
  <c r="M43" i="11"/>
  <c r="J43" i="11"/>
  <c r="C43" i="11"/>
  <c r="U40" i="11"/>
  <c r="T40" i="11"/>
  <c r="T41" i="11" s="1"/>
  <c r="S40" i="11"/>
  <c r="S41" i="11" s="1"/>
  <c r="R40" i="11"/>
  <c r="Q40" i="11"/>
  <c r="K40" i="11"/>
  <c r="K41" i="11" s="1"/>
  <c r="K54" i="11" s="1"/>
  <c r="I40" i="11"/>
  <c r="H40" i="11"/>
  <c r="G40" i="11"/>
  <c r="AH39" i="11"/>
  <c r="AE39" i="11"/>
  <c r="AD39" i="11"/>
  <c r="AB39" i="11"/>
  <c r="AA39" i="11"/>
  <c r="Z39" i="11"/>
  <c r="AC39" i="11" s="1"/>
  <c r="Y39" i="11"/>
  <c r="X39" i="11"/>
  <c r="W39" i="11"/>
  <c r="J39" i="11"/>
  <c r="C39" i="11"/>
  <c r="AI38" i="11"/>
  <c r="AH38" i="11"/>
  <c r="AG38" i="11"/>
  <c r="AE38" i="11"/>
  <c r="AD38" i="11"/>
  <c r="AC38" i="11"/>
  <c r="AB38" i="11"/>
  <c r="AA38" i="11"/>
  <c r="Z38" i="11"/>
  <c r="Y38" i="11"/>
  <c r="X38" i="11"/>
  <c r="W38" i="11"/>
  <c r="AI37" i="11"/>
  <c r="AH37" i="11"/>
  <c r="AG37" i="11"/>
  <c r="AI36" i="11"/>
  <c r="AH36" i="11"/>
  <c r="AG36" i="11"/>
  <c r="AI35" i="11"/>
  <c r="AH35" i="11"/>
  <c r="AG35" i="11"/>
  <c r="AE35" i="11"/>
  <c r="AD35" i="11"/>
  <c r="AB35" i="11"/>
  <c r="AA35" i="11"/>
  <c r="Z35" i="11"/>
  <c r="AC35" i="11" s="1"/>
  <c r="Y35" i="11"/>
  <c r="X35" i="11"/>
  <c r="J35" i="11"/>
  <c r="AI34" i="11"/>
  <c r="AH34" i="11"/>
  <c r="AG34" i="11"/>
  <c r="AH33" i="11"/>
  <c r="AD33" i="11"/>
  <c r="AC33" i="11"/>
  <c r="AB33" i="11"/>
  <c r="AA33" i="11"/>
  <c r="Z33" i="11"/>
  <c r="Y33" i="11"/>
  <c r="X33" i="11"/>
  <c r="J33" i="11"/>
  <c r="AH32" i="11"/>
  <c r="AG32" i="11"/>
  <c r="AE32" i="11"/>
  <c r="AD32" i="11"/>
  <c r="AI32" i="11" s="1"/>
  <c r="AB32" i="11"/>
  <c r="AC32" i="11" s="1"/>
  <c r="AA32" i="11"/>
  <c r="Z32" i="11"/>
  <c r="Y32" i="11"/>
  <c r="X32" i="11"/>
  <c r="J32" i="11"/>
  <c r="AI31" i="11"/>
  <c r="AH31" i="11"/>
  <c r="AG31" i="11"/>
  <c r="AC31" i="11"/>
  <c r="J31" i="11"/>
  <c r="AH30" i="11"/>
  <c r="AD30" i="11"/>
  <c r="AB30" i="11"/>
  <c r="AA30" i="11"/>
  <c r="AC30" i="11" s="1"/>
  <c r="Z30" i="11"/>
  <c r="Y30" i="11"/>
  <c r="X30" i="11"/>
  <c r="J30" i="11"/>
  <c r="C30" i="11"/>
  <c r="C31" i="11" s="1"/>
  <c r="AH29" i="11"/>
  <c r="AG29" i="11"/>
  <c r="AD29" i="11"/>
  <c r="AB29" i="11"/>
  <c r="AA29" i="11"/>
  <c r="Z29" i="11"/>
  <c r="Y29" i="11"/>
  <c r="X29" i="11"/>
  <c r="M29" i="11"/>
  <c r="J29" i="11"/>
  <c r="C29" i="11"/>
  <c r="AI28" i="11"/>
  <c r="AH28" i="11"/>
  <c r="AG28" i="11"/>
  <c r="W28" i="11"/>
  <c r="M28" i="11"/>
  <c r="J28" i="11"/>
  <c r="C28" i="11"/>
  <c r="AB26" i="11"/>
  <c r="U26" i="11"/>
  <c r="R26" i="11"/>
  <c r="R41" i="11" s="1"/>
  <c r="Q26" i="11"/>
  <c r="Q41" i="11" s="1"/>
  <c r="U25" i="11"/>
  <c r="T25" i="11"/>
  <c r="T26" i="11" s="1"/>
  <c r="S25" i="11"/>
  <c r="R25" i="11"/>
  <c r="Q25" i="11"/>
  <c r="K25" i="11"/>
  <c r="K26" i="11" s="1"/>
  <c r="J25" i="11"/>
  <c r="I25" i="11"/>
  <c r="I26" i="11" s="1"/>
  <c r="I41" i="11" s="1"/>
  <c r="I54" i="11" s="1"/>
  <c r="H25" i="11"/>
  <c r="G25" i="11"/>
  <c r="AH24" i="11"/>
  <c r="AE24" i="11"/>
  <c r="AD24" i="11"/>
  <c r="AB24" i="11"/>
  <c r="AA24" i="11"/>
  <c r="Z24" i="11"/>
  <c r="AC24" i="11" s="1"/>
  <c r="Y24" i="11"/>
  <c r="X24" i="11"/>
  <c r="AI23" i="11"/>
  <c r="AH23" i="11"/>
  <c r="AE23" i="11"/>
  <c r="AD23" i="11"/>
  <c r="AB23" i="11"/>
  <c r="AA23" i="11"/>
  <c r="Z23" i="11"/>
  <c r="AC23" i="11" s="1"/>
  <c r="Y23" i="11"/>
  <c r="AG23" i="11" s="1"/>
  <c r="X23" i="11"/>
  <c r="J23" i="11"/>
  <c r="AI22" i="11"/>
  <c r="AH22" i="11"/>
  <c r="AG22" i="11"/>
  <c r="J22" i="11"/>
  <c r="AI21" i="11"/>
  <c r="AH21" i="11"/>
  <c r="AE21" i="11"/>
  <c r="AD21" i="11"/>
  <c r="AB21" i="11"/>
  <c r="AA21" i="11"/>
  <c r="Z21" i="11"/>
  <c r="AC21" i="11" s="1"/>
  <c r="Y21" i="11"/>
  <c r="AG21" i="11" s="1"/>
  <c r="X21" i="11"/>
  <c r="J21" i="11"/>
  <c r="AI20" i="11"/>
  <c r="AH20" i="11"/>
  <c r="AG20" i="11"/>
  <c r="J20" i="11"/>
  <c r="AH19" i="11"/>
  <c r="AD19" i="11"/>
  <c r="AB19" i="11"/>
  <c r="AA19" i="11"/>
  <c r="Z19" i="11"/>
  <c r="AC19" i="11" s="1"/>
  <c r="Y19" i="11"/>
  <c r="X19" i="11"/>
  <c r="J19" i="11"/>
  <c r="AH18" i="11"/>
  <c r="AD18" i="11"/>
  <c r="AC18" i="11"/>
  <c r="AC25" i="11" s="1"/>
  <c r="AB18" i="11"/>
  <c r="AB25" i="11" s="1"/>
  <c r="AA18" i="11"/>
  <c r="Z18" i="11"/>
  <c r="Y18" i="11"/>
  <c r="X18" i="11"/>
  <c r="M18" i="11"/>
  <c r="J18" i="11"/>
  <c r="AI17" i="11"/>
  <c r="AH17" i="11"/>
  <c r="AG17" i="11"/>
  <c r="W17" i="11"/>
  <c r="M17" i="11"/>
  <c r="J17" i="11"/>
  <c r="AI16" i="11"/>
  <c r="AH16" i="11"/>
  <c r="AG16" i="11"/>
  <c r="AD16" i="11"/>
  <c r="AD25" i="11" s="1"/>
  <c r="AB16" i="11"/>
  <c r="AA16" i="11"/>
  <c r="Z16" i="11"/>
  <c r="AC16" i="11" s="1"/>
  <c r="Y16" i="11"/>
  <c r="X16" i="11"/>
  <c r="W16" i="11"/>
  <c r="M16" i="11"/>
  <c r="J16" i="11"/>
  <c r="C16" i="11"/>
  <c r="T14" i="11"/>
  <c r="I14" i="11"/>
  <c r="H14" i="11"/>
  <c r="H26" i="11" s="1"/>
  <c r="H41" i="11" s="1"/>
  <c r="AB13" i="11"/>
  <c r="AB14" i="11" s="1"/>
  <c r="AA13" i="11"/>
  <c r="AA14" i="11" s="1"/>
  <c r="U13" i="11"/>
  <c r="U14" i="11" s="1"/>
  <c r="S13" i="11"/>
  <c r="S14" i="11" s="1"/>
  <c r="S26" i="11" s="1"/>
  <c r="R13" i="11"/>
  <c r="R14" i="11" s="1"/>
  <c r="Q13" i="11"/>
  <c r="Q14" i="11" s="1"/>
  <c r="K13" i="11"/>
  <c r="K14" i="11" s="1"/>
  <c r="I13" i="11"/>
  <c r="H13" i="11"/>
  <c r="G13" i="11"/>
  <c r="G14" i="11" s="1"/>
  <c r="G26" i="11" s="1"/>
  <c r="G41" i="11" s="1"/>
  <c r="AI12" i="11"/>
  <c r="AH12" i="11"/>
  <c r="AG12" i="11"/>
  <c r="AE12" i="11"/>
  <c r="AD12" i="11"/>
  <c r="AB12" i="11"/>
  <c r="AA12" i="11"/>
  <c r="Z12" i="11"/>
  <c r="AC12" i="11" s="1"/>
  <c r="Y12" i="11"/>
  <c r="X12" i="11"/>
  <c r="J12" i="11"/>
  <c r="AI11" i="11"/>
  <c r="AH11" i="11"/>
  <c r="AG11" i="11"/>
  <c r="J11" i="11"/>
  <c r="AH10" i="11"/>
  <c r="AE10" i="11"/>
  <c r="AD10" i="11"/>
  <c r="AB10" i="11"/>
  <c r="AA10" i="11"/>
  <c r="Z10" i="11"/>
  <c r="AC10" i="11" s="1"/>
  <c r="Y10" i="11"/>
  <c r="X10" i="11"/>
  <c r="J10" i="11"/>
  <c r="AH9" i="11"/>
  <c r="AE9" i="11"/>
  <c r="AD9" i="11"/>
  <c r="AB9" i="11"/>
  <c r="AA9" i="11"/>
  <c r="Z9" i="11"/>
  <c r="Y9" i="11"/>
  <c r="X9" i="11"/>
  <c r="J9" i="11"/>
  <c r="AI8" i="11"/>
  <c r="AH8" i="11"/>
  <c r="AG8" i="11"/>
  <c r="AE8" i="11"/>
  <c r="AC8" i="11"/>
  <c r="J8" i="11"/>
  <c r="AH7" i="11"/>
  <c r="AE7" i="11"/>
  <c r="AD7" i="11"/>
  <c r="AC7" i="11"/>
  <c r="AB7" i="11"/>
  <c r="AA7" i="11"/>
  <c r="Z7" i="11"/>
  <c r="Y7" i="11"/>
  <c r="X7" i="11"/>
  <c r="W7" i="11"/>
  <c r="J7" i="11"/>
  <c r="AI6" i="11"/>
  <c r="AH6" i="11"/>
  <c r="AG6" i="11"/>
  <c r="AE6" i="11"/>
  <c r="AD6" i="11"/>
  <c r="AC6" i="11"/>
  <c r="AB6" i="11"/>
  <c r="AA6" i="11"/>
  <c r="Z6" i="11"/>
  <c r="Y6" i="11"/>
  <c r="X6" i="11"/>
  <c r="W6" i="11"/>
  <c r="M6" i="11"/>
  <c r="J6" i="11"/>
  <c r="AH5" i="11"/>
  <c r="AE5" i="11"/>
  <c r="AD5" i="11"/>
  <c r="AC5" i="11"/>
  <c r="AB5" i="11"/>
  <c r="AA5" i="11"/>
  <c r="Z5" i="11"/>
  <c r="Y5" i="11"/>
  <c r="M5" i="11"/>
  <c r="J5" i="11"/>
  <c r="C5" i="11"/>
  <c r="D2" i="11"/>
  <c r="U106" i="10"/>
  <c r="T106" i="10"/>
  <c r="S106" i="10"/>
  <c r="R106" i="10"/>
  <c r="Q106" i="10"/>
  <c r="K106" i="10"/>
  <c r="J106" i="10"/>
  <c r="I106" i="10"/>
  <c r="H106" i="10"/>
  <c r="G106" i="10"/>
  <c r="AI105" i="10"/>
  <c r="AH105" i="10"/>
  <c r="AG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N105" i="10"/>
  <c r="M105" i="10"/>
  <c r="J105" i="10"/>
  <c r="C105" i="10"/>
  <c r="AI104" i="10"/>
  <c r="AH104" i="10"/>
  <c r="AG104" i="10"/>
  <c r="AE104" i="10"/>
  <c r="AI103" i="10"/>
  <c r="AH103" i="10"/>
  <c r="AG103" i="10"/>
  <c r="Z101" i="10"/>
  <c r="U101" i="10"/>
  <c r="T101" i="10"/>
  <c r="S101" i="10"/>
  <c r="R101" i="10"/>
  <c r="Q101" i="10"/>
  <c r="K101" i="10"/>
  <c r="J101" i="10"/>
  <c r="I101" i="10"/>
  <c r="H101" i="10"/>
  <c r="G101" i="10"/>
  <c r="AI100" i="10"/>
  <c r="AH100" i="10"/>
  <c r="AG100" i="10"/>
  <c r="AI99" i="10"/>
  <c r="AH99" i="10"/>
  <c r="AG99" i="10"/>
  <c r="AH98" i="10"/>
  <c r="AE98" i="10"/>
  <c r="AD98" i="10"/>
  <c r="AB98" i="10"/>
  <c r="AA98" i="10"/>
  <c r="Z98" i="10"/>
  <c r="AC98" i="10" s="1"/>
  <c r="Y98" i="10"/>
  <c r="X98" i="10"/>
  <c r="J98" i="10"/>
  <c r="AH97" i="10"/>
  <c r="AD97" i="10"/>
  <c r="AD101" i="10" s="1"/>
  <c r="AC97" i="10"/>
  <c r="AB97" i="10"/>
  <c r="AB101" i="10" s="1"/>
  <c r="AA97" i="10"/>
  <c r="AA101" i="10" s="1"/>
  <c r="Z97" i="10"/>
  <c r="Y97" i="10"/>
  <c r="X97" i="10"/>
  <c r="J97" i="10"/>
  <c r="AI96" i="10"/>
  <c r="AH96" i="10"/>
  <c r="AG96" i="10"/>
  <c r="AC96" i="10"/>
  <c r="J96" i="10"/>
  <c r="AI95" i="10"/>
  <c r="AH95" i="10"/>
  <c r="AG95" i="10"/>
  <c r="AC95" i="10"/>
  <c r="J95" i="10"/>
  <c r="AI94" i="10"/>
  <c r="AH94" i="10"/>
  <c r="AG94" i="10"/>
  <c r="AC94" i="10"/>
  <c r="J94" i="10"/>
  <c r="AI93" i="10"/>
  <c r="AH93" i="10"/>
  <c r="AG93" i="10"/>
  <c r="AE93" i="10"/>
  <c r="AC93" i="10"/>
  <c r="W93" i="10"/>
  <c r="M93" i="10"/>
  <c r="J93" i="10"/>
  <c r="C93" i="10"/>
  <c r="AD89" i="10"/>
  <c r="AA89" i="10"/>
  <c r="Z89" i="10"/>
  <c r="U89" i="10"/>
  <c r="T89" i="10"/>
  <c r="S89" i="10"/>
  <c r="R89" i="10"/>
  <c r="Q89" i="10"/>
  <c r="K89" i="10"/>
  <c r="I89" i="10"/>
  <c r="H89" i="10"/>
  <c r="G89" i="10"/>
  <c r="AI88" i="10"/>
  <c r="AH88" i="10"/>
  <c r="AG88" i="10"/>
  <c r="X88" i="10"/>
  <c r="AI87" i="10"/>
  <c r="AH87" i="10"/>
  <c r="AG87" i="10"/>
  <c r="AE87" i="10"/>
  <c r="AD87" i="10"/>
  <c r="AC87" i="10"/>
  <c r="AB87" i="10"/>
  <c r="AA87" i="10"/>
  <c r="Z87" i="10"/>
  <c r="Y87" i="10"/>
  <c r="X87" i="10"/>
  <c r="J87" i="10"/>
  <c r="AI86" i="10"/>
  <c r="AH86" i="10"/>
  <c r="AG86" i="10"/>
  <c r="AE86" i="10"/>
  <c r="AD86" i="10"/>
  <c r="AC86" i="10"/>
  <c r="AB86" i="10"/>
  <c r="AA86" i="10"/>
  <c r="Z86" i="10"/>
  <c r="Y86" i="10"/>
  <c r="X86" i="10"/>
  <c r="J86" i="10"/>
  <c r="AH85" i="10"/>
  <c r="AG85" i="10"/>
  <c r="AE85" i="10"/>
  <c r="AD85" i="10"/>
  <c r="AB85" i="10"/>
  <c r="AA85" i="10"/>
  <c r="Z85" i="10"/>
  <c r="AC85" i="10" s="1"/>
  <c r="Y85" i="10"/>
  <c r="AI85" i="10" s="1"/>
  <c r="X85" i="10"/>
  <c r="J85" i="10"/>
  <c r="AI84" i="10"/>
  <c r="AH84" i="10"/>
  <c r="AG84" i="10"/>
  <c r="AC84" i="10"/>
  <c r="J84" i="10"/>
  <c r="AI83" i="10"/>
  <c r="AH83" i="10"/>
  <c r="AG83" i="10"/>
  <c r="AC83" i="10"/>
  <c r="J83" i="10"/>
  <c r="AI82" i="10"/>
  <c r="AH82" i="10"/>
  <c r="AG82" i="10"/>
  <c r="AC82" i="10"/>
  <c r="J82" i="10"/>
  <c r="AI81" i="10"/>
  <c r="AH81" i="10"/>
  <c r="AG81" i="10"/>
  <c r="AC81" i="10"/>
  <c r="J81" i="10"/>
  <c r="C81" i="10"/>
  <c r="AI80" i="10"/>
  <c r="AH80" i="10"/>
  <c r="AG80" i="10"/>
  <c r="AC80" i="10"/>
  <c r="W80" i="10"/>
  <c r="M80" i="10"/>
  <c r="J80" i="10"/>
  <c r="C80" i="10"/>
  <c r="U77" i="10"/>
  <c r="T77" i="10"/>
  <c r="S77" i="10"/>
  <c r="R77" i="10"/>
  <c r="Q77" i="10"/>
  <c r="K77" i="10"/>
  <c r="I77" i="10"/>
  <c r="H77" i="10"/>
  <c r="G77" i="10"/>
  <c r="AI76" i="10"/>
  <c r="AH76" i="10"/>
  <c r="AG76" i="10"/>
  <c r="AI75" i="10"/>
  <c r="AH75" i="10"/>
  <c r="AG75" i="10"/>
  <c r="AH74" i="10"/>
  <c r="AG74" i="10"/>
  <c r="AD74" i="10"/>
  <c r="AB74" i="10"/>
  <c r="AA74" i="10"/>
  <c r="Z74" i="10"/>
  <c r="AC74" i="10" s="1"/>
  <c r="Y74" i="10"/>
  <c r="AI74" i="10" s="1"/>
  <c r="X74" i="10"/>
  <c r="AI73" i="10"/>
  <c r="AH73" i="10"/>
  <c r="AG73" i="10"/>
  <c r="AD73" i="10"/>
  <c r="AB73" i="10"/>
  <c r="AC73" i="10" s="1"/>
  <c r="AA73" i="10"/>
  <c r="Z73" i="10"/>
  <c r="Y73" i="10"/>
  <c r="X73" i="10"/>
  <c r="J73" i="10"/>
  <c r="AH72" i="10"/>
  <c r="AD72" i="10"/>
  <c r="AB72" i="10"/>
  <c r="AA72" i="10"/>
  <c r="AA77" i="10" s="1"/>
  <c r="Z72" i="10"/>
  <c r="Y72" i="10"/>
  <c r="AG72" i="10" s="1"/>
  <c r="X72" i="10"/>
  <c r="J72" i="10"/>
  <c r="AI71" i="10"/>
  <c r="AH71" i="10"/>
  <c r="AG71" i="10"/>
  <c r="J71" i="10"/>
  <c r="AI70" i="10"/>
  <c r="AH70" i="10"/>
  <c r="AG70" i="10"/>
  <c r="J70" i="10"/>
  <c r="C70" i="10"/>
  <c r="AI69" i="10"/>
  <c r="AH69" i="10"/>
  <c r="AG69" i="10"/>
  <c r="AC69" i="10"/>
  <c r="W69" i="10"/>
  <c r="M69" i="10"/>
  <c r="J69" i="10"/>
  <c r="J77" i="10" s="1"/>
  <c r="C69" i="10"/>
  <c r="AI68" i="10"/>
  <c r="AH68" i="10"/>
  <c r="AG68" i="10"/>
  <c r="AC68" i="10"/>
  <c r="W68" i="10"/>
  <c r="M68" i="10"/>
  <c r="J68" i="10"/>
  <c r="C68" i="10"/>
  <c r="Z65" i="10"/>
  <c r="U65" i="10"/>
  <c r="T65" i="10"/>
  <c r="S65" i="10"/>
  <c r="R65" i="10"/>
  <c r="Q65" i="10"/>
  <c r="K65" i="10"/>
  <c r="I65" i="10"/>
  <c r="H65" i="10"/>
  <c r="G65" i="10"/>
  <c r="AI64" i="10"/>
  <c r="AH64" i="10"/>
  <c r="AG64" i="10"/>
  <c r="AI63" i="10"/>
  <c r="AH63" i="10"/>
  <c r="AG63" i="10"/>
  <c r="AH62" i="10"/>
  <c r="AD62" i="10"/>
  <c r="AB62" i="10"/>
  <c r="AA62" i="10"/>
  <c r="Z62" i="10"/>
  <c r="AC62" i="10" s="1"/>
  <c r="Y62" i="10"/>
  <c r="X62" i="10"/>
  <c r="AI61" i="10"/>
  <c r="AH61" i="10"/>
  <c r="AG61" i="10"/>
  <c r="J61" i="10"/>
  <c r="AI60" i="10"/>
  <c r="AH60" i="10"/>
  <c r="AG60" i="10"/>
  <c r="AC60" i="10"/>
  <c r="J60" i="10"/>
  <c r="AH59" i="10"/>
  <c r="AD59" i="10"/>
  <c r="AC59" i="10"/>
  <c r="AB59" i="10"/>
  <c r="AA59" i="10"/>
  <c r="Z59" i="10"/>
  <c r="Y59" i="10"/>
  <c r="X59" i="10"/>
  <c r="J59" i="10"/>
  <c r="AI58" i="10"/>
  <c r="AH58" i="10"/>
  <c r="AG58" i="10"/>
  <c r="AD58" i="10"/>
  <c r="AB58" i="10"/>
  <c r="AB65" i="10" s="1"/>
  <c r="AA58" i="10"/>
  <c r="AA65" i="10" s="1"/>
  <c r="Z58" i="10"/>
  <c r="Y58" i="10"/>
  <c r="X58" i="10"/>
  <c r="J58" i="10"/>
  <c r="AI57" i="10"/>
  <c r="AH57" i="10"/>
  <c r="AG57" i="10"/>
  <c r="W57" i="10"/>
  <c r="W58" i="10" s="1"/>
  <c r="J57" i="10"/>
  <c r="AH56" i="10"/>
  <c r="AG56" i="10"/>
  <c r="AD56" i="10"/>
  <c r="AD65" i="10" s="1"/>
  <c r="AB56" i="10"/>
  <c r="AC56" i="10" s="1"/>
  <c r="AA56" i="10"/>
  <c r="Z56" i="10"/>
  <c r="Y56" i="10"/>
  <c r="X56" i="10"/>
  <c r="W56" i="10"/>
  <c r="J56" i="10"/>
  <c r="AI55" i="10"/>
  <c r="AH55" i="10"/>
  <c r="AG55" i="10"/>
  <c r="AD55" i="10"/>
  <c r="AB55" i="10"/>
  <c r="AA55" i="10"/>
  <c r="Z55" i="10"/>
  <c r="Y55" i="10"/>
  <c r="X55" i="10"/>
  <c r="W55" i="10"/>
  <c r="M55" i="10"/>
  <c r="J55" i="10"/>
  <c r="C55" i="10"/>
  <c r="AB52" i="10"/>
  <c r="AA52" i="10"/>
  <c r="Z52" i="10"/>
  <c r="U52" i="10"/>
  <c r="T52" i="10"/>
  <c r="S52" i="10"/>
  <c r="R52" i="10"/>
  <c r="Q52" i="10"/>
  <c r="K52" i="10"/>
  <c r="I52" i="10"/>
  <c r="H52" i="10"/>
  <c r="G52" i="10"/>
  <c r="AI51" i="10"/>
  <c r="AH51" i="10"/>
  <c r="AG51" i="10"/>
  <c r="AH50" i="10"/>
  <c r="AG50" i="10"/>
  <c r="AE50" i="10"/>
  <c r="AD50" i="10"/>
  <c r="AB50" i="10"/>
  <c r="AA50" i="10"/>
  <c r="Z50" i="10"/>
  <c r="AC50" i="10" s="1"/>
  <c r="Y50" i="10"/>
  <c r="AI50" i="10" s="1"/>
  <c r="X50" i="10"/>
  <c r="J50" i="10"/>
  <c r="AI49" i="10"/>
  <c r="AH49" i="10"/>
  <c r="AE49" i="10"/>
  <c r="AD49" i="10"/>
  <c r="AD52" i="10" s="1"/>
  <c r="AB49" i="10"/>
  <c r="AA49" i="10"/>
  <c r="Z49" i="10"/>
  <c r="AC49" i="10" s="1"/>
  <c r="Y49" i="10"/>
  <c r="AG49" i="10" s="1"/>
  <c r="X49" i="10"/>
  <c r="J49" i="10"/>
  <c r="AI48" i="10"/>
  <c r="AH48" i="10"/>
  <c r="AG48" i="10"/>
  <c r="AI47" i="10"/>
  <c r="AH47" i="10"/>
  <c r="AG47" i="10"/>
  <c r="AC47" i="10"/>
  <c r="J47" i="10"/>
  <c r="AI46" i="10"/>
  <c r="AH46" i="10"/>
  <c r="AG46" i="10"/>
  <c r="AC46" i="10"/>
  <c r="J46" i="10"/>
  <c r="AI45" i="10"/>
  <c r="AH45" i="10"/>
  <c r="AG45" i="10"/>
  <c r="AC45" i="10"/>
  <c r="J45" i="10"/>
  <c r="AI44" i="10"/>
  <c r="AH44" i="10"/>
  <c r="AG44" i="10"/>
  <c r="AC44" i="10"/>
  <c r="W44" i="10"/>
  <c r="M44" i="10"/>
  <c r="J44" i="10"/>
  <c r="AI43" i="10"/>
  <c r="AH43" i="10"/>
  <c r="AG43" i="10"/>
  <c r="AC43" i="10"/>
  <c r="W43" i="10"/>
  <c r="M43" i="10"/>
  <c r="J43" i="10"/>
  <c r="C43" i="10"/>
  <c r="AD40" i="10"/>
  <c r="AD41" i="10" s="1"/>
  <c r="AD53" i="10" s="1"/>
  <c r="U40" i="10"/>
  <c r="T40" i="10"/>
  <c r="S40" i="10"/>
  <c r="R40" i="10"/>
  <c r="Q40" i="10"/>
  <c r="K40" i="10"/>
  <c r="I40" i="10"/>
  <c r="H40" i="10"/>
  <c r="G40" i="10"/>
  <c r="AI39" i="10"/>
  <c r="AH39" i="10"/>
  <c r="AG39" i="10"/>
  <c r="AD39" i="10"/>
  <c r="AC39" i="10"/>
  <c r="AB39" i="10"/>
  <c r="AA39" i="10"/>
  <c r="Z39" i="10"/>
  <c r="Y39" i="10"/>
  <c r="X39" i="10"/>
  <c r="W39" i="10"/>
  <c r="AH38" i="10"/>
  <c r="AG38" i="10"/>
  <c r="AD38" i="10"/>
  <c r="AC38" i="10"/>
  <c r="AB38" i="10"/>
  <c r="AA38" i="10"/>
  <c r="Z38" i="10"/>
  <c r="Y38" i="10"/>
  <c r="AI38" i="10" s="1"/>
  <c r="X38" i="10"/>
  <c r="W38" i="10"/>
  <c r="AH37" i="10"/>
  <c r="AG37" i="10"/>
  <c r="AD37" i="10"/>
  <c r="AC37" i="10"/>
  <c r="AB37" i="10"/>
  <c r="AA37" i="10"/>
  <c r="AA40" i="10" s="1"/>
  <c r="Z37" i="10"/>
  <c r="Z40" i="10" s="1"/>
  <c r="Y37" i="10"/>
  <c r="AI37" i="10" s="1"/>
  <c r="X37" i="10"/>
  <c r="J37" i="10"/>
  <c r="AI36" i="10"/>
  <c r="AH36" i="10"/>
  <c r="AG36" i="10"/>
  <c r="AI35" i="10"/>
  <c r="AH35" i="10"/>
  <c r="AG35" i="10"/>
  <c r="AC35" i="10"/>
  <c r="J35" i="10"/>
  <c r="AI34" i="10"/>
  <c r="AH34" i="10"/>
  <c r="AG34" i="10"/>
  <c r="AE34" i="10"/>
  <c r="AC34" i="10"/>
  <c r="J34" i="10"/>
  <c r="AI33" i="10"/>
  <c r="AH33" i="10"/>
  <c r="AG33" i="10"/>
  <c r="AC33" i="10"/>
  <c r="J33" i="10"/>
  <c r="AI32" i="10"/>
  <c r="AH32" i="10"/>
  <c r="AG32" i="10"/>
  <c r="AC32" i="10"/>
  <c r="W32" i="10"/>
  <c r="J32" i="10"/>
  <c r="AI31" i="10"/>
  <c r="AH31" i="10"/>
  <c r="AG31" i="10"/>
  <c r="AC31" i="10"/>
  <c r="W31" i="10"/>
  <c r="M31" i="10"/>
  <c r="J31" i="10"/>
  <c r="J40" i="10" s="1"/>
  <c r="C31" i="10"/>
  <c r="AI30" i="10"/>
  <c r="AH30" i="10"/>
  <c r="AG30" i="10"/>
  <c r="W30" i="10"/>
  <c r="M30" i="10"/>
  <c r="J30" i="10"/>
  <c r="C30" i="10"/>
  <c r="U28" i="10"/>
  <c r="T28" i="10"/>
  <c r="S28" i="10"/>
  <c r="I28" i="10"/>
  <c r="U27" i="10"/>
  <c r="T27" i="10"/>
  <c r="S27" i="10"/>
  <c r="R27" i="10"/>
  <c r="Q27" i="10"/>
  <c r="K27" i="10"/>
  <c r="I27" i="10"/>
  <c r="H27" i="10"/>
  <c r="H28" i="10" s="1"/>
  <c r="H41" i="10" s="1"/>
  <c r="G27" i="10"/>
  <c r="AI26" i="10"/>
  <c r="AH26" i="10"/>
  <c r="AG26" i="10"/>
  <c r="X26" i="10"/>
  <c r="AI25" i="10"/>
  <c r="AH25" i="10"/>
  <c r="AG25" i="10"/>
  <c r="X25" i="10"/>
  <c r="AI24" i="10"/>
  <c r="AH24" i="10"/>
  <c r="AG24" i="10"/>
  <c r="AE24" i="10"/>
  <c r="AD24" i="10"/>
  <c r="AC24" i="10"/>
  <c r="AB24" i="10"/>
  <c r="AA24" i="10"/>
  <c r="Z24" i="10"/>
  <c r="Y24" i="10"/>
  <c r="X24" i="10"/>
  <c r="AI23" i="10"/>
  <c r="AH23" i="10"/>
  <c r="AG23" i="10"/>
  <c r="AE23" i="10"/>
  <c r="AD23" i="10"/>
  <c r="AC23" i="10"/>
  <c r="AB23" i="10"/>
  <c r="AA23" i="10"/>
  <c r="Z23" i="10"/>
  <c r="Y23" i="10"/>
  <c r="X23" i="10"/>
  <c r="J23" i="10"/>
  <c r="AI22" i="10"/>
  <c r="AH22" i="10"/>
  <c r="AG22" i="10"/>
  <c r="J22" i="10"/>
  <c r="AH21" i="10"/>
  <c r="AE21" i="10"/>
  <c r="AD21" i="10"/>
  <c r="AB21" i="10"/>
  <c r="AA21" i="10"/>
  <c r="Z21" i="10"/>
  <c r="AC21" i="10" s="1"/>
  <c r="Y21" i="10"/>
  <c r="X21" i="10"/>
  <c r="J21" i="10"/>
  <c r="AI20" i="10"/>
  <c r="AH20" i="10"/>
  <c r="AG20" i="10"/>
  <c r="AC20" i="10"/>
  <c r="J20" i="10"/>
  <c r="AH19" i="10"/>
  <c r="AG19" i="10"/>
  <c r="AD19" i="10"/>
  <c r="AI19" i="10" s="1"/>
  <c r="AB19" i="10"/>
  <c r="AA19" i="10"/>
  <c r="Z19" i="10"/>
  <c r="Y19" i="10"/>
  <c r="X19" i="10"/>
  <c r="J19" i="10"/>
  <c r="AI18" i="10"/>
  <c r="AH18" i="10"/>
  <c r="AD18" i="10"/>
  <c r="AC18" i="10"/>
  <c r="AB18" i="10"/>
  <c r="AB27" i="10" s="1"/>
  <c r="AB28" i="10" s="1"/>
  <c r="AA18" i="10"/>
  <c r="Z18" i="10"/>
  <c r="Y18" i="10"/>
  <c r="AG18" i="10" s="1"/>
  <c r="X18" i="10"/>
  <c r="W18" i="10"/>
  <c r="W19" i="10" s="1"/>
  <c r="W20" i="10" s="1"/>
  <c r="J18" i="10"/>
  <c r="C18" i="10"/>
  <c r="AI17" i="10"/>
  <c r="AH17" i="10"/>
  <c r="AG17" i="10"/>
  <c r="W17" i="10"/>
  <c r="J17" i="10"/>
  <c r="C17" i="10"/>
  <c r="AH16" i="10"/>
  <c r="AD16" i="10"/>
  <c r="AD27" i="10" s="1"/>
  <c r="AD28" i="10" s="1"/>
  <c r="AB16" i="10"/>
  <c r="AA16" i="10"/>
  <c r="Z16" i="10"/>
  <c r="Y16" i="10"/>
  <c r="X16" i="10"/>
  <c r="W16" i="10"/>
  <c r="M16" i="10"/>
  <c r="J16" i="10"/>
  <c r="C16" i="10"/>
  <c r="AD14" i="10"/>
  <c r="S14" i="10"/>
  <c r="R14" i="10"/>
  <c r="I14" i="10"/>
  <c r="H14" i="10"/>
  <c r="G14" i="10"/>
  <c r="AD13" i="10"/>
  <c r="AB13" i="10"/>
  <c r="AB14" i="10" s="1"/>
  <c r="AA13" i="10"/>
  <c r="AA14" i="10" s="1"/>
  <c r="Z13" i="10"/>
  <c r="Z14" i="10" s="1"/>
  <c r="U13" i="10"/>
  <c r="U14" i="10" s="1"/>
  <c r="T13" i="10"/>
  <c r="T14" i="10" s="1"/>
  <c r="S13" i="10"/>
  <c r="R13" i="10"/>
  <c r="Q13" i="10"/>
  <c r="Q14" i="10" s="1"/>
  <c r="K13" i="10"/>
  <c r="K14" i="10" s="1"/>
  <c r="I13" i="10"/>
  <c r="H13" i="10"/>
  <c r="G13" i="10"/>
  <c r="AI12" i="10"/>
  <c r="AH12" i="10"/>
  <c r="AG12" i="10"/>
  <c r="AE12" i="10"/>
  <c r="J12" i="10"/>
  <c r="AI11" i="10"/>
  <c r="AH11" i="10"/>
  <c r="AG11" i="10"/>
  <c r="J11" i="10"/>
  <c r="J13" i="10" s="1"/>
  <c r="J14" i="10" s="1"/>
  <c r="AI10" i="10"/>
  <c r="AH10" i="10"/>
  <c r="AG10" i="10"/>
  <c r="AE10" i="10"/>
  <c r="J10" i="10"/>
  <c r="AI9" i="10"/>
  <c r="AH9" i="10"/>
  <c r="AG9" i="10"/>
  <c r="J9" i="10"/>
  <c r="AI8" i="10"/>
  <c r="AH8" i="10"/>
  <c r="AG8" i="10"/>
  <c r="AE8" i="10"/>
  <c r="AC8" i="10"/>
  <c r="AC13" i="10" s="1"/>
  <c r="AC14" i="10" s="1"/>
  <c r="J8" i="10"/>
  <c r="AI7" i="10"/>
  <c r="AH7" i="10"/>
  <c r="AG7" i="10"/>
  <c r="AE7" i="10"/>
  <c r="M7" i="10"/>
  <c r="J7" i="10"/>
  <c r="C7" i="10"/>
  <c r="AI6" i="10"/>
  <c r="AH6" i="10"/>
  <c r="AG6" i="10"/>
  <c r="AE6" i="10"/>
  <c r="M6" i="10"/>
  <c r="J6" i="10"/>
  <c r="C6" i="10"/>
  <c r="AI5" i="10"/>
  <c r="AH5" i="10"/>
  <c r="AG5" i="10"/>
  <c r="AE5" i="10"/>
  <c r="W5" i="10"/>
  <c r="M5" i="10"/>
  <c r="J5" i="10"/>
  <c r="C5" i="10"/>
  <c r="U2" i="10"/>
  <c r="D2" i="10"/>
  <c r="AB98" i="9"/>
  <c r="AA98" i="9"/>
  <c r="Z98" i="9"/>
  <c r="Y98" i="9"/>
  <c r="X98" i="9"/>
  <c r="S98" i="9"/>
  <c r="R98" i="9"/>
  <c r="Q98" i="9"/>
  <c r="P98" i="9"/>
  <c r="O98" i="9"/>
  <c r="J98" i="9"/>
  <c r="H98" i="9"/>
  <c r="G98" i="9"/>
  <c r="F98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U97" i="9"/>
  <c r="L97" i="9"/>
  <c r="I97" i="9"/>
  <c r="I98" i="9" s="1"/>
  <c r="C97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U96" i="9"/>
  <c r="L96" i="9"/>
  <c r="C96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U95" i="9"/>
  <c r="L95" i="9"/>
  <c r="C95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U94" i="9"/>
  <c r="L94" i="9"/>
  <c r="C94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U93" i="9"/>
  <c r="L93" i="9"/>
  <c r="C93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U92" i="9"/>
  <c r="L92" i="9"/>
  <c r="C92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U91" i="9"/>
  <c r="L91" i="9"/>
  <c r="C91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U90" i="9"/>
  <c r="L90" i="9"/>
  <c r="C90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U89" i="9"/>
  <c r="L89" i="9"/>
  <c r="C89" i="9"/>
  <c r="AB86" i="9"/>
  <c r="AA86" i="9"/>
  <c r="Z86" i="9"/>
  <c r="Y86" i="9"/>
  <c r="X86" i="9"/>
  <c r="S86" i="9"/>
  <c r="R86" i="9"/>
  <c r="Q86" i="9"/>
  <c r="P86" i="9"/>
  <c r="O86" i="9"/>
  <c r="J86" i="9"/>
  <c r="H86" i="9"/>
  <c r="G86" i="9"/>
  <c r="F86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U85" i="9"/>
  <c r="L85" i="9"/>
  <c r="I85" i="9"/>
  <c r="I86" i="9" s="1"/>
  <c r="C85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U84" i="9"/>
  <c r="L84" i="9"/>
  <c r="C84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U83" i="9"/>
  <c r="L83" i="9"/>
  <c r="C83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U82" i="9"/>
  <c r="L82" i="9"/>
  <c r="C82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U81" i="9"/>
  <c r="L81" i="9"/>
  <c r="C81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U80" i="9"/>
  <c r="L80" i="9"/>
  <c r="C80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U79" i="9"/>
  <c r="L79" i="9"/>
  <c r="C79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U78" i="9"/>
  <c r="L78" i="9"/>
  <c r="C78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U77" i="9"/>
  <c r="L77" i="9"/>
  <c r="C77" i="9"/>
  <c r="AB74" i="9"/>
  <c r="AA74" i="9"/>
  <c r="Z74" i="9"/>
  <c r="Y74" i="9"/>
  <c r="X74" i="9"/>
  <c r="S74" i="9"/>
  <c r="R74" i="9"/>
  <c r="Q74" i="9"/>
  <c r="P74" i="9"/>
  <c r="O74" i="9"/>
  <c r="J74" i="9"/>
  <c r="I74" i="9"/>
  <c r="H74" i="9"/>
  <c r="G74" i="9"/>
  <c r="F74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U73" i="9"/>
  <c r="L73" i="9"/>
  <c r="I73" i="9"/>
  <c r="C73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U72" i="9"/>
  <c r="L72" i="9"/>
  <c r="C72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U71" i="9"/>
  <c r="L71" i="9"/>
  <c r="C71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U70" i="9"/>
  <c r="L70" i="9"/>
  <c r="C70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U69" i="9"/>
  <c r="L69" i="9"/>
  <c r="C69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U68" i="9"/>
  <c r="L68" i="9"/>
  <c r="C68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U67" i="9"/>
  <c r="L67" i="9"/>
  <c r="C67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U66" i="9"/>
  <c r="L66" i="9"/>
  <c r="C66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U65" i="9"/>
  <c r="L65" i="9"/>
  <c r="C65" i="9"/>
  <c r="AB62" i="9"/>
  <c r="AA62" i="9"/>
  <c r="Z62" i="9"/>
  <c r="Y62" i="9"/>
  <c r="X62" i="9"/>
  <c r="S62" i="9"/>
  <c r="R62" i="9"/>
  <c r="Q62" i="9"/>
  <c r="P62" i="9"/>
  <c r="O62" i="9"/>
  <c r="J62" i="9"/>
  <c r="H62" i="9"/>
  <c r="G62" i="9"/>
  <c r="G63" i="9" s="1"/>
  <c r="F62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U61" i="9"/>
  <c r="L61" i="9"/>
  <c r="I61" i="9"/>
  <c r="I62" i="9" s="1"/>
  <c r="C61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U60" i="9"/>
  <c r="L60" i="9"/>
  <c r="C60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U59" i="9"/>
  <c r="L59" i="9"/>
  <c r="C59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U58" i="9"/>
  <c r="L58" i="9"/>
  <c r="C58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U57" i="9"/>
  <c r="L57" i="9"/>
  <c r="C57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U56" i="9"/>
  <c r="L56" i="9"/>
  <c r="C56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U55" i="9"/>
  <c r="L55" i="9"/>
  <c r="C55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U54" i="9"/>
  <c r="L54" i="9"/>
  <c r="C54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U53" i="9"/>
  <c r="L53" i="9"/>
  <c r="C53" i="9"/>
  <c r="AA51" i="9"/>
  <c r="AA63" i="9" s="1"/>
  <c r="Z51" i="9"/>
  <c r="Z63" i="9" s="1"/>
  <c r="H51" i="9"/>
  <c r="H63" i="9" s="1"/>
  <c r="AB50" i="9"/>
  <c r="AA50" i="9"/>
  <c r="Z50" i="9"/>
  <c r="Y50" i="9"/>
  <c r="X50" i="9"/>
  <c r="S50" i="9"/>
  <c r="R50" i="9"/>
  <c r="Q50" i="9"/>
  <c r="P50" i="9"/>
  <c r="O50" i="9"/>
  <c r="J50" i="9"/>
  <c r="I50" i="9"/>
  <c r="H50" i="9"/>
  <c r="G50" i="9"/>
  <c r="G51" i="9" s="1"/>
  <c r="F50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U49" i="9"/>
  <c r="L49" i="9"/>
  <c r="I49" i="9"/>
  <c r="C49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U48" i="9"/>
  <c r="L48" i="9"/>
  <c r="C48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U47" i="9"/>
  <c r="L47" i="9"/>
  <c r="C47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U46" i="9"/>
  <c r="L46" i="9"/>
  <c r="C46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U45" i="9"/>
  <c r="L45" i="9"/>
  <c r="C45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U44" i="9"/>
  <c r="L44" i="9"/>
  <c r="C44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U43" i="9"/>
  <c r="L43" i="9"/>
  <c r="C43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U42" i="9"/>
  <c r="L42" i="9"/>
  <c r="C42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U41" i="9"/>
  <c r="L41" i="9"/>
  <c r="C41" i="9"/>
  <c r="G39" i="9"/>
  <c r="AB38" i="9"/>
  <c r="AA38" i="9"/>
  <c r="Z38" i="9"/>
  <c r="Z39" i="9" s="1"/>
  <c r="Y38" i="9"/>
  <c r="Y39" i="9" s="1"/>
  <c r="X38" i="9"/>
  <c r="X39" i="9" s="1"/>
  <c r="S38" i="9"/>
  <c r="R38" i="9"/>
  <c r="Q38" i="9"/>
  <c r="P38" i="9"/>
  <c r="O38" i="9"/>
  <c r="J38" i="9"/>
  <c r="J39" i="9" s="1"/>
  <c r="I38" i="9"/>
  <c r="I39" i="9" s="1"/>
  <c r="H38" i="9"/>
  <c r="G38" i="9"/>
  <c r="F38" i="9"/>
  <c r="F39" i="9" s="1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U37" i="9"/>
  <c r="L37" i="9"/>
  <c r="I37" i="9"/>
  <c r="C37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U36" i="9"/>
  <c r="L36" i="9"/>
  <c r="C36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U35" i="9"/>
  <c r="L35" i="9"/>
  <c r="C35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U34" i="9"/>
  <c r="L34" i="9"/>
  <c r="C34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U33" i="9"/>
  <c r="L33" i="9"/>
  <c r="C33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U32" i="9"/>
  <c r="L32" i="9"/>
  <c r="C32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U31" i="9"/>
  <c r="L31" i="9"/>
  <c r="C31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U30" i="9"/>
  <c r="L30" i="9"/>
  <c r="C30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U29" i="9"/>
  <c r="L29" i="9"/>
  <c r="C29" i="9"/>
  <c r="AB27" i="9"/>
  <c r="AB39" i="9" s="1"/>
  <c r="I27" i="9"/>
  <c r="H27" i="9"/>
  <c r="H39" i="9" s="1"/>
  <c r="G27" i="9"/>
  <c r="AB26" i="9"/>
  <c r="AA26" i="9"/>
  <c r="AA27" i="9" s="1"/>
  <c r="AA39" i="9" s="1"/>
  <c r="Z26" i="9"/>
  <c r="Z27" i="9" s="1"/>
  <c r="Y26" i="9"/>
  <c r="X26" i="9"/>
  <c r="S26" i="9"/>
  <c r="R26" i="9"/>
  <c r="Q26" i="9"/>
  <c r="P26" i="9"/>
  <c r="O26" i="9"/>
  <c r="J26" i="9"/>
  <c r="J27" i="9" s="1"/>
  <c r="I26" i="9"/>
  <c r="H26" i="9"/>
  <c r="G26" i="9"/>
  <c r="F26" i="9"/>
  <c r="F27" i="9" s="1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U25" i="9"/>
  <c r="L25" i="9"/>
  <c r="I25" i="9"/>
  <c r="C25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U24" i="9"/>
  <c r="L24" i="9"/>
  <c r="C24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U23" i="9"/>
  <c r="L23" i="9"/>
  <c r="C23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U22" i="9"/>
  <c r="L22" i="9"/>
  <c r="C22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U21" i="9"/>
  <c r="L21" i="9"/>
  <c r="C21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U20" i="9"/>
  <c r="L20" i="9"/>
  <c r="C20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U19" i="9"/>
  <c r="L19" i="9"/>
  <c r="C19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U18" i="9"/>
  <c r="L18" i="9"/>
  <c r="C18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U17" i="9"/>
  <c r="L17" i="9"/>
  <c r="C17" i="9"/>
  <c r="Y15" i="9"/>
  <c r="Y27" i="9" s="1"/>
  <c r="O15" i="9"/>
  <c r="J15" i="9"/>
  <c r="I15" i="9"/>
  <c r="H15" i="9"/>
  <c r="AB14" i="9"/>
  <c r="AB15" i="9" s="1"/>
  <c r="AA14" i="9"/>
  <c r="AA15" i="9" s="1"/>
  <c r="Z14" i="9"/>
  <c r="Z15" i="9" s="1"/>
  <c r="Y14" i="9"/>
  <c r="X14" i="9"/>
  <c r="X15" i="9" s="1"/>
  <c r="X27" i="9" s="1"/>
  <c r="S14" i="9"/>
  <c r="S15" i="9" s="1"/>
  <c r="S27" i="9" s="1"/>
  <c r="S39" i="9" s="1"/>
  <c r="R14" i="9"/>
  <c r="R15" i="9" s="1"/>
  <c r="R27" i="9" s="1"/>
  <c r="R39" i="9" s="1"/>
  <c r="R51" i="9" s="1"/>
  <c r="Q14" i="9"/>
  <c r="Q15" i="9" s="1"/>
  <c r="P14" i="9"/>
  <c r="P15" i="9" s="1"/>
  <c r="O14" i="9"/>
  <c r="J14" i="9"/>
  <c r="I14" i="9"/>
  <c r="H14" i="9"/>
  <c r="G14" i="9"/>
  <c r="G15" i="9" s="1"/>
  <c r="F14" i="9"/>
  <c r="F15" i="9" s="1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U13" i="9"/>
  <c r="L13" i="9"/>
  <c r="C13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U12" i="9"/>
  <c r="L12" i="9"/>
  <c r="C12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U11" i="9"/>
  <c r="L11" i="9"/>
  <c r="C11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U10" i="9"/>
  <c r="L10" i="9"/>
  <c r="C10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U9" i="9"/>
  <c r="L9" i="9"/>
  <c r="C9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U8" i="9"/>
  <c r="L8" i="9"/>
  <c r="C8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U7" i="9"/>
  <c r="L7" i="9"/>
  <c r="C7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U6" i="9"/>
  <c r="L6" i="9"/>
  <c r="C6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U5" i="9"/>
  <c r="L5" i="9"/>
  <c r="C5" i="9"/>
  <c r="V2" i="9"/>
  <c r="M2" i="9"/>
  <c r="D2" i="9"/>
  <c r="K98" i="8"/>
  <c r="I98" i="8"/>
  <c r="H98" i="8"/>
  <c r="G98" i="8"/>
  <c r="AI97" i="8"/>
  <c r="AH97" i="8"/>
  <c r="AE97" i="8"/>
  <c r="AD97" i="8"/>
  <c r="AC97" i="8"/>
  <c r="AB97" i="8"/>
  <c r="AA97" i="8"/>
  <c r="Z97" i="8"/>
  <c r="Y97" i="8"/>
  <c r="AG97" i="8" s="1"/>
  <c r="X97" i="8"/>
  <c r="W97" i="8"/>
  <c r="V97" i="8"/>
  <c r="U97" i="8"/>
  <c r="S97" i="8"/>
  <c r="R97" i="8"/>
  <c r="Q97" i="8"/>
  <c r="T97" i="8" s="1"/>
  <c r="N97" i="8"/>
  <c r="M97" i="8"/>
  <c r="J97" i="8"/>
  <c r="C97" i="8"/>
  <c r="AH96" i="8"/>
  <c r="AG96" i="8"/>
  <c r="AE96" i="8"/>
  <c r="AD96" i="8"/>
  <c r="AB96" i="8"/>
  <c r="AA96" i="8"/>
  <c r="Z96" i="8"/>
  <c r="AC96" i="8" s="1"/>
  <c r="Y96" i="8"/>
  <c r="AI96" i="8" s="1"/>
  <c r="X96" i="8"/>
  <c r="W96" i="8"/>
  <c r="V96" i="8"/>
  <c r="U96" i="8"/>
  <c r="T96" i="8"/>
  <c r="S96" i="8"/>
  <c r="R96" i="8"/>
  <c r="Q96" i="8"/>
  <c r="N96" i="8"/>
  <c r="M96" i="8"/>
  <c r="J96" i="8"/>
  <c r="C96" i="8"/>
  <c r="AH95" i="8"/>
  <c r="AE95" i="8"/>
  <c r="AD95" i="8"/>
  <c r="AC95" i="8"/>
  <c r="AB95" i="8"/>
  <c r="AA95" i="8"/>
  <c r="Z95" i="8"/>
  <c r="Y95" i="8"/>
  <c r="X95" i="8"/>
  <c r="W95" i="8"/>
  <c r="V95" i="8"/>
  <c r="U95" i="8"/>
  <c r="S95" i="8"/>
  <c r="R95" i="8"/>
  <c r="Q95" i="8"/>
  <c r="T95" i="8" s="1"/>
  <c r="N95" i="8"/>
  <c r="M95" i="8"/>
  <c r="J95" i="8"/>
  <c r="C95" i="8"/>
  <c r="AI94" i="8"/>
  <c r="AH94" i="8"/>
  <c r="AG94" i="8"/>
  <c r="AE94" i="8"/>
  <c r="AD94" i="8"/>
  <c r="AB94" i="8"/>
  <c r="AB98" i="8" s="1"/>
  <c r="AA94" i="8"/>
  <c r="AC94" i="8" s="1"/>
  <c r="Z94" i="8"/>
  <c r="Y94" i="8"/>
  <c r="X94" i="8"/>
  <c r="T94" i="8"/>
  <c r="J94" i="8"/>
  <c r="AH93" i="8"/>
  <c r="AE93" i="8"/>
  <c r="AD93" i="8"/>
  <c r="AB93" i="8"/>
  <c r="AA93" i="8"/>
  <c r="Z93" i="8"/>
  <c r="AC93" i="8" s="1"/>
  <c r="Y93" i="8"/>
  <c r="X93" i="8"/>
  <c r="T93" i="8"/>
  <c r="J93" i="8"/>
  <c r="AH92" i="8"/>
  <c r="AG92" i="8"/>
  <c r="AE92" i="8"/>
  <c r="AD92" i="8"/>
  <c r="AD98" i="8" s="1"/>
  <c r="AB92" i="8"/>
  <c r="AA92" i="8"/>
  <c r="Z92" i="8"/>
  <c r="Y92" i="8"/>
  <c r="X92" i="8"/>
  <c r="V92" i="8"/>
  <c r="U92" i="8"/>
  <c r="S92" i="8"/>
  <c r="R92" i="8"/>
  <c r="Q92" i="8"/>
  <c r="T92" i="8" s="1"/>
  <c r="N92" i="8"/>
  <c r="J92" i="8"/>
  <c r="AH91" i="8"/>
  <c r="AE91" i="8"/>
  <c r="AD91" i="8"/>
  <c r="AB91" i="8"/>
  <c r="AA91" i="8"/>
  <c r="Z91" i="8"/>
  <c r="AC91" i="8" s="1"/>
  <c r="Y91" i="8"/>
  <c r="X91" i="8"/>
  <c r="W91" i="8"/>
  <c r="V91" i="8"/>
  <c r="U91" i="8"/>
  <c r="S91" i="8"/>
  <c r="R91" i="8"/>
  <c r="R98" i="8" s="1"/>
  <c r="Q91" i="8"/>
  <c r="T91" i="8" s="1"/>
  <c r="N91" i="8"/>
  <c r="J91" i="8"/>
  <c r="AI90" i="8"/>
  <c r="AH90" i="8"/>
  <c r="AG90" i="8"/>
  <c r="AE90" i="8"/>
  <c r="AD90" i="8"/>
  <c r="AB90" i="8"/>
  <c r="AA90" i="8"/>
  <c r="Z90" i="8"/>
  <c r="Y90" i="8"/>
  <c r="X90" i="8"/>
  <c r="W90" i="8"/>
  <c r="V90" i="8"/>
  <c r="U90" i="8"/>
  <c r="T90" i="8"/>
  <c r="S90" i="8"/>
  <c r="S98" i="8" s="1"/>
  <c r="R90" i="8"/>
  <c r="Q90" i="8"/>
  <c r="N90" i="8"/>
  <c r="M90" i="8"/>
  <c r="J90" i="8"/>
  <c r="AH89" i="8"/>
  <c r="AE89" i="8"/>
  <c r="AD89" i="8"/>
  <c r="AC89" i="8"/>
  <c r="AB89" i="8"/>
  <c r="AA89" i="8"/>
  <c r="Z89" i="8"/>
  <c r="Y89" i="8"/>
  <c r="X89" i="8"/>
  <c r="W89" i="8"/>
  <c r="V89" i="8"/>
  <c r="U89" i="8"/>
  <c r="S89" i="8"/>
  <c r="R89" i="8"/>
  <c r="Q89" i="8"/>
  <c r="T89" i="8" s="1"/>
  <c r="N89" i="8"/>
  <c r="M89" i="8"/>
  <c r="J89" i="8"/>
  <c r="C89" i="8"/>
  <c r="AD86" i="8"/>
  <c r="Z86" i="8"/>
  <c r="S86" i="8"/>
  <c r="R86" i="8"/>
  <c r="K86" i="8"/>
  <c r="I86" i="8"/>
  <c r="H86" i="8"/>
  <c r="G86" i="8"/>
  <c r="AI85" i="8"/>
  <c r="AH85" i="8"/>
  <c r="AE85" i="8"/>
  <c r="AD85" i="8"/>
  <c r="AC85" i="8"/>
  <c r="AB85" i="8"/>
  <c r="AA85" i="8"/>
  <c r="Z85" i="8"/>
  <c r="Y85" i="8"/>
  <c r="AG85" i="8" s="1"/>
  <c r="X85" i="8"/>
  <c r="W85" i="8"/>
  <c r="V85" i="8"/>
  <c r="U85" i="8"/>
  <c r="S85" i="8"/>
  <c r="R85" i="8"/>
  <c r="Q85" i="8"/>
  <c r="T85" i="8" s="1"/>
  <c r="N85" i="8"/>
  <c r="M85" i="8"/>
  <c r="J85" i="8"/>
  <c r="C85" i="8"/>
  <c r="AH84" i="8"/>
  <c r="AG84" i="8"/>
  <c r="AE84" i="8"/>
  <c r="AD84" i="8"/>
  <c r="AB84" i="8"/>
  <c r="AA84" i="8"/>
  <c r="Z84" i="8"/>
  <c r="AC84" i="8" s="1"/>
  <c r="Y84" i="8"/>
  <c r="AI84" i="8" s="1"/>
  <c r="X84" i="8"/>
  <c r="W84" i="8"/>
  <c r="V84" i="8"/>
  <c r="U84" i="8"/>
  <c r="T84" i="8"/>
  <c r="S84" i="8"/>
  <c r="R84" i="8"/>
  <c r="Q84" i="8"/>
  <c r="N84" i="8"/>
  <c r="M84" i="8"/>
  <c r="J84" i="8"/>
  <c r="C84" i="8"/>
  <c r="AI83" i="8"/>
  <c r="AH83" i="8"/>
  <c r="AE83" i="8"/>
  <c r="AD83" i="8"/>
  <c r="AB83" i="8"/>
  <c r="AA83" i="8"/>
  <c r="Z83" i="8"/>
  <c r="AC83" i="8" s="1"/>
  <c r="Y83" i="8"/>
  <c r="AG83" i="8" s="1"/>
  <c r="X83" i="8"/>
  <c r="T83" i="8"/>
  <c r="J83" i="8"/>
  <c r="AI82" i="8"/>
  <c r="AH82" i="8"/>
  <c r="AE82" i="8"/>
  <c r="AD82" i="8"/>
  <c r="AB82" i="8"/>
  <c r="AA82" i="8"/>
  <c r="Z82" i="8"/>
  <c r="AC82" i="8" s="1"/>
  <c r="Y82" i="8"/>
  <c r="AG82" i="8" s="1"/>
  <c r="X82" i="8"/>
  <c r="V82" i="8"/>
  <c r="U82" i="8"/>
  <c r="S82" i="8"/>
  <c r="R82" i="8"/>
  <c r="Q82" i="8"/>
  <c r="T82" i="8" s="1"/>
  <c r="N82" i="8"/>
  <c r="J82" i="8"/>
  <c r="AH81" i="8"/>
  <c r="AE81" i="8"/>
  <c r="AD81" i="8"/>
  <c r="AB81" i="8"/>
  <c r="AA81" i="8"/>
  <c r="Z81" i="8"/>
  <c r="AC81" i="8" s="1"/>
  <c r="Y81" i="8"/>
  <c r="X81" i="8"/>
  <c r="V81" i="8"/>
  <c r="U81" i="8"/>
  <c r="T81" i="8"/>
  <c r="S81" i="8"/>
  <c r="R81" i="8"/>
  <c r="Q81" i="8"/>
  <c r="N81" i="8"/>
  <c r="J81" i="8"/>
  <c r="AH80" i="8"/>
  <c r="AE80" i="8"/>
  <c r="AD80" i="8"/>
  <c r="AB80" i="8"/>
  <c r="AA80" i="8"/>
  <c r="Z80" i="8"/>
  <c r="AC80" i="8" s="1"/>
  <c r="Y80" i="8"/>
  <c r="X80" i="8"/>
  <c r="V80" i="8"/>
  <c r="U80" i="8"/>
  <c r="T80" i="8"/>
  <c r="S80" i="8"/>
  <c r="R80" i="8"/>
  <c r="Q80" i="8"/>
  <c r="N80" i="8"/>
  <c r="J80" i="8"/>
  <c r="AI79" i="8"/>
  <c r="AH79" i="8"/>
  <c r="AG79" i="8"/>
  <c r="AE79" i="8"/>
  <c r="AD79" i="8"/>
  <c r="AB79" i="8"/>
  <c r="AA79" i="8"/>
  <c r="AC79" i="8" s="1"/>
  <c r="Z79" i="8"/>
  <c r="Y79" i="8"/>
  <c r="X79" i="8"/>
  <c r="V79" i="8"/>
  <c r="U79" i="8"/>
  <c r="T79" i="8"/>
  <c r="S79" i="8"/>
  <c r="R79" i="8"/>
  <c r="Q79" i="8"/>
  <c r="N79" i="8"/>
  <c r="J79" i="8"/>
  <c r="AH78" i="8"/>
  <c r="AE78" i="8"/>
  <c r="AD78" i="8"/>
  <c r="AB78" i="8"/>
  <c r="AC78" i="8" s="1"/>
  <c r="AC86" i="8" s="1"/>
  <c r="AA78" i="8"/>
  <c r="Z78" i="8"/>
  <c r="Y78" i="8"/>
  <c r="X78" i="8"/>
  <c r="V78" i="8"/>
  <c r="U78" i="8"/>
  <c r="S78" i="8"/>
  <c r="R78" i="8"/>
  <c r="Q78" i="8"/>
  <c r="N78" i="8"/>
  <c r="M78" i="8"/>
  <c r="J78" i="8"/>
  <c r="AH77" i="8"/>
  <c r="AE77" i="8"/>
  <c r="AD77" i="8"/>
  <c r="AB77" i="8"/>
  <c r="AA77" i="8"/>
  <c r="Z77" i="8"/>
  <c r="AC77" i="8" s="1"/>
  <c r="Y77" i="8"/>
  <c r="X77" i="8"/>
  <c r="W77" i="8"/>
  <c r="V77" i="8"/>
  <c r="U77" i="8"/>
  <c r="U86" i="8" s="1"/>
  <c r="T77" i="8"/>
  <c r="S77" i="8"/>
  <c r="R77" i="8"/>
  <c r="Q77" i="8"/>
  <c r="N77" i="8"/>
  <c r="M77" i="8"/>
  <c r="J77" i="8"/>
  <c r="C77" i="8"/>
  <c r="U74" i="8"/>
  <c r="R74" i="8"/>
  <c r="K74" i="8"/>
  <c r="I74" i="8"/>
  <c r="H74" i="8"/>
  <c r="G74" i="8"/>
  <c r="AI73" i="8"/>
  <c r="AH73" i="8"/>
  <c r="AG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N73" i="8"/>
  <c r="M73" i="8"/>
  <c r="J73" i="8"/>
  <c r="C73" i="8"/>
  <c r="AH72" i="8"/>
  <c r="AE72" i="8"/>
  <c r="AD72" i="8"/>
  <c r="AB72" i="8"/>
  <c r="AA72" i="8"/>
  <c r="Z72" i="8"/>
  <c r="AC72" i="8" s="1"/>
  <c r="Y72" i="8"/>
  <c r="X72" i="8"/>
  <c r="W72" i="8"/>
  <c r="V72" i="8"/>
  <c r="U72" i="8"/>
  <c r="S72" i="8"/>
  <c r="R72" i="8"/>
  <c r="Q72" i="8"/>
  <c r="T72" i="8" s="1"/>
  <c r="N72" i="8"/>
  <c r="M72" i="8"/>
  <c r="J72" i="8"/>
  <c r="C72" i="8"/>
  <c r="AH71" i="8"/>
  <c r="AG71" i="8"/>
  <c r="AE71" i="8"/>
  <c r="AD71" i="8"/>
  <c r="AB71" i="8"/>
  <c r="AA71" i="8"/>
  <c r="Z71" i="8"/>
  <c r="AC71" i="8" s="1"/>
  <c r="Y71" i="8"/>
  <c r="AI71" i="8" s="1"/>
  <c r="X71" i="8"/>
  <c r="T71" i="8"/>
  <c r="J71" i="8"/>
  <c r="AH70" i="8"/>
  <c r="AG70" i="8"/>
  <c r="AE70" i="8"/>
  <c r="AD70" i="8"/>
  <c r="AI70" i="8" s="1"/>
  <c r="AC70" i="8"/>
  <c r="AB70" i="8"/>
  <c r="AA70" i="8"/>
  <c r="Z70" i="8"/>
  <c r="Y70" i="8"/>
  <c r="X70" i="8"/>
  <c r="V70" i="8"/>
  <c r="U70" i="8"/>
  <c r="S70" i="8"/>
  <c r="R70" i="8"/>
  <c r="Q70" i="8"/>
  <c r="T70" i="8" s="1"/>
  <c r="N70" i="8"/>
  <c r="J70" i="8"/>
  <c r="AI69" i="8"/>
  <c r="AH69" i="8"/>
  <c r="AG69" i="8"/>
  <c r="AE69" i="8"/>
  <c r="AD69" i="8"/>
  <c r="AB69" i="8"/>
  <c r="AA69" i="8"/>
  <c r="Z69" i="8"/>
  <c r="Y69" i="8"/>
  <c r="X69" i="8"/>
  <c r="V69" i="8"/>
  <c r="U69" i="8"/>
  <c r="T69" i="8"/>
  <c r="S69" i="8"/>
  <c r="R69" i="8"/>
  <c r="Q69" i="8"/>
  <c r="N69" i="8"/>
  <c r="M69" i="8"/>
  <c r="J69" i="8"/>
  <c r="AH68" i="8"/>
  <c r="AE68" i="8"/>
  <c r="AD68" i="8"/>
  <c r="AB68" i="8"/>
  <c r="AA68" i="8"/>
  <c r="AA74" i="8" s="1"/>
  <c r="Z68" i="8"/>
  <c r="Y68" i="8"/>
  <c r="X68" i="8"/>
  <c r="V68" i="8"/>
  <c r="U68" i="8"/>
  <c r="S68" i="8"/>
  <c r="R68" i="8"/>
  <c r="Q68" i="8"/>
  <c r="T68" i="8" s="1"/>
  <c r="N68" i="8"/>
  <c r="M68" i="8"/>
  <c r="J68" i="8"/>
  <c r="AH67" i="8"/>
  <c r="AE67" i="8"/>
  <c r="AD67" i="8"/>
  <c r="AB67" i="8"/>
  <c r="AA67" i="8"/>
  <c r="Z67" i="8"/>
  <c r="Y67" i="8"/>
  <c r="X67" i="8"/>
  <c r="W67" i="8"/>
  <c r="V67" i="8"/>
  <c r="U67" i="8"/>
  <c r="S67" i="8"/>
  <c r="R67" i="8"/>
  <c r="Q67" i="8"/>
  <c r="T67" i="8" s="1"/>
  <c r="N67" i="8"/>
  <c r="M67" i="8"/>
  <c r="J67" i="8"/>
  <c r="AI66" i="8"/>
  <c r="AH66" i="8"/>
  <c r="AG66" i="8"/>
  <c r="AE66" i="8"/>
  <c r="AD66" i="8"/>
  <c r="AB66" i="8"/>
  <c r="AA66" i="8"/>
  <c r="Z66" i="8"/>
  <c r="Y66" i="8"/>
  <c r="X66" i="8"/>
  <c r="W66" i="8"/>
  <c r="V66" i="8"/>
  <c r="U66" i="8"/>
  <c r="T66" i="8"/>
  <c r="S66" i="8"/>
  <c r="R66" i="8"/>
  <c r="Q66" i="8"/>
  <c r="N66" i="8"/>
  <c r="M66" i="8"/>
  <c r="J66" i="8"/>
  <c r="AI65" i="8"/>
  <c r="AH65" i="8"/>
  <c r="AG65" i="8"/>
  <c r="AE65" i="8"/>
  <c r="AD65" i="8"/>
  <c r="AC65" i="8"/>
  <c r="AB65" i="8"/>
  <c r="AA65" i="8"/>
  <c r="Z65" i="8"/>
  <c r="Y65" i="8"/>
  <c r="X65" i="8"/>
  <c r="W65" i="8"/>
  <c r="V65" i="8"/>
  <c r="U65" i="8"/>
  <c r="S65" i="8"/>
  <c r="R65" i="8"/>
  <c r="Q65" i="8"/>
  <c r="N65" i="8"/>
  <c r="M65" i="8"/>
  <c r="J65" i="8"/>
  <c r="J74" i="8" s="1"/>
  <c r="C65" i="8"/>
  <c r="S62" i="8"/>
  <c r="R62" i="8"/>
  <c r="K62" i="8"/>
  <c r="K63" i="8" s="1"/>
  <c r="I62" i="8"/>
  <c r="H62" i="8"/>
  <c r="G62" i="8"/>
  <c r="AI61" i="8"/>
  <c r="AH61" i="8"/>
  <c r="AE61" i="8"/>
  <c r="AD61" i="8"/>
  <c r="AB61" i="8"/>
  <c r="AA61" i="8"/>
  <c r="Z61" i="8"/>
  <c r="AC61" i="8" s="1"/>
  <c r="Y61" i="8"/>
  <c r="AG61" i="8" s="1"/>
  <c r="X61" i="8"/>
  <c r="W61" i="8"/>
  <c r="V61" i="8"/>
  <c r="U61" i="8"/>
  <c r="S61" i="8"/>
  <c r="R61" i="8"/>
  <c r="Q61" i="8"/>
  <c r="T61" i="8" s="1"/>
  <c r="N61" i="8"/>
  <c r="M61" i="8"/>
  <c r="J61" i="8"/>
  <c r="C61" i="8"/>
  <c r="AH60" i="8"/>
  <c r="AE60" i="8"/>
  <c r="AD60" i="8"/>
  <c r="AB60" i="8"/>
  <c r="AA60" i="8"/>
  <c r="Z60" i="8"/>
  <c r="AC60" i="8" s="1"/>
  <c r="Y60" i="8"/>
  <c r="X60" i="8"/>
  <c r="T60" i="8"/>
  <c r="J60" i="8"/>
  <c r="AH59" i="8"/>
  <c r="AE59" i="8"/>
  <c r="AD59" i="8"/>
  <c r="AB59" i="8"/>
  <c r="AA59" i="8"/>
  <c r="Z59" i="8"/>
  <c r="AC59" i="8" s="1"/>
  <c r="Y59" i="8"/>
  <c r="X59" i="8"/>
  <c r="T59" i="8"/>
  <c r="J59" i="8"/>
  <c r="AH58" i="8"/>
  <c r="AG58" i="8"/>
  <c r="AE58" i="8"/>
  <c r="AD58" i="8"/>
  <c r="AI58" i="8" s="1"/>
  <c r="AB58" i="8"/>
  <c r="AA58" i="8"/>
  <c r="AC58" i="8" s="1"/>
  <c r="Z58" i="8"/>
  <c r="Y58" i="8"/>
  <c r="X58" i="8"/>
  <c r="V58" i="8"/>
  <c r="U58" i="8"/>
  <c r="S58" i="8"/>
  <c r="R58" i="8"/>
  <c r="Q58" i="8"/>
  <c r="T58" i="8" s="1"/>
  <c r="N58" i="8"/>
  <c r="J58" i="8"/>
  <c r="AH57" i="8"/>
  <c r="AE57" i="8"/>
  <c r="AD57" i="8"/>
  <c r="AB57" i="8"/>
  <c r="AA57" i="8"/>
  <c r="Z57" i="8"/>
  <c r="AC57" i="8" s="1"/>
  <c r="Y57" i="8"/>
  <c r="X57" i="8"/>
  <c r="V57" i="8"/>
  <c r="U57" i="8"/>
  <c r="S57" i="8"/>
  <c r="R57" i="8"/>
  <c r="Q57" i="8"/>
  <c r="T57" i="8" s="1"/>
  <c r="N57" i="8"/>
  <c r="J57" i="8"/>
  <c r="AH56" i="8"/>
  <c r="AG56" i="8"/>
  <c r="AE56" i="8"/>
  <c r="AD56" i="8"/>
  <c r="AB56" i="8"/>
  <c r="AA56" i="8"/>
  <c r="Z56" i="8"/>
  <c r="Y56" i="8"/>
  <c r="AI56" i="8" s="1"/>
  <c r="X56" i="8"/>
  <c r="V56" i="8"/>
  <c r="U56" i="8"/>
  <c r="T56" i="8"/>
  <c r="S56" i="8"/>
  <c r="R56" i="8"/>
  <c r="Q56" i="8"/>
  <c r="N56" i="8"/>
  <c r="J56" i="8"/>
  <c r="AH55" i="8"/>
  <c r="AE55" i="8"/>
  <c r="AD55" i="8"/>
  <c r="AB55" i="8"/>
  <c r="AC55" i="8" s="1"/>
  <c r="AA55" i="8"/>
  <c r="Z55" i="8"/>
  <c r="Y55" i="8"/>
  <c r="X55" i="8"/>
  <c r="V55" i="8"/>
  <c r="U55" i="8"/>
  <c r="S55" i="8"/>
  <c r="R55" i="8"/>
  <c r="Q55" i="8"/>
  <c r="T55" i="8" s="1"/>
  <c r="N55" i="8"/>
  <c r="M55" i="8"/>
  <c r="M56" i="8" s="1"/>
  <c r="J55" i="8"/>
  <c r="AI54" i="8"/>
  <c r="AH54" i="8"/>
  <c r="AG54" i="8"/>
  <c r="AE54" i="8"/>
  <c r="AD54" i="8"/>
  <c r="AB54" i="8"/>
  <c r="AA54" i="8"/>
  <c r="Z54" i="8"/>
  <c r="Y54" i="8"/>
  <c r="X54" i="8"/>
  <c r="V54" i="8"/>
  <c r="U54" i="8"/>
  <c r="T54" i="8"/>
  <c r="S54" i="8"/>
  <c r="R54" i="8"/>
  <c r="Q54" i="8"/>
  <c r="N54" i="8"/>
  <c r="M54" i="8"/>
  <c r="J54" i="8"/>
  <c r="AH53" i="8"/>
  <c r="AE53" i="8"/>
  <c r="AD53" i="8"/>
  <c r="AC53" i="8"/>
  <c r="AB53" i="8"/>
  <c r="AA53" i="8"/>
  <c r="Z53" i="8"/>
  <c r="Y53" i="8"/>
  <c r="X53" i="8"/>
  <c r="W53" i="8"/>
  <c r="V53" i="8"/>
  <c r="U53" i="8"/>
  <c r="S53" i="8"/>
  <c r="R53" i="8"/>
  <c r="Q53" i="8"/>
  <c r="T53" i="8" s="1"/>
  <c r="T62" i="8" s="1"/>
  <c r="N53" i="8"/>
  <c r="M53" i="8"/>
  <c r="J53" i="8"/>
  <c r="C53" i="8"/>
  <c r="S50" i="8"/>
  <c r="K50" i="8"/>
  <c r="K51" i="8" s="1"/>
  <c r="J50" i="8"/>
  <c r="I50" i="8"/>
  <c r="H50" i="8"/>
  <c r="G50" i="8"/>
  <c r="AH49" i="8"/>
  <c r="AE49" i="8"/>
  <c r="AD49" i="8"/>
  <c r="AB49" i="8"/>
  <c r="AA49" i="8"/>
  <c r="Z49" i="8"/>
  <c r="AC49" i="8" s="1"/>
  <c r="Y49" i="8"/>
  <c r="X49" i="8"/>
  <c r="W49" i="8"/>
  <c r="V49" i="8"/>
  <c r="U49" i="8"/>
  <c r="S49" i="8"/>
  <c r="R49" i="8"/>
  <c r="Q49" i="8"/>
  <c r="T49" i="8" s="1"/>
  <c r="N49" i="8"/>
  <c r="M49" i="8"/>
  <c r="J49" i="8"/>
  <c r="C49" i="8"/>
  <c r="AI48" i="8"/>
  <c r="AH48" i="8"/>
  <c r="AE48" i="8"/>
  <c r="AD48" i="8"/>
  <c r="AB48" i="8"/>
  <c r="AA48" i="8"/>
  <c r="Z48" i="8"/>
  <c r="AC48" i="8" s="1"/>
  <c r="Y48" i="8"/>
  <c r="AG48" i="8" s="1"/>
  <c r="X48" i="8"/>
  <c r="W48" i="8"/>
  <c r="V48" i="8"/>
  <c r="U48" i="8"/>
  <c r="T48" i="8"/>
  <c r="S48" i="8"/>
  <c r="R48" i="8"/>
  <c r="Q48" i="8"/>
  <c r="N48" i="8"/>
  <c r="M48" i="8"/>
  <c r="J48" i="8"/>
  <c r="C48" i="8"/>
  <c r="AI47" i="8"/>
  <c r="AH47" i="8"/>
  <c r="AG47" i="8"/>
  <c r="AE47" i="8"/>
  <c r="AD47" i="8"/>
  <c r="AC47" i="8"/>
  <c r="AB47" i="8"/>
  <c r="AA47" i="8"/>
  <c r="Z47" i="8"/>
  <c r="Y47" i="8"/>
  <c r="X47" i="8"/>
  <c r="T47" i="8"/>
  <c r="J47" i="8"/>
  <c r="AI46" i="8"/>
  <c r="AH46" i="8"/>
  <c r="AE46" i="8"/>
  <c r="AD46" i="8"/>
  <c r="AB46" i="8"/>
  <c r="AA46" i="8"/>
  <c r="Z46" i="8"/>
  <c r="AC46" i="8" s="1"/>
  <c r="Y46" i="8"/>
  <c r="AG46" i="8" s="1"/>
  <c r="X46" i="8"/>
  <c r="T46" i="8"/>
  <c r="J46" i="8"/>
  <c r="AI45" i="8"/>
  <c r="AH45" i="8"/>
  <c r="AE45" i="8"/>
  <c r="AD45" i="8"/>
  <c r="AC45" i="8"/>
  <c r="AB45" i="8"/>
  <c r="AA45" i="8"/>
  <c r="Z45" i="8"/>
  <c r="Y45" i="8"/>
  <c r="AG45" i="8" s="1"/>
  <c r="X45" i="8"/>
  <c r="T45" i="8"/>
  <c r="J45" i="8"/>
  <c r="AH44" i="8"/>
  <c r="AE44" i="8"/>
  <c r="AD44" i="8"/>
  <c r="AC44" i="8"/>
  <c r="AB44" i="8"/>
  <c r="AA44" i="8"/>
  <c r="Z44" i="8"/>
  <c r="Y44" i="8"/>
  <c r="X44" i="8"/>
  <c r="V44" i="8"/>
  <c r="U44" i="8"/>
  <c r="S44" i="8"/>
  <c r="R44" i="8"/>
  <c r="Q44" i="8"/>
  <c r="T44" i="8" s="1"/>
  <c r="N44" i="8"/>
  <c r="J44" i="8"/>
  <c r="AH43" i="8"/>
  <c r="AG43" i="8"/>
  <c r="AE43" i="8"/>
  <c r="AD43" i="8"/>
  <c r="AI43" i="8" s="1"/>
  <c r="AB43" i="8"/>
  <c r="AC43" i="8" s="1"/>
  <c r="AA43" i="8"/>
  <c r="Z43" i="8"/>
  <c r="Y43" i="8"/>
  <c r="X43" i="8"/>
  <c r="V43" i="8"/>
  <c r="U43" i="8"/>
  <c r="S43" i="8"/>
  <c r="R43" i="8"/>
  <c r="Q43" i="8"/>
  <c r="T43" i="8" s="1"/>
  <c r="N43" i="8"/>
  <c r="M43" i="8"/>
  <c r="J43" i="8"/>
  <c r="AH42" i="8"/>
  <c r="AE42" i="8"/>
  <c r="AD42" i="8"/>
  <c r="AB42" i="8"/>
  <c r="AA42" i="8"/>
  <c r="Z42" i="8"/>
  <c r="Y42" i="8"/>
  <c r="X42" i="8"/>
  <c r="V42" i="8"/>
  <c r="U42" i="8"/>
  <c r="T42" i="8"/>
  <c r="S42" i="8"/>
  <c r="R42" i="8"/>
  <c r="Q42" i="8"/>
  <c r="N42" i="8"/>
  <c r="M42" i="8"/>
  <c r="J42" i="8"/>
  <c r="C42" i="8"/>
  <c r="AH41" i="8"/>
  <c r="AG41" i="8"/>
  <c r="AE41" i="8"/>
  <c r="AD41" i="8"/>
  <c r="AD50" i="8" s="1"/>
  <c r="AC41" i="8"/>
  <c r="AB41" i="8"/>
  <c r="AA41" i="8"/>
  <c r="Z41" i="8"/>
  <c r="Y41" i="8"/>
  <c r="X41" i="8"/>
  <c r="W41" i="8"/>
  <c r="T41" i="8"/>
  <c r="M41" i="8"/>
  <c r="M44" i="8" s="1"/>
  <c r="J41" i="8"/>
  <c r="C41" i="8"/>
  <c r="H39" i="8"/>
  <c r="H51" i="8" s="1"/>
  <c r="H63" i="8" s="1"/>
  <c r="H75" i="8" s="1"/>
  <c r="H87" i="8" s="1"/>
  <c r="H99" i="8" s="1"/>
  <c r="H2" i="8" s="1"/>
  <c r="Q38" i="8"/>
  <c r="K38" i="8"/>
  <c r="I38" i="8"/>
  <c r="H38" i="8"/>
  <c r="G38" i="8"/>
  <c r="AI37" i="8"/>
  <c r="AH37" i="8"/>
  <c r="AE37" i="8"/>
  <c r="AD37" i="8"/>
  <c r="AB37" i="8"/>
  <c r="AA37" i="8"/>
  <c r="Z37" i="8"/>
  <c r="AC37" i="8" s="1"/>
  <c r="Y37" i="8"/>
  <c r="AG37" i="8" s="1"/>
  <c r="X37" i="8"/>
  <c r="W37" i="8"/>
  <c r="V37" i="8"/>
  <c r="U37" i="8"/>
  <c r="S37" i="8"/>
  <c r="R37" i="8"/>
  <c r="R38" i="8" s="1"/>
  <c r="Q37" i="8"/>
  <c r="T37" i="8" s="1"/>
  <c r="N37" i="8"/>
  <c r="M37" i="8"/>
  <c r="J37" i="8"/>
  <c r="C37" i="8"/>
  <c r="AI36" i="8"/>
  <c r="AH36" i="8"/>
  <c r="AG36" i="8"/>
  <c r="AE36" i="8"/>
  <c r="AD36" i="8"/>
  <c r="AB36" i="8"/>
  <c r="AA36" i="8"/>
  <c r="Z36" i="8"/>
  <c r="AC36" i="8" s="1"/>
  <c r="Y36" i="8"/>
  <c r="X36" i="8"/>
  <c r="W36" i="8"/>
  <c r="V36" i="8"/>
  <c r="U36" i="8"/>
  <c r="T36" i="8"/>
  <c r="S36" i="8"/>
  <c r="S38" i="8" s="1"/>
  <c r="R36" i="8"/>
  <c r="Q36" i="8"/>
  <c r="N36" i="8"/>
  <c r="M36" i="8"/>
  <c r="J36" i="8"/>
  <c r="C36" i="8"/>
  <c r="AI35" i="8"/>
  <c r="AH35" i="8"/>
  <c r="AE35" i="8"/>
  <c r="AD35" i="8"/>
  <c r="AB35" i="8"/>
  <c r="AA35" i="8"/>
  <c r="Z35" i="8"/>
  <c r="AC35" i="8" s="1"/>
  <c r="Y35" i="8"/>
  <c r="AG35" i="8" s="1"/>
  <c r="X35" i="8"/>
  <c r="T35" i="8"/>
  <c r="J35" i="8"/>
  <c r="AH34" i="8"/>
  <c r="AE34" i="8"/>
  <c r="AD34" i="8"/>
  <c r="AC34" i="8"/>
  <c r="AB34" i="8"/>
  <c r="AA34" i="8"/>
  <c r="Z34" i="8"/>
  <c r="Y34" i="8"/>
  <c r="X34" i="8"/>
  <c r="T34" i="8"/>
  <c r="J34" i="8"/>
  <c r="AH33" i="8"/>
  <c r="AE33" i="8"/>
  <c r="AD33" i="8"/>
  <c r="AB33" i="8"/>
  <c r="AA33" i="8"/>
  <c r="AA38" i="8" s="1"/>
  <c r="Z33" i="8"/>
  <c r="Y33" i="8"/>
  <c r="X33" i="8"/>
  <c r="T33" i="8"/>
  <c r="J33" i="8"/>
  <c r="AH32" i="8"/>
  <c r="AE32" i="8"/>
  <c r="AD32" i="8"/>
  <c r="AI32" i="8" s="1"/>
  <c r="AC32" i="8"/>
  <c r="AB32" i="8"/>
  <c r="AA32" i="8"/>
  <c r="Z32" i="8"/>
  <c r="Y32" i="8"/>
  <c r="AG32" i="8" s="1"/>
  <c r="X32" i="8"/>
  <c r="T32" i="8"/>
  <c r="J32" i="8"/>
  <c r="AH31" i="8"/>
  <c r="AE31" i="8"/>
  <c r="AD31" i="8"/>
  <c r="AI31" i="8" s="1"/>
  <c r="AC31" i="8"/>
  <c r="AB31" i="8"/>
  <c r="AA31" i="8"/>
  <c r="Z31" i="8"/>
  <c r="Y31" i="8"/>
  <c r="AG31" i="8" s="1"/>
  <c r="X31" i="8"/>
  <c r="T31" i="8"/>
  <c r="J31" i="8"/>
  <c r="AI30" i="8"/>
  <c r="AH30" i="8"/>
  <c r="AG30" i="8"/>
  <c r="AE30" i="8"/>
  <c r="AD30" i="8"/>
  <c r="AB30" i="8"/>
  <c r="AA30" i="8"/>
  <c r="Z30" i="8"/>
  <c r="Y30" i="8"/>
  <c r="X30" i="8"/>
  <c r="T30" i="8"/>
  <c r="M30" i="8"/>
  <c r="J30" i="8"/>
  <c r="C30" i="8"/>
  <c r="AI29" i="8"/>
  <c r="AH29" i="8"/>
  <c r="AE29" i="8"/>
  <c r="AD29" i="8"/>
  <c r="AB29" i="8"/>
  <c r="AA29" i="8"/>
  <c r="Z29" i="8"/>
  <c r="Y29" i="8"/>
  <c r="AG29" i="8" s="1"/>
  <c r="X29" i="8"/>
  <c r="W29" i="8"/>
  <c r="T29" i="8"/>
  <c r="M29" i="8"/>
  <c r="J29" i="8"/>
  <c r="C29" i="8"/>
  <c r="U27" i="8"/>
  <c r="H27" i="8"/>
  <c r="U26" i="8"/>
  <c r="S26" i="8"/>
  <c r="S27" i="8" s="1"/>
  <c r="R26" i="8"/>
  <c r="R27" i="8" s="1"/>
  <c r="K26" i="8"/>
  <c r="I26" i="8"/>
  <c r="H26" i="8"/>
  <c r="G26" i="8"/>
  <c r="AI25" i="8"/>
  <c r="AH25" i="8"/>
  <c r="AG25" i="8"/>
  <c r="AE25" i="8"/>
  <c r="AD25" i="8"/>
  <c r="AC25" i="8"/>
  <c r="AB25" i="8"/>
  <c r="AA25" i="8"/>
  <c r="Z25" i="8"/>
  <c r="Y25" i="8"/>
  <c r="X25" i="8"/>
  <c r="W25" i="8"/>
  <c r="V25" i="8"/>
  <c r="U25" i="8"/>
  <c r="S25" i="8"/>
  <c r="R25" i="8"/>
  <c r="Q25" i="8"/>
  <c r="N25" i="8"/>
  <c r="M25" i="8"/>
  <c r="J25" i="8"/>
  <c r="C25" i="8"/>
  <c r="AH24" i="8"/>
  <c r="AE24" i="8"/>
  <c r="AD24" i="8"/>
  <c r="AB24" i="8"/>
  <c r="AA24" i="8"/>
  <c r="Z24" i="8"/>
  <c r="AC24" i="8" s="1"/>
  <c r="Y24" i="8"/>
  <c r="X24" i="8"/>
  <c r="T24" i="8"/>
  <c r="J24" i="8"/>
  <c r="AH23" i="8"/>
  <c r="AE23" i="8"/>
  <c r="AD23" i="8"/>
  <c r="AC23" i="8"/>
  <c r="AB23" i="8"/>
  <c r="AA23" i="8"/>
  <c r="Z23" i="8"/>
  <c r="Y23" i="8"/>
  <c r="X23" i="8"/>
  <c r="T23" i="8"/>
  <c r="J23" i="8"/>
  <c r="AH22" i="8"/>
  <c r="AE22" i="8"/>
  <c r="AD22" i="8"/>
  <c r="AC22" i="8"/>
  <c r="AB22" i="8"/>
  <c r="AA22" i="8"/>
  <c r="Z22" i="8"/>
  <c r="Y22" i="8"/>
  <c r="X22" i="8"/>
  <c r="T22" i="8"/>
  <c r="J22" i="8"/>
  <c r="AH21" i="8"/>
  <c r="AG21" i="8"/>
  <c r="AE21" i="8"/>
  <c r="AD21" i="8"/>
  <c r="AB21" i="8"/>
  <c r="AA21" i="8"/>
  <c r="Z21" i="8"/>
  <c r="AC21" i="8" s="1"/>
  <c r="Y21" i="8"/>
  <c r="AI21" i="8" s="1"/>
  <c r="X21" i="8"/>
  <c r="T21" i="8"/>
  <c r="J21" i="8"/>
  <c r="AI20" i="8"/>
  <c r="AH20" i="8"/>
  <c r="AE20" i="8"/>
  <c r="AD20" i="8"/>
  <c r="AC20" i="8"/>
  <c r="AB20" i="8"/>
  <c r="AA20" i="8"/>
  <c r="Z20" i="8"/>
  <c r="Y20" i="8"/>
  <c r="AG20" i="8" s="1"/>
  <c r="X20" i="8"/>
  <c r="V20" i="8"/>
  <c r="T20" i="8"/>
  <c r="J20" i="8"/>
  <c r="AH19" i="8"/>
  <c r="AE19" i="8"/>
  <c r="AD19" i="8"/>
  <c r="AI19" i="8" s="1"/>
  <c r="AB19" i="8"/>
  <c r="AA19" i="8"/>
  <c r="Z19" i="8"/>
  <c r="Y19" i="8"/>
  <c r="AG19" i="8" s="1"/>
  <c r="X19" i="8"/>
  <c r="T19" i="8"/>
  <c r="J19" i="8"/>
  <c r="C19" i="8"/>
  <c r="AI18" i="8"/>
  <c r="AH18" i="8"/>
  <c r="AG18" i="8"/>
  <c r="AE18" i="8"/>
  <c r="AD18" i="8"/>
  <c r="AB18" i="8"/>
  <c r="AA18" i="8"/>
  <c r="Z18" i="8"/>
  <c r="AC18" i="8" s="1"/>
  <c r="Y18" i="8"/>
  <c r="X18" i="8"/>
  <c r="T18" i="8"/>
  <c r="M18" i="8"/>
  <c r="J18" i="8"/>
  <c r="C18" i="8"/>
  <c r="AH17" i="8"/>
  <c r="AE17" i="8"/>
  <c r="AD17" i="8"/>
  <c r="AB17" i="8"/>
  <c r="AA17" i="8"/>
  <c r="AA26" i="8" s="1"/>
  <c r="Z17" i="8"/>
  <c r="Y17" i="8"/>
  <c r="X17" i="8"/>
  <c r="W17" i="8"/>
  <c r="T17" i="8"/>
  <c r="M17" i="8"/>
  <c r="J17" i="8"/>
  <c r="C17" i="8"/>
  <c r="S15" i="8"/>
  <c r="R15" i="8"/>
  <c r="Q15" i="8"/>
  <c r="K15" i="8"/>
  <c r="K27" i="8" s="1"/>
  <c r="K39" i="8" s="1"/>
  <c r="AB14" i="8"/>
  <c r="AB15" i="8" s="1"/>
  <c r="AA14" i="8"/>
  <c r="AA15" i="8" s="1"/>
  <c r="S14" i="8"/>
  <c r="R14" i="8"/>
  <c r="Q14" i="8"/>
  <c r="K14" i="8"/>
  <c r="I14" i="8"/>
  <c r="I15" i="8" s="1"/>
  <c r="I27" i="8" s="1"/>
  <c r="I39" i="8" s="1"/>
  <c r="I51" i="8" s="1"/>
  <c r="I63" i="8" s="1"/>
  <c r="I75" i="8" s="1"/>
  <c r="H14" i="8"/>
  <c r="H15" i="8" s="1"/>
  <c r="G14" i="8"/>
  <c r="G15" i="8" s="1"/>
  <c r="AI13" i="8"/>
  <c r="AH13" i="8"/>
  <c r="AE13" i="8"/>
  <c r="AD13" i="8"/>
  <c r="AC13" i="8"/>
  <c r="AB13" i="8"/>
  <c r="AA13" i="8"/>
  <c r="Z13" i="8"/>
  <c r="Y13" i="8"/>
  <c r="AG13" i="8" s="1"/>
  <c r="X13" i="8"/>
  <c r="W13" i="8"/>
  <c r="V13" i="8"/>
  <c r="U13" i="8"/>
  <c r="U14" i="8" s="1"/>
  <c r="U15" i="8" s="1"/>
  <c r="S13" i="8"/>
  <c r="R13" i="8"/>
  <c r="Q13" i="8"/>
  <c r="T13" i="8" s="1"/>
  <c r="N13" i="8"/>
  <c r="M13" i="8"/>
  <c r="J13" i="8"/>
  <c r="C13" i="8"/>
  <c r="AI12" i="8"/>
  <c r="AH12" i="8"/>
  <c r="AG12" i="8"/>
  <c r="AE12" i="8"/>
  <c r="AD12" i="8"/>
  <c r="AB12" i="8"/>
  <c r="AA12" i="8"/>
  <c r="Z12" i="8"/>
  <c r="AC12" i="8" s="1"/>
  <c r="Y12" i="8"/>
  <c r="X12" i="8"/>
  <c r="W12" i="8"/>
  <c r="V12" i="8"/>
  <c r="T12" i="8"/>
  <c r="M12" i="8"/>
  <c r="J12" i="8"/>
  <c r="C12" i="8"/>
  <c r="AI11" i="8"/>
  <c r="AH11" i="8"/>
  <c r="AG11" i="8"/>
  <c r="AE11" i="8"/>
  <c r="AD11" i="8"/>
  <c r="AB11" i="8"/>
  <c r="AA11" i="8"/>
  <c r="Z11" i="8"/>
  <c r="AC11" i="8" s="1"/>
  <c r="Y11" i="8"/>
  <c r="X11" i="8"/>
  <c r="T11" i="8"/>
  <c r="J11" i="8"/>
  <c r="AH10" i="8"/>
  <c r="AG10" i="8"/>
  <c r="AE10" i="8"/>
  <c r="AD10" i="8"/>
  <c r="AB10" i="8"/>
  <c r="AA10" i="8"/>
  <c r="Z10" i="8"/>
  <c r="AC10" i="8" s="1"/>
  <c r="Y10" i="8"/>
  <c r="AI10" i="8" s="1"/>
  <c r="X10" i="8"/>
  <c r="T10" i="8"/>
  <c r="J10" i="8"/>
  <c r="AI9" i="8"/>
  <c r="AH9" i="8"/>
  <c r="AG9" i="8"/>
  <c r="AE9" i="8"/>
  <c r="AD9" i="8"/>
  <c r="AB9" i="8"/>
  <c r="AC9" i="8" s="1"/>
  <c r="AA9" i="8"/>
  <c r="Z9" i="8"/>
  <c r="Y9" i="8"/>
  <c r="X9" i="8"/>
  <c r="V9" i="8"/>
  <c r="T9" i="8"/>
  <c r="J9" i="8"/>
  <c r="AI8" i="8"/>
  <c r="AH8" i="8"/>
  <c r="AG8" i="8"/>
  <c r="AE8" i="8"/>
  <c r="AD8" i="8"/>
  <c r="AB8" i="8"/>
  <c r="AA8" i="8"/>
  <c r="Z8" i="8"/>
  <c r="AC8" i="8" s="1"/>
  <c r="Y8" i="8"/>
  <c r="X8" i="8"/>
  <c r="T8" i="8"/>
  <c r="J8" i="8"/>
  <c r="AH7" i="8"/>
  <c r="AG7" i="8"/>
  <c r="AE7" i="8"/>
  <c r="AD7" i="8"/>
  <c r="AC7" i="8"/>
  <c r="AB7" i="8"/>
  <c r="AA7" i="8"/>
  <c r="Z7" i="8"/>
  <c r="Y7" i="8"/>
  <c r="AI7" i="8" s="1"/>
  <c r="X7" i="8"/>
  <c r="T7" i="8"/>
  <c r="M7" i="8"/>
  <c r="M8" i="8" s="1"/>
  <c r="J7" i="8"/>
  <c r="C7" i="8"/>
  <c r="AH6" i="8"/>
  <c r="AE6" i="8"/>
  <c r="AD6" i="8"/>
  <c r="AC6" i="8"/>
  <c r="AB6" i="8"/>
  <c r="AA6" i="8"/>
  <c r="Z6" i="8"/>
  <c r="Y6" i="8"/>
  <c r="X6" i="8"/>
  <c r="W6" i="8"/>
  <c r="T6" i="8"/>
  <c r="T14" i="8" s="1"/>
  <c r="T15" i="8" s="1"/>
  <c r="M6" i="8"/>
  <c r="J6" i="8"/>
  <c r="C6" i="8"/>
  <c r="AH5" i="8"/>
  <c r="AG5" i="8"/>
  <c r="AE5" i="8"/>
  <c r="AD5" i="8"/>
  <c r="AB5" i="8"/>
  <c r="AA5" i="8"/>
  <c r="Z5" i="8"/>
  <c r="Y5" i="8"/>
  <c r="AI5" i="8" s="1"/>
  <c r="X5" i="8"/>
  <c r="W5" i="8"/>
  <c r="T5" i="8"/>
  <c r="M5" i="8"/>
  <c r="J5" i="8"/>
  <c r="C5" i="8"/>
  <c r="D2" i="8"/>
  <c r="K98" i="7"/>
  <c r="I98" i="7"/>
  <c r="H98" i="7"/>
  <c r="G98" i="7"/>
  <c r="AI97" i="7"/>
  <c r="AH97" i="7"/>
  <c r="AG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N97" i="7"/>
  <c r="M97" i="7"/>
  <c r="J97" i="7"/>
  <c r="C97" i="7"/>
  <c r="AI96" i="7"/>
  <c r="AH96" i="7"/>
  <c r="AE96" i="7"/>
  <c r="AD96" i="7"/>
  <c r="AC96" i="7"/>
  <c r="AB96" i="7"/>
  <c r="AA96" i="7"/>
  <c r="Z96" i="7"/>
  <c r="Y96" i="7"/>
  <c r="AG96" i="7" s="1"/>
  <c r="X96" i="7"/>
  <c r="W96" i="7"/>
  <c r="V96" i="7"/>
  <c r="U96" i="7"/>
  <c r="S96" i="7"/>
  <c r="R96" i="7"/>
  <c r="Q96" i="7"/>
  <c r="T96" i="7" s="1"/>
  <c r="N96" i="7"/>
  <c r="M96" i="7"/>
  <c r="J96" i="7"/>
  <c r="C96" i="7"/>
  <c r="AH95" i="7"/>
  <c r="AE95" i="7"/>
  <c r="AD95" i="7"/>
  <c r="AB95" i="7"/>
  <c r="AA95" i="7"/>
  <c r="AA98" i="7" s="1"/>
  <c r="Z95" i="7"/>
  <c r="AC95" i="7" s="1"/>
  <c r="Y95" i="7"/>
  <c r="X95" i="7"/>
  <c r="W95" i="7"/>
  <c r="V95" i="7"/>
  <c r="U95" i="7"/>
  <c r="T95" i="7"/>
  <c r="S95" i="7"/>
  <c r="R95" i="7"/>
  <c r="Q95" i="7"/>
  <c r="N95" i="7"/>
  <c r="M95" i="7"/>
  <c r="J95" i="7"/>
  <c r="C95" i="7"/>
  <c r="AI94" i="7"/>
  <c r="AH94" i="7"/>
  <c r="AE94" i="7"/>
  <c r="AD94" i="7"/>
  <c r="AC94" i="7"/>
  <c r="AB94" i="7"/>
  <c r="AA94" i="7"/>
  <c r="Z94" i="7"/>
  <c r="Y94" i="7"/>
  <c r="AG94" i="7" s="1"/>
  <c r="X94" i="7"/>
  <c r="T94" i="7"/>
  <c r="J94" i="7"/>
  <c r="AH93" i="7"/>
  <c r="AE93" i="7"/>
  <c r="AD93" i="7"/>
  <c r="AB93" i="7"/>
  <c r="AA93" i="7"/>
  <c r="Z93" i="7"/>
  <c r="AC93" i="7" s="1"/>
  <c r="Y93" i="7"/>
  <c r="X93" i="7"/>
  <c r="T93" i="7"/>
  <c r="J93" i="7"/>
  <c r="AH92" i="7"/>
  <c r="AE92" i="7"/>
  <c r="AD92" i="7"/>
  <c r="AB92" i="7"/>
  <c r="AA92" i="7"/>
  <c r="Z92" i="7"/>
  <c r="AC92" i="7" s="1"/>
  <c r="Y92" i="7"/>
  <c r="X92" i="7"/>
  <c r="V92" i="7"/>
  <c r="U92" i="7"/>
  <c r="S92" i="7"/>
  <c r="R92" i="7"/>
  <c r="Q92" i="7"/>
  <c r="T92" i="7" s="1"/>
  <c r="N92" i="7"/>
  <c r="J92" i="7"/>
  <c r="AI91" i="7"/>
  <c r="AH91" i="7"/>
  <c r="AG91" i="7"/>
  <c r="AE91" i="7"/>
  <c r="AD91" i="7"/>
  <c r="AB91" i="7"/>
  <c r="AA91" i="7"/>
  <c r="Z91" i="7"/>
  <c r="Y91" i="7"/>
  <c r="X91" i="7"/>
  <c r="V91" i="7"/>
  <c r="U91" i="7"/>
  <c r="T91" i="7"/>
  <c r="S91" i="7"/>
  <c r="R91" i="7"/>
  <c r="Q91" i="7"/>
  <c r="N91" i="7"/>
  <c r="J91" i="7"/>
  <c r="AH90" i="7"/>
  <c r="AG90" i="7"/>
  <c r="AE90" i="7"/>
  <c r="AD90" i="7"/>
  <c r="AI90" i="7" s="1"/>
  <c r="AB90" i="7"/>
  <c r="AC90" i="7" s="1"/>
  <c r="AA90" i="7"/>
  <c r="Z90" i="7"/>
  <c r="Y90" i="7"/>
  <c r="X90" i="7"/>
  <c r="V90" i="7"/>
  <c r="U90" i="7"/>
  <c r="S90" i="7"/>
  <c r="R90" i="7"/>
  <c r="Q90" i="7"/>
  <c r="T90" i="7" s="1"/>
  <c r="N90" i="7"/>
  <c r="M90" i="7"/>
  <c r="J90" i="7"/>
  <c r="AH89" i="7"/>
  <c r="AE89" i="7"/>
  <c r="AD89" i="7"/>
  <c r="AC89" i="7"/>
  <c r="AB89" i="7"/>
  <c r="AA89" i="7"/>
  <c r="Z89" i="7"/>
  <c r="Y89" i="7"/>
  <c r="X89" i="7"/>
  <c r="W89" i="7"/>
  <c r="V89" i="7"/>
  <c r="U89" i="7"/>
  <c r="S89" i="7"/>
  <c r="R89" i="7"/>
  <c r="Q89" i="7"/>
  <c r="N89" i="7"/>
  <c r="M89" i="7"/>
  <c r="J89" i="7"/>
  <c r="C89" i="7"/>
  <c r="K86" i="7"/>
  <c r="I86" i="7"/>
  <c r="H86" i="7"/>
  <c r="G86" i="7"/>
  <c r="AI85" i="7"/>
  <c r="AH85" i="7"/>
  <c r="AG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N85" i="7"/>
  <c r="M85" i="7"/>
  <c r="J85" i="7"/>
  <c r="C85" i="7"/>
  <c r="AI84" i="7"/>
  <c r="AH84" i="7"/>
  <c r="AE84" i="7"/>
  <c r="AD84" i="7"/>
  <c r="AC84" i="7"/>
  <c r="AB84" i="7"/>
  <c r="AA84" i="7"/>
  <c r="Z84" i="7"/>
  <c r="Y84" i="7"/>
  <c r="AG84" i="7" s="1"/>
  <c r="X84" i="7"/>
  <c r="W84" i="7"/>
  <c r="V84" i="7"/>
  <c r="U84" i="7"/>
  <c r="S84" i="7"/>
  <c r="R84" i="7"/>
  <c r="Q84" i="7"/>
  <c r="T84" i="7" s="1"/>
  <c r="N84" i="7"/>
  <c r="M84" i="7"/>
  <c r="J84" i="7"/>
  <c r="C84" i="7"/>
  <c r="AH83" i="7"/>
  <c r="AE83" i="7"/>
  <c r="AD83" i="7"/>
  <c r="AB83" i="7"/>
  <c r="AA83" i="7"/>
  <c r="Z83" i="7"/>
  <c r="AC83" i="7" s="1"/>
  <c r="Y83" i="7"/>
  <c r="X83" i="7"/>
  <c r="T83" i="7"/>
  <c r="J83" i="7"/>
  <c r="AH82" i="7"/>
  <c r="AG82" i="7"/>
  <c r="AE82" i="7"/>
  <c r="AD82" i="7"/>
  <c r="AI82" i="7" s="1"/>
  <c r="AB82" i="7"/>
  <c r="AA82" i="7"/>
  <c r="AC82" i="7" s="1"/>
  <c r="Z82" i="7"/>
  <c r="Y82" i="7"/>
  <c r="X82" i="7"/>
  <c r="V82" i="7"/>
  <c r="U82" i="7"/>
  <c r="S82" i="7"/>
  <c r="R82" i="7"/>
  <c r="Q82" i="7"/>
  <c r="T82" i="7" s="1"/>
  <c r="N82" i="7"/>
  <c r="J82" i="7"/>
  <c r="AH81" i="7"/>
  <c r="AE81" i="7"/>
  <c r="AD81" i="7"/>
  <c r="AB81" i="7"/>
  <c r="AA81" i="7"/>
  <c r="Z81" i="7"/>
  <c r="AC81" i="7" s="1"/>
  <c r="Y81" i="7"/>
  <c r="X81" i="7"/>
  <c r="V81" i="7"/>
  <c r="U81" i="7"/>
  <c r="T81" i="7"/>
  <c r="S81" i="7"/>
  <c r="R81" i="7"/>
  <c r="Q81" i="7"/>
  <c r="N81" i="7"/>
  <c r="J81" i="7"/>
  <c r="AH80" i="7"/>
  <c r="AG80" i="7"/>
  <c r="AE80" i="7"/>
  <c r="AD80" i="7"/>
  <c r="AB80" i="7"/>
  <c r="AA80" i="7"/>
  <c r="AC80" i="7" s="1"/>
  <c r="Z80" i="7"/>
  <c r="Y80" i="7"/>
  <c r="X80" i="7"/>
  <c r="V80" i="7"/>
  <c r="U80" i="7"/>
  <c r="T80" i="7"/>
  <c r="S80" i="7"/>
  <c r="R80" i="7"/>
  <c r="Q80" i="7"/>
  <c r="N80" i="7"/>
  <c r="J80" i="7"/>
  <c r="AH79" i="7"/>
  <c r="AE79" i="7"/>
  <c r="AD79" i="7"/>
  <c r="AB79" i="7"/>
  <c r="AA79" i="7"/>
  <c r="Z79" i="7"/>
  <c r="AC79" i="7" s="1"/>
  <c r="Y79" i="7"/>
  <c r="X79" i="7"/>
  <c r="V79" i="7"/>
  <c r="U79" i="7"/>
  <c r="S79" i="7"/>
  <c r="R79" i="7"/>
  <c r="Q79" i="7"/>
  <c r="T79" i="7" s="1"/>
  <c r="N79" i="7"/>
  <c r="M79" i="7"/>
  <c r="J79" i="7"/>
  <c r="C79" i="7"/>
  <c r="AI78" i="7"/>
  <c r="AH78" i="7"/>
  <c r="AG78" i="7"/>
  <c r="AE78" i="7"/>
  <c r="AD78" i="7"/>
  <c r="AB78" i="7"/>
  <c r="AA78" i="7"/>
  <c r="Z78" i="7"/>
  <c r="Y78" i="7"/>
  <c r="X78" i="7"/>
  <c r="W78" i="7"/>
  <c r="W79" i="7" s="1"/>
  <c r="V78" i="7"/>
  <c r="U78" i="7"/>
  <c r="T78" i="7"/>
  <c r="S78" i="7"/>
  <c r="R78" i="7"/>
  <c r="Q78" i="7"/>
  <c r="N78" i="7"/>
  <c r="M78" i="7"/>
  <c r="J78" i="7"/>
  <c r="C78" i="7"/>
  <c r="AH77" i="7"/>
  <c r="AG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R86" i="7" s="1"/>
  <c r="Q77" i="7"/>
  <c r="N77" i="7"/>
  <c r="M77" i="7"/>
  <c r="J77" i="7"/>
  <c r="C77" i="7"/>
  <c r="K74" i="7"/>
  <c r="I74" i="7"/>
  <c r="H74" i="7"/>
  <c r="G74" i="7"/>
  <c r="AH73" i="7"/>
  <c r="AE73" i="7"/>
  <c r="AD73" i="7"/>
  <c r="AC73" i="7"/>
  <c r="AB73" i="7"/>
  <c r="AA73" i="7"/>
  <c r="Z73" i="7"/>
  <c r="Y73" i="7"/>
  <c r="X73" i="7"/>
  <c r="W73" i="7"/>
  <c r="V73" i="7"/>
  <c r="U73" i="7"/>
  <c r="S73" i="7"/>
  <c r="R73" i="7"/>
  <c r="Q73" i="7"/>
  <c r="T73" i="7" s="1"/>
  <c r="N73" i="7"/>
  <c r="M73" i="7"/>
  <c r="J73" i="7"/>
  <c r="C73" i="7"/>
  <c r="AI72" i="7"/>
  <c r="AH72" i="7"/>
  <c r="AG72" i="7"/>
  <c r="AE72" i="7"/>
  <c r="AD72" i="7"/>
  <c r="AB72" i="7"/>
  <c r="AA72" i="7"/>
  <c r="Z72" i="7"/>
  <c r="AC72" i="7" s="1"/>
  <c r="Y72" i="7"/>
  <c r="X72" i="7"/>
  <c r="W72" i="7"/>
  <c r="V72" i="7"/>
  <c r="U72" i="7"/>
  <c r="T72" i="7"/>
  <c r="S72" i="7"/>
  <c r="R72" i="7"/>
  <c r="Q72" i="7"/>
  <c r="N72" i="7"/>
  <c r="M72" i="7"/>
  <c r="J72" i="7"/>
  <c r="C72" i="7"/>
  <c r="AI71" i="7"/>
  <c r="AH71" i="7"/>
  <c r="AE71" i="7"/>
  <c r="AD71" i="7"/>
  <c r="AC71" i="7"/>
  <c r="AB71" i="7"/>
  <c r="AA71" i="7"/>
  <c r="Z71" i="7"/>
  <c r="Y71" i="7"/>
  <c r="AG71" i="7" s="1"/>
  <c r="X71" i="7"/>
  <c r="T71" i="7"/>
  <c r="J71" i="7"/>
  <c r="AI70" i="7"/>
  <c r="AH70" i="7"/>
  <c r="AE70" i="7"/>
  <c r="AD70" i="7"/>
  <c r="AB70" i="7"/>
  <c r="AA70" i="7"/>
  <c r="Z70" i="7"/>
  <c r="AC70" i="7" s="1"/>
  <c r="Y70" i="7"/>
  <c r="AG70" i="7" s="1"/>
  <c r="X70" i="7"/>
  <c r="V70" i="7"/>
  <c r="U70" i="7"/>
  <c r="S70" i="7"/>
  <c r="R70" i="7"/>
  <c r="Q70" i="7"/>
  <c r="T70" i="7" s="1"/>
  <c r="N70" i="7"/>
  <c r="J70" i="7"/>
  <c r="AH69" i="7"/>
  <c r="AE69" i="7"/>
  <c r="AD69" i="7"/>
  <c r="AB69" i="7"/>
  <c r="AA69" i="7"/>
  <c r="Z69" i="7"/>
  <c r="AC69" i="7" s="1"/>
  <c r="Y69" i="7"/>
  <c r="X69" i="7"/>
  <c r="V69" i="7"/>
  <c r="U69" i="7"/>
  <c r="S69" i="7"/>
  <c r="R69" i="7"/>
  <c r="Q69" i="7"/>
  <c r="T69" i="7" s="1"/>
  <c r="N69" i="7"/>
  <c r="J69" i="7"/>
  <c r="AI68" i="7"/>
  <c r="AH68" i="7"/>
  <c r="AE68" i="7"/>
  <c r="AD68" i="7"/>
  <c r="AB68" i="7"/>
  <c r="AA68" i="7"/>
  <c r="AC68" i="7" s="1"/>
  <c r="Z68" i="7"/>
  <c r="Y68" i="7"/>
  <c r="AG68" i="7" s="1"/>
  <c r="X68" i="7"/>
  <c r="V68" i="7"/>
  <c r="U68" i="7"/>
  <c r="S68" i="7"/>
  <c r="R68" i="7"/>
  <c r="Q68" i="7"/>
  <c r="T68" i="7" s="1"/>
  <c r="N68" i="7"/>
  <c r="J68" i="7"/>
  <c r="AH67" i="7"/>
  <c r="AE67" i="7"/>
  <c r="AD67" i="7"/>
  <c r="AB67" i="7"/>
  <c r="AA67" i="7"/>
  <c r="Z67" i="7"/>
  <c r="Y67" i="7"/>
  <c r="X67" i="7"/>
  <c r="W67" i="7"/>
  <c r="V67" i="7"/>
  <c r="U67" i="7"/>
  <c r="T67" i="7"/>
  <c r="S67" i="7"/>
  <c r="R67" i="7"/>
  <c r="Q67" i="7"/>
  <c r="N67" i="7"/>
  <c r="J67" i="7"/>
  <c r="J74" i="7" s="1"/>
  <c r="C67" i="7"/>
  <c r="AI66" i="7"/>
  <c r="AH66" i="7"/>
  <c r="AE66" i="7"/>
  <c r="AD66" i="7"/>
  <c r="AB66" i="7"/>
  <c r="AA66" i="7"/>
  <c r="Z66" i="7"/>
  <c r="Y66" i="7"/>
  <c r="AG66" i="7" s="1"/>
  <c r="X66" i="7"/>
  <c r="W66" i="7"/>
  <c r="V66" i="7"/>
  <c r="U66" i="7"/>
  <c r="S66" i="7"/>
  <c r="R66" i="7"/>
  <c r="Q66" i="7"/>
  <c r="T66" i="7" s="1"/>
  <c r="N66" i="7"/>
  <c r="J66" i="7"/>
  <c r="C66" i="7"/>
  <c r="AI65" i="7"/>
  <c r="AH65" i="7"/>
  <c r="AG65" i="7"/>
  <c r="AE65" i="7"/>
  <c r="AD65" i="7"/>
  <c r="AD74" i="7" s="1"/>
  <c r="AB65" i="7"/>
  <c r="AA65" i="7"/>
  <c r="Z65" i="7"/>
  <c r="AC65" i="7" s="1"/>
  <c r="Y65" i="7"/>
  <c r="X65" i="7"/>
  <c r="W65" i="7"/>
  <c r="V65" i="7"/>
  <c r="U65" i="7"/>
  <c r="U74" i="7" s="1"/>
  <c r="T65" i="7"/>
  <c r="S65" i="7"/>
  <c r="S74" i="7" s="1"/>
  <c r="R65" i="7"/>
  <c r="Q65" i="7"/>
  <c r="N65" i="7"/>
  <c r="M65" i="7"/>
  <c r="J65" i="7"/>
  <c r="C65" i="7"/>
  <c r="K62" i="7"/>
  <c r="I62" i="7"/>
  <c r="H62" i="7"/>
  <c r="G62" i="7"/>
  <c r="AH61" i="7"/>
  <c r="AE61" i="7"/>
  <c r="AD61" i="7"/>
  <c r="AB61" i="7"/>
  <c r="AA61" i="7"/>
  <c r="Z61" i="7"/>
  <c r="AC61" i="7" s="1"/>
  <c r="Y61" i="7"/>
  <c r="X61" i="7"/>
  <c r="W61" i="7"/>
  <c r="V61" i="7"/>
  <c r="U61" i="7"/>
  <c r="T61" i="7"/>
  <c r="S61" i="7"/>
  <c r="R61" i="7"/>
  <c r="Q61" i="7"/>
  <c r="N61" i="7"/>
  <c r="M61" i="7"/>
  <c r="J61" i="7"/>
  <c r="C61" i="7"/>
  <c r="AH60" i="7"/>
  <c r="AE60" i="7"/>
  <c r="AD60" i="7"/>
  <c r="AC60" i="7"/>
  <c r="AB60" i="7"/>
  <c r="AA60" i="7"/>
  <c r="Z60" i="7"/>
  <c r="Y60" i="7"/>
  <c r="X60" i="7"/>
  <c r="T60" i="7"/>
  <c r="J60" i="7"/>
  <c r="AH59" i="7"/>
  <c r="AE59" i="7"/>
  <c r="AD59" i="7"/>
  <c r="AB59" i="7"/>
  <c r="AA59" i="7"/>
  <c r="Z59" i="7"/>
  <c r="Z62" i="7" s="1"/>
  <c r="Y59" i="7"/>
  <c r="X59" i="7"/>
  <c r="T59" i="7"/>
  <c r="J59" i="7"/>
  <c r="AH58" i="7"/>
  <c r="AG58" i="7"/>
  <c r="AE58" i="7"/>
  <c r="AD58" i="7"/>
  <c r="AB58" i="7"/>
  <c r="AA58" i="7"/>
  <c r="AC58" i="7" s="1"/>
  <c r="Z58" i="7"/>
  <c r="Y58" i="7"/>
  <c r="X58" i="7"/>
  <c r="V58" i="7"/>
  <c r="U58" i="7"/>
  <c r="S58" i="7"/>
  <c r="R58" i="7"/>
  <c r="Q58" i="7"/>
  <c r="T58" i="7" s="1"/>
  <c r="N58" i="7"/>
  <c r="J58" i="7"/>
  <c r="AH57" i="7"/>
  <c r="AE57" i="7"/>
  <c r="AD57" i="7"/>
  <c r="AB57" i="7"/>
  <c r="AA57" i="7"/>
  <c r="Z57" i="7"/>
  <c r="AC57" i="7" s="1"/>
  <c r="Y57" i="7"/>
  <c r="X57" i="7"/>
  <c r="V57" i="7"/>
  <c r="U57" i="7"/>
  <c r="S57" i="7"/>
  <c r="R57" i="7"/>
  <c r="Q57" i="7"/>
  <c r="T57" i="7" s="1"/>
  <c r="N57" i="7"/>
  <c r="J57" i="7"/>
  <c r="AI56" i="7"/>
  <c r="AH56" i="7"/>
  <c r="AG56" i="7"/>
  <c r="AE56" i="7"/>
  <c r="AD56" i="7"/>
  <c r="AB56" i="7"/>
  <c r="AA56" i="7"/>
  <c r="Z56" i="7"/>
  <c r="Y56" i="7"/>
  <c r="X56" i="7"/>
  <c r="V56" i="7"/>
  <c r="U56" i="7"/>
  <c r="S56" i="7"/>
  <c r="R56" i="7"/>
  <c r="Q56" i="7"/>
  <c r="T56" i="7" s="1"/>
  <c r="N56" i="7"/>
  <c r="J56" i="7"/>
  <c r="AH55" i="7"/>
  <c r="AG55" i="7"/>
  <c r="AE55" i="7"/>
  <c r="AD55" i="7"/>
  <c r="AB55" i="7"/>
  <c r="AA55" i="7"/>
  <c r="Z55" i="7"/>
  <c r="AC55" i="7" s="1"/>
  <c r="Y55" i="7"/>
  <c r="X55" i="7"/>
  <c r="V55" i="7"/>
  <c r="U55" i="7"/>
  <c r="T55" i="7"/>
  <c r="S55" i="7"/>
  <c r="R55" i="7"/>
  <c r="Q55" i="7"/>
  <c r="N55" i="7"/>
  <c r="J55" i="7"/>
  <c r="J62" i="7" s="1"/>
  <c r="C55" i="7"/>
  <c r="AI54" i="7"/>
  <c r="AH54" i="7"/>
  <c r="AG54" i="7"/>
  <c r="AE54" i="7"/>
  <c r="AD54" i="7"/>
  <c r="AB54" i="7"/>
  <c r="AA54" i="7"/>
  <c r="Z54" i="7"/>
  <c r="Y54" i="7"/>
  <c r="X54" i="7"/>
  <c r="W54" i="7"/>
  <c r="V54" i="7"/>
  <c r="U54" i="7"/>
  <c r="S54" i="7"/>
  <c r="R54" i="7"/>
  <c r="Q54" i="7"/>
  <c r="T54" i="7" s="1"/>
  <c r="N54" i="7"/>
  <c r="J54" i="7"/>
  <c r="C54" i="7"/>
  <c r="AH53" i="7"/>
  <c r="AG53" i="7"/>
  <c r="AE53" i="7"/>
  <c r="AD53" i="7"/>
  <c r="AC53" i="7"/>
  <c r="AB53" i="7"/>
  <c r="AA53" i="7"/>
  <c r="Z53" i="7"/>
  <c r="Y53" i="7"/>
  <c r="X53" i="7"/>
  <c r="W53" i="7"/>
  <c r="V53" i="7"/>
  <c r="U53" i="7"/>
  <c r="U62" i="7" s="1"/>
  <c r="T53" i="7"/>
  <c r="T62" i="7" s="1"/>
  <c r="S53" i="7"/>
  <c r="S62" i="7" s="1"/>
  <c r="R53" i="7"/>
  <c r="Q53" i="7"/>
  <c r="N53" i="7"/>
  <c r="M53" i="7"/>
  <c r="J53" i="7"/>
  <c r="C53" i="7"/>
  <c r="K50" i="7"/>
  <c r="I50" i="7"/>
  <c r="H50" i="7"/>
  <c r="G50" i="7"/>
  <c r="AH49" i="7"/>
  <c r="AE49" i="7"/>
  <c r="AD49" i="7"/>
  <c r="AB49" i="7"/>
  <c r="AA49" i="7"/>
  <c r="Z49" i="7"/>
  <c r="AC49" i="7" s="1"/>
  <c r="Y49" i="7"/>
  <c r="X49" i="7"/>
  <c r="W49" i="7"/>
  <c r="V49" i="7"/>
  <c r="U49" i="7"/>
  <c r="T49" i="7"/>
  <c r="S49" i="7"/>
  <c r="R49" i="7"/>
  <c r="Q49" i="7"/>
  <c r="N49" i="7"/>
  <c r="M49" i="7"/>
  <c r="J49" i="7"/>
  <c r="C49" i="7"/>
  <c r="AH48" i="7"/>
  <c r="AE48" i="7"/>
  <c r="AD48" i="7"/>
  <c r="AC48" i="7"/>
  <c r="AB48" i="7"/>
  <c r="AA48" i="7"/>
  <c r="Z48" i="7"/>
  <c r="Y48" i="7"/>
  <c r="X48" i="7"/>
  <c r="W48" i="7"/>
  <c r="V48" i="7"/>
  <c r="U48" i="7"/>
  <c r="U50" i="7" s="1"/>
  <c r="T48" i="7"/>
  <c r="S48" i="7"/>
  <c r="R48" i="7"/>
  <c r="Q48" i="7"/>
  <c r="N48" i="7"/>
  <c r="M48" i="7"/>
  <c r="J48" i="7"/>
  <c r="C48" i="7"/>
  <c r="AI47" i="7"/>
  <c r="AH47" i="7"/>
  <c r="AG47" i="7"/>
  <c r="AE47" i="7"/>
  <c r="AD47" i="7"/>
  <c r="AB47" i="7"/>
  <c r="AA47" i="7"/>
  <c r="Z47" i="7"/>
  <c r="AC47" i="7" s="1"/>
  <c r="Y47" i="7"/>
  <c r="X47" i="7"/>
  <c r="T47" i="7"/>
  <c r="J47" i="7"/>
  <c r="AI46" i="7"/>
  <c r="AH46" i="7"/>
  <c r="AE46" i="7"/>
  <c r="AD46" i="7"/>
  <c r="AB46" i="7"/>
  <c r="AA46" i="7"/>
  <c r="Z46" i="7"/>
  <c r="AC46" i="7" s="1"/>
  <c r="Y46" i="7"/>
  <c r="AG46" i="7" s="1"/>
  <c r="X46" i="7"/>
  <c r="T46" i="7"/>
  <c r="J46" i="7"/>
  <c r="AH45" i="7"/>
  <c r="AE45" i="7"/>
  <c r="AD45" i="7"/>
  <c r="AB45" i="7"/>
  <c r="AA45" i="7"/>
  <c r="Z45" i="7"/>
  <c r="Y45" i="7"/>
  <c r="X45" i="7"/>
  <c r="V45" i="7"/>
  <c r="U45" i="7"/>
  <c r="S45" i="7"/>
  <c r="R45" i="7"/>
  <c r="Q45" i="7"/>
  <c r="T45" i="7" s="1"/>
  <c r="N45" i="7"/>
  <c r="J45" i="7"/>
  <c r="J50" i="7" s="1"/>
  <c r="AI44" i="7"/>
  <c r="AH44" i="7"/>
  <c r="AE44" i="7"/>
  <c r="AD44" i="7"/>
  <c r="AC44" i="7"/>
  <c r="AB44" i="7"/>
  <c r="AA44" i="7"/>
  <c r="Z44" i="7"/>
  <c r="Y44" i="7"/>
  <c r="AG44" i="7" s="1"/>
  <c r="X44" i="7"/>
  <c r="W44" i="7"/>
  <c r="V44" i="7"/>
  <c r="U44" i="7"/>
  <c r="S44" i="7"/>
  <c r="R44" i="7"/>
  <c r="Q44" i="7"/>
  <c r="T44" i="7" s="1"/>
  <c r="N44" i="7"/>
  <c r="J44" i="7"/>
  <c r="AH43" i="7"/>
  <c r="AE43" i="7"/>
  <c r="AD43" i="7"/>
  <c r="AB43" i="7"/>
  <c r="AA43" i="7"/>
  <c r="Z43" i="7"/>
  <c r="Y43" i="7"/>
  <c r="X43" i="7"/>
  <c r="V43" i="7"/>
  <c r="U43" i="7"/>
  <c r="T43" i="7"/>
  <c r="S43" i="7"/>
  <c r="S50" i="7" s="1"/>
  <c r="R43" i="7"/>
  <c r="Q43" i="7"/>
  <c r="N43" i="7"/>
  <c r="J43" i="7"/>
  <c r="AI42" i="7"/>
  <c r="AH42" i="7"/>
  <c r="AE42" i="7"/>
  <c r="AD42" i="7"/>
  <c r="AB42" i="7"/>
  <c r="AC42" i="7" s="1"/>
  <c r="AA42" i="7"/>
  <c r="Z42" i="7"/>
  <c r="Y42" i="7"/>
  <c r="AG42" i="7" s="1"/>
  <c r="X42" i="7"/>
  <c r="W42" i="7"/>
  <c r="W43" i="7" s="1"/>
  <c r="V42" i="7"/>
  <c r="U42" i="7"/>
  <c r="S42" i="7"/>
  <c r="R42" i="7"/>
  <c r="Q42" i="7"/>
  <c r="N42" i="7"/>
  <c r="J42" i="7"/>
  <c r="AI41" i="7"/>
  <c r="AH41" i="7"/>
  <c r="AG41" i="7"/>
  <c r="AE41" i="7"/>
  <c r="AD41" i="7"/>
  <c r="AB41" i="7"/>
  <c r="AA41" i="7"/>
  <c r="Z41" i="7"/>
  <c r="AC41" i="7" s="1"/>
  <c r="Y41" i="7"/>
  <c r="X41" i="7"/>
  <c r="W41" i="7"/>
  <c r="W45" i="7" s="1"/>
  <c r="W46" i="7" s="1"/>
  <c r="T41" i="7"/>
  <c r="M41" i="7"/>
  <c r="J41" i="7"/>
  <c r="C41" i="7"/>
  <c r="K38" i="7"/>
  <c r="K39" i="7" s="1"/>
  <c r="J38" i="7"/>
  <c r="I38" i="7"/>
  <c r="H38" i="7"/>
  <c r="G38" i="7"/>
  <c r="AH37" i="7"/>
  <c r="AE37" i="7"/>
  <c r="AD37" i="7"/>
  <c r="AB37" i="7"/>
  <c r="AA37" i="7"/>
  <c r="Z37" i="7"/>
  <c r="AC37" i="7" s="1"/>
  <c r="Y37" i="7"/>
  <c r="X37" i="7"/>
  <c r="W37" i="7"/>
  <c r="V37" i="7"/>
  <c r="U37" i="7"/>
  <c r="U38" i="7" s="1"/>
  <c r="T37" i="7"/>
  <c r="S37" i="7"/>
  <c r="R37" i="7"/>
  <c r="Q37" i="7"/>
  <c r="N37" i="7"/>
  <c r="M37" i="7"/>
  <c r="J37" i="7"/>
  <c r="C37" i="7"/>
  <c r="AI36" i="7"/>
  <c r="AH36" i="7"/>
  <c r="AE36" i="7"/>
  <c r="AD36" i="7"/>
  <c r="AC36" i="7"/>
  <c r="AB36" i="7"/>
  <c r="AA36" i="7"/>
  <c r="Z36" i="7"/>
  <c r="Y36" i="7"/>
  <c r="AG36" i="7" s="1"/>
  <c r="X36" i="7"/>
  <c r="W36" i="7"/>
  <c r="V36" i="7"/>
  <c r="U36" i="7"/>
  <c r="S36" i="7"/>
  <c r="S38" i="7" s="1"/>
  <c r="R36" i="7"/>
  <c r="Q36" i="7"/>
  <c r="N36" i="7"/>
  <c r="M36" i="7"/>
  <c r="J36" i="7"/>
  <c r="C36" i="7"/>
  <c r="AH35" i="7"/>
  <c r="AE35" i="7"/>
  <c r="AD35" i="7"/>
  <c r="AC35" i="7"/>
  <c r="AB35" i="7"/>
  <c r="AA35" i="7"/>
  <c r="Z35" i="7"/>
  <c r="Y35" i="7"/>
  <c r="X35" i="7"/>
  <c r="T35" i="7"/>
  <c r="J35" i="7"/>
  <c r="AH34" i="7"/>
  <c r="AG34" i="7"/>
  <c r="AE34" i="7"/>
  <c r="AD34" i="7"/>
  <c r="AC34" i="7"/>
  <c r="AB34" i="7"/>
  <c r="AA34" i="7"/>
  <c r="Z34" i="7"/>
  <c r="Y34" i="7"/>
  <c r="AI34" i="7" s="1"/>
  <c r="X34" i="7"/>
  <c r="T34" i="7"/>
  <c r="J34" i="7"/>
  <c r="AH33" i="7"/>
  <c r="AG33" i="7"/>
  <c r="AE33" i="7"/>
  <c r="AD33" i="7"/>
  <c r="AD38" i="7" s="1"/>
  <c r="AD39" i="7" s="1"/>
  <c r="AC33" i="7"/>
  <c r="AB33" i="7"/>
  <c r="AA33" i="7"/>
  <c r="Z33" i="7"/>
  <c r="Y33" i="7"/>
  <c r="X33" i="7"/>
  <c r="T33" i="7"/>
  <c r="J33" i="7"/>
  <c r="AI32" i="7"/>
  <c r="AH32" i="7"/>
  <c r="AE32" i="7"/>
  <c r="AD32" i="7"/>
  <c r="AB32" i="7"/>
  <c r="AA32" i="7"/>
  <c r="Z32" i="7"/>
  <c r="AC32" i="7" s="1"/>
  <c r="Y32" i="7"/>
  <c r="AG32" i="7" s="1"/>
  <c r="X32" i="7"/>
  <c r="T32" i="7"/>
  <c r="J32" i="7"/>
  <c r="AH31" i="7"/>
  <c r="AG31" i="7"/>
  <c r="AE31" i="7"/>
  <c r="AD31" i="7"/>
  <c r="AB31" i="7"/>
  <c r="AA31" i="7"/>
  <c r="Z31" i="7"/>
  <c r="AC31" i="7" s="1"/>
  <c r="Y31" i="7"/>
  <c r="AI31" i="7" s="1"/>
  <c r="X31" i="7"/>
  <c r="T31" i="7"/>
  <c r="J31" i="7"/>
  <c r="C31" i="7"/>
  <c r="AI30" i="7"/>
  <c r="AH30" i="7"/>
  <c r="AG30" i="7"/>
  <c r="AE30" i="7"/>
  <c r="AD30" i="7"/>
  <c r="AB30" i="7"/>
  <c r="AC30" i="7" s="1"/>
  <c r="AA30" i="7"/>
  <c r="Z30" i="7"/>
  <c r="Y30" i="7"/>
  <c r="X30" i="7"/>
  <c r="W30" i="7"/>
  <c r="T30" i="7"/>
  <c r="J30" i="7"/>
  <c r="C30" i="7"/>
  <c r="AH29" i="7"/>
  <c r="AE29" i="7"/>
  <c r="AD29" i="7"/>
  <c r="AB29" i="7"/>
  <c r="AA29" i="7"/>
  <c r="Z29" i="7"/>
  <c r="Y29" i="7"/>
  <c r="X29" i="7"/>
  <c r="W29" i="7"/>
  <c r="T29" i="7"/>
  <c r="M29" i="7"/>
  <c r="J29" i="7"/>
  <c r="C29" i="7"/>
  <c r="AA26" i="7"/>
  <c r="AA27" i="7" s="1"/>
  <c r="Z26" i="7"/>
  <c r="U26" i="7"/>
  <c r="Q26" i="7"/>
  <c r="K26" i="7"/>
  <c r="K27" i="7" s="1"/>
  <c r="I26" i="7"/>
  <c r="H26" i="7"/>
  <c r="G26" i="7"/>
  <c r="AH25" i="7"/>
  <c r="AG25" i="7"/>
  <c r="AE25" i="7"/>
  <c r="AD25" i="7"/>
  <c r="AD26" i="7" s="1"/>
  <c r="AD27" i="7" s="1"/>
  <c r="AB25" i="7"/>
  <c r="AA25" i="7"/>
  <c r="Z25" i="7"/>
  <c r="AC25" i="7" s="1"/>
  <c r="Y25" i="7"/>
  <c r="AI25" i="7" s="1"/>
  <c r="X25" i="7"/>
  <c r="W25" i="7"/>
  <c r="V25" i="7"/>
  <c r="U25" i="7"/>
  <c r="T25" i="7"/>
  <c r="S25" i="7"/>
  <c r="S26" i="7" s="1"/>
  <c r="R25" i="7"/>
  <c r="R26" i="7" s="1"/>
  <c r="Q25" i="7"/>
  <c r="N25" i="7"/>
  <c r="M25" i="7"/>
  <c r="J25" i="7"/>
  <c r="C25" i="7"/>
  <c r="AH24" i="7"/>
  <c r="AE24" i="7"/>
  <c r="AD24" i="7"/>
  <c r="AC24" i="7"/>
  <c r="AB24" i="7"/>
  <c r="AA24" i="7"/>
  <c r="Z24" i="7"/>
  <c r="Y24" i="7"/>
  <c r="X24" i="7"/>
  <c r="T24" i="7"/>
  <c r="J24" i="7"/>
  <c r="AH23" i="7"/>
  <c r="AE23" i="7"/>
  <c r="AD23" i="7"/>
  <c r="AB23" i="7"/>
  <c r="AA23" i="7"/>
  <c r="Z23" i="7"/>
  <c r="AC23" i="7" s="1"/>
  <c r="Y23" i="7"/>
  <c r="AI23" i="7" s="1"/>
  <c r="X23" i="7"/>
  <c r="T23" i="7"/>
  <c r="J23" i="7"/>
  <c r="AH22" i="7"/>
  <c r="AG22" i="7"/>
  <c r="AE22" i="7"/>
  <c r="AD22" i="7"/>
  <c r="AC22" i="7"/>
  <c r="AB22" i="7"/>
  <c r="AA22" i="7"/>
  <c r="Z22" i="7"/>
  <c r="Y22" i="7"/>
  <c r="AI22" i="7" s="1"/>
  <c r="X22" i="7"/>
  <c r="T22" i="7"/>
  <c r="J22" i="7"/>
  <c r="AI21" i="7"/>
  <c r="AH21" i="7"/>
  <c r="AG21" i="7"/>
  <c r="AE21" i="7"/>
  <c r="AD21" i="7"/>
  <c r="AC21" i="7"/>
  <c r="AB21" i="7"/>
  <c r="AA21" i="7"/>
  <c r="Z21" i="7"/>
  <c r="Y21" i="7"/>
  <c r="X21" i="7"/>
  <c r="T21" i="7"/>
  <c r="J21" i="7"/>
  <c r="AH20" i="7"/>
  <c r="AE20" i="7"/>
  <c r="AD20" i="7"/>
  <c r="AB20" i="7"/>
  <c r="AA20" i="7"/>
  <c r="Z20" i="7"/>
  <c r="Y20" i="7"/>
  <c r="X20" i="7"/>
  <c r="V20" i="7"/>
  <c r="T20" i="7"/>
  <c r="J20" i="7"/>
  <c r="AH19" i="7"/>
  <c r="AG19" i="7"/>
  <c r="AE19" i="7"/>
  <c r="AD19" i="7"/>
  <c r="AI19" i="7" s="1"/>
  <c r="AB19" i="7"/>
  <c r="AA19" i="7"/>
  <c r="Z19" i="7"/>
  <c r="AC19" i="7" s="1"/>
  <c r="Y19" i="7"/>
  <c r="X19" i="7"/>
  <c r="T19" i="7"/>
  <c r="J19" i="7"/>
  <c r="AH18" i="7"/>
  <c r="AG18" i="7"/>
  <c r="AE18" i="7"/>
  <c r="AD18" i="7"/>
  <c r="AI18" i="7" s="1"/>
  <c r="AB18" i="7"/>
  <c r="AA18" i="7"/>
  <c r="Z18" i="7"/>
  <c r="AC18" i="7" s="1"/>
  <c r="Y18" i="7"/>
  <c r="X18" i="7"/>
  <c r="T18" i="7"/>
  <c r="J18" i="7"/>
  <c r="J26" i="7" s="1"/>
  <c r="C18" i="7"/>
  <c r="AI17" i="7"/>
  <c r="AH17" i="7"/>
  <c r="AE17" i="7"/>
  <c r="AD17" i="7"/>
  <c r="AC17" i="7"/>
  <c r="AB17" i="7"/>
  <c r="AA17" i="7"/>
  <c r="Z17" i="7"/>
  <c r="Y17" i="7"/>
  <c r="AG17" i="7" s="1"/>
  <c r="X17" i="7"/>
  <c r="W17" i="7"/>
  <c r="T17" i="7"/>
  <c r="M17" i="7"/>
  <c r="J17" i="7"/>
  <c r="C17" i="7"/>
  <c r="AB15" i="7"/>
  <c r="R15" i="7"/>
  <c r="Q15" i="7"/>
  <c r="Q27" i="7" s="1"/>
  <c r="I15" i="7"/>
  <c r="AD14" i="7"/>
  <c r="AD15" i="7" s="1"/>
  <c r="R14" i="7"/>
  <c r="Q14" i="7"/>
  <c r="K14" i="7"/>
  <c r="K15" i="7" s="1"/>
  <c r="I14" i="7"/>
  <c r="H14" i="7"/>
  <c r="H15" i="7" s="1"/>
  <c r="G14" i="7"/>
  <c r="G15" i="7" s="1"/>
  <c r="G27" i="7" s="1"/>
  <c r="G39" i="7" s="1"/>
  <c r="AI13" i="7"/>
  <c r="AH13" i="7"/>
  <c r="U2" i="7" s="1"/>
  <c r="AG13" i="7"/>
  <c r="AE13" i="7"/>
  <c r="AD13" i="7"/>
  <c r="AB13" i="7"/>
  <c r="AA13" i="7"/>
  <c r="Z13" i="7"/>
  <c r="AC13" i="7" s="1"/>
  <c r="Y13" i="7"/>
  <c r="X13" i="7"/>
  <c r="W13" i="7"/>
  <c r="V13" i="7"/>
  <c r="U13" i="7"/>
  <c r="U14" i="7" s="1"/>
  <c r="U15" i="7" s="1"/>
  <c r="T13" i="7"/>
  <c r="S13" i="7"/>
  <c r="S14" i="7" s="1"/>
  <c r="S15" i="7" s="1"/>
  <c r="R13" i="7"/>
  <c r="Q13" i="7"/>
  <c r="N13" i="7"/>
  <c r="M13" i="7"/>
  <c r="J13" i="7"/>
  <c r="C13" i="7"/>
  <c r="AH12" i="7"/>
  <c r="AG12" i="7"/>
  <c r="AE12" i="7"/>
  <c r="AD12" i="7"/>
  <c r="AC12" i="7"/>
  <c r="AB12" i="7"/>
  <c r="AA12" i="7"/>
  <c r="Z12" i="7"/>
  <c r="Y12" i="7"/>
  <c r="AI12" i="7" s="1"/>
  <c r="X12" i="7"/>
  <c r="W12" i="7"/>
  <c r="V12" i="7"/>
  <c r="T12" i="7"/>
  <c r="M12" i="7"/>
  <c r="J12" i="7"/>
  <c r="C12" i="7"/>
  <c r="AI11" i="7"/>
  <c r="AH11" i="7"/>
  <c r="AE11" i="7"/>
  <c r="AD11" i="7"/>
  <c r="AC11" i="7"/>
  <c r="AB11" i="7"/>
  <c r="AA11" i="7"/>
  <c r="Z11" i="7"/>
  <c r="Y11" i="7"/>
  <c r="AG11" i="7" s="1"/>
  <c r="X11" i="7"/>
  <c r="T11" i="7"/>
  <c r="J11" i="7"/>
  <c r="AI10" i="7"/>
  <c r="AH10" i="7"/>
  <c r="AG10" i="7"/>
  <c r="AE10" i="7"/>
  <c r="AD10" i="7"/>
  <c r="AB10" i="7"/>
  <c r="AA10" i="7"/>
  <c r="Z10" i="7"/>
  <c r="AC10" i="7" s="1"/>
  <c r="Y10" i="7"/>
  <c r="X10" i="7"/>
  <c r="T10" i="7"/>
  <c r="J10" i="7"/>
  <c r="AH9" i="7"/>
  <c r="AE9" i="7"/>
  <c r="AD9" i="7"/>
  <c r="AB9" i="7"/>
  <c r="AA9" i="7"/>
  <c r="Z9" i="7"/>
  <c r="AC9" i="7" s="1"/>
  <c r="Y9" i="7"/>
  <c r="X9" i="7"/>
  <c r="V9" i="7"/>
  <c r="T9" i="7"/>
  <c r="J9" i="7"/>
  <c r="AH8" i="7"/>
  <c r="AG8" i="7"/>
  <c r="AE8" i="7"/>
  <c r="AD8" i="7"/>
  <c r="AC8" i="7"/>
  <c r="AB8" i="7"/>
  <c r="AA8" i="7"/>
  <c r="Z8" i="7"/>
  <c r="Y8" i="7"/>
  <c r="AI8" i="7" s="1"/>
  <c r="X8" i="7"/>
  <c r="T8" i="7"/>
  <c r="J8" i="7"/>
  <c r="AI7" i="7"/>
  <c r="AH7" i="7"/>
  <c r="AG7" i="7"/>
  <c r="AE7" i="7"/>
  <c r="AD7" i="7"/>
  <c r="AC7" i="7"/>
  <c r="AB7" i="7"/>
  <c r="AA7" i="7"/>
  <c r="Z7" i="7"/>
  <c r="Y7" i="7"/>
  <c r="X7" i="7"/>
  <c r="W7" i="7"/>
  <c r="T7" i="7"/>
  <c r="J7" i="7"/>
  <c r="C7" i="7"/>
  <c r="AI6" i="7"/>
  <c r="AH6" i="7"/>
  <c r="AE6" i="7"/>
  <c r="AD6" i="7"/>
  <c r="AB6" i="7"/>
  <c r="AA6" i="7"/>
  <c r="AA14" i="7" s="1"/>
  <c r="AA15" i="7" s="1"/>
  <c r="Z6" i="7"/>
  <c r="AC6" i="7" s="1"/>
  <c r="Y6" i="7"/>
  <c r="AG6" i="7" s="1"/>
  <c r="X6" i="7"/>
  <c r="W6" i="7"/>
  <c r="T6" i="7"/>
  <c r="M6" i="7"/>
  <c r="J6" i="7"/>
  <c r="AH5" i="7"/>
  <c r="AE5" i="7"/>
  <c r="AD5" i="7"/>
  <c r="AC5" i="7"/>
  <c r="AB5" i="7"/>
  <c r="AB14" i="7" s="1"/>
  <c r="AA5" i="7"/>
  <c r="Z5" i="7"/>
  <c r="Y5" i="7"/>
  <c r="X5" i="7"/>
  <c r="W5" i="7"/>
  <c r="T5" i="7"/>
  <c r="M5" i="7"/>
  <c r="J5" i="7"/>
  <c r="C5" i="7"/>
  <c r="C6" i="7" s="1"/>
  <c r="D2" i="7"/>
  <c r="AB98" i="6"/>
  <c r="S98" i="6"/>
  <c r="K98" i="6"/>
  <c r="I98" i="6"/>
  <c r="H98" i="6"/>
  <c r="G98" i="6"/>
  <c r="AI97" i="6"/>
  <c r="AH97" i="6"/>
  <c r="AE97" i="6"/>
  <c r="AD97" i="6"/>
  <c r="AB97" i="6"/>
  <c r="AA97" i="6"/>
  <c r="Z97" i="6"/>
  <c r="AC97" i="6" s="1"/>
  <c r="Y97" i="6"/>
  <c r="AG97" i="6" s="1"/>
  <c r="X97" i="6"/>
  <c r="W97" i="6"/>
  <c r="V97" i="6"/>
  <c r="U97" i="6"/>
  <c r="T97" i="6"/>
  <c r="S97" i="6"/>
  <c r="R97" i="6"/>
  <c r="Q97" i="6"/>
  <c r="N97" i="6"/>
  <c r="M97" i="6"/>
  <c r="J97" i="6"/>
  <c r="C97" i="6"/>
  <c r="AI96" i="6"/>
  <c r="AH96" i="6"/>
  <c r="AE96" i="6"/>
  <c r="AD96" i="6"/>
  <c r="AC96" i="6"/>
  <c r="AB96" i="6"/>
  <c r="AA96" i="6"/>
  <c r="Z96" i="6"/>
  <c r="Y96" i="6"/>
  <c r="AG96" i="6" s="1"/>
  <c r="X96" i="6"/>
  <c r="W96" i="6"/>
  <c r="V96" i="6"/>
  <c r="U96" i="6"/>
  <c r="S96" i="6"/>
  <c r="R96" i="6"/>
  <c r="Q96" i="6"/>
  <c r="T96" i="6" s="1"/>
  <c r="N96" i="6"/>
  <c r="M96" i="6"/>
  <c r="J96" i="6"/>
  <c r="C96" i="6"/>
  <c r="AI95" i="6"/>
  <c r="AH95" i="6"/>
  <c r="AG95" i="6"/>
  <c r="AE95" i="6"/>
  <c r="AD95" i="6"/>
  <c r="AB95" i="6"/>
  <c r="AA95" i="6"/>
  <c r="Z95" i="6"/>
  <c r="AC95" i="6" s="1"/>
  <c r="Y95" i="6"/>
  <c r="X95" i="6"/>
  <c r="W95" i="6"/>
  <c r="V95" i="6"/>
  <c r="U95" i="6"/>
  <c r="T95" i="6"/>
  <c r="S95" i="6"/>
  <c r="R95" i="6"/>
  <c r="Q95" i="6"/>
  <c r="N95" i="6"/>
  <c r="M95" i="6"/>
  <c r="J95" i="6"/>
  <c r="C95" i="6"/>
  <c r="AH94" i="6"/>
  <c r="AE94" i="6"/>
  <c r="AD94" i="6"/>
  <c r="AC94" i="6"/>
  <c r="AB94" i="6"/>
  <c r="AA94" i="6"/>
  <c r="Z94" i="6"/>
  <c r="Y94" i="6"/>
  <c r="X94" i="6"/>
  <c r="T94" i="6"/>
  <c r="J94" i="6"/>
  <c r="AI93" i="6"/>
  <c r="AH93" i="6"/>
  <c r="AG93" i="6"/>
  <c r="AE93" i="6"/>
  <c r="AD93" i="6"/>
  <c r="AC93" i="6"/>
  <c r="AB93" i="6"/>
  <c r="AA93" i="6"/>
  <c r="Z93" i="6"/>
  <c r="Y93" i="6"/>
  <c r="X93" i="6"/>
  <c r="T93" i="6"/>
  <c r="J93" i="6"/>
  <c r="AH92" i="6"/>
  <c r="AG92" i="6"/>
  <c r="AE92" i="6"/>
  <c r="AD92" i="6"/>
  <c r="AB92" i="6"/>
  <c r="AC92" i="6" s="1"/>
  <c r="AA92" i="6"/>
  <c r="Z92" i="6"/>
  <c r="Y92" i="6"/>
  <c r="AI92" i="6" s="1"/>
  <c r="X92" i="6"/>
  <c r="V92" i="6"/>
  <c r="U92" i="6"/>
  <c r="S92" i="6"/>
  <c r="R92" i="6"/>
  <c r="Q92" i="6"/>
  <c r="T92" i="6" s="1"/>
  <c r="N92" i="6"/>
  <c r="J92" i="6"/>
  <c r="AH91" i="6"/>
  <c r="AE91" i="6"/>
  <c r="AD91" i="6"/>
  <c r="AB91" i="6"/>
  <c r="AA91" i="6"/>
  <c r="Z91" i="6"/>
  <c r="Y91" i="6"/>
  <c r="X91" i="6"/>
  <c r="W91" i="6"/>
  <c r="V91" i="6"/>
  <c r="U91" i="6"/>
  <c r="T91" i="6"/>
  <c r="S91" i="6"/>
  <c r="R91" i="6"/>
  <c r="Q91" i="6"/>
  <c r="N91" i="6"/>
  <c r="M91" i="6"/>
  <c r="J91" i="6"/>
  <c r="C91" i="6"/>
  <c r="AI90" i="6"/>
  <c r="AH90" i="6"/>
  <c r="AE90" i="6"/>
  <c r="AD90" i="6"/>
  <c r="AB90" i="6"/>
  <c r="AC90" i="6" s="1"/>
  <c r="AA90" i="6"/>
  <c r="Z90" i="6"/>
  <c r="Y90" i="6"/>
  <c r="AG90" i="6" s="1"/>
  <c r="X90" i="6"/>
  <c r="W90" i="6"/>
  <c r="V90" i="6"/>
  <c r="U90" i="6"/>
  <c r="T90" i="6"/>
  <c r="S90" i="6"/>
  <c r="R90" i="6"/>
  <c r="Q90" i="6"/>
  <c r="N90" i="6"/>
  <c r="J90" i="6"/>
  <c r="C90" i="6"/>
  <c r="AH89" i="6"/>
  <c r="AG89" i="6"/>
  <c r="AE89" i="6"/>
  <c r="AD89" i="6"/>
  <c r="AC89" i="6"/>
  <c r="AB89" i="6"/>
  <c r="AA89" i="6"/>
  <c r="Z89" i="6"/>
  <c r="Y89" i="6"/>
  <c r="X89" i="6"/>
  <c r="W89" i="6"/>
  <c r="V89" i="6"/>
  <c r="U89" i="6"/>
  <c r="S89" i="6"/>
  <c r="R89" i="6"/>
  <c r="R98" i="6" s="1"/>
  <c r="Q89" i="6"/>
  <c r="N89" i="6"/>
  <c r="M89" i="6"/>
  <c r="M90" i="6" s="1"/>
  <c r="J89" i="6"/>
  <c r="C89" i="6"/>
  <c r="S86" i="6"/>
  <c r="K86" i="6"/>
  <c r="I86" i="6"/>
  <c r="H86" i="6"/>
  <c r="G86" i="6"/>
  <c r="AI85" i="6"/>
  <c r="AH85" i="6"/>
  <c r="AG85" i="6"/>
  <c r="AE85" i="6"/>
  <c r="AD85" i="6"/>
  <c r="AB85" i="6"/>
  <c r="AA85" i="6"/>
  <c r="Z85" i="6"/>
  <c r="AC85" i="6" s="1"/>
  <c r="Y85" i="6"/>
  <c r="X85" i="6"/>
  <c r="W85" i="6"/>
  <c r="V85" i="6"/>
  <c r="U85" i="6"/>
  <c r="T85" i="6"/>
  <c r="S85" i="6"/>
  <c r="R85" i="6"/>
  <c r="Q85" i="6"/>
  <c r="N85" i="6"/>
  <c r="M85" i="6"/>
  <c r="J85" i="6"/>
  <c r="C85" i="6"/>
  <c r="AH84" i="6"/>
  <c r="AE84" i="6"/>
  <c r="AD84" i="6"/>
  <c r="AC84" i="6"/>
  <c r="AB84" i="6"/>
  <c r="AA84" i="6"/>
  <c r="Z84" i="6"/>
  <c r="Y84" i="6"/>
  <c r="X84" i="6"/>
  <c r="W84" i="6"/>
  <c r="V84" i="6"/>
  <c r="U84" i="6"/>
  <c r="S84" i="6"/>
  <c r="R84" i="6"/>
  <c r="Q84" i="6"/>
  <c r="T84" i="6" s="1"/>
  <c r="N84" i="6"/>
  <c r="M84" i="6"/>
  <c r="J84" i="6"/>
  <c r="C84" i="6"/>
  <c r="AI83" i="6"/>
  <c r="AH83" i="6"/>
  <c r="AG83" i="6"/>
  <c r="AE83" i="6"/>
  <c r="AD83" i="6"/>
  <c r="AB83" i="6"/>
  <c r="AA83" i="6"/>
  <c r="Z83" i="6"/>
  <c r="AC83" i="6" s="1"/>
  <c r="Y83" i="6"/>
  <c r="X83" i="6"/>
  <c r="T83" i="6"/>
  <c r="J83" i="6"/>
  <c r="AI82" i="6"/>
  <c r="AH82" i="6"/>
  <c r="AE82" i="6"/>
  <c r="AD82" i="6"/>
  <c r="AB82" i="6"/>
  <c r="AA82" i="6"/>
  <c r="Z82" i="6"/>
  <c r="AC82" i="6" s="1"/>
  <c r="Y82" i="6"/>
  <c r="AG82" i="6" s="1"/>
  <c r="X82" i="6"/>
  <c r="V82" i="6"/>
  <c r="U82" i="6"/>
  <c r="T82" i="6"/>
  <c r="S82" i="6"/>
  <c r="R82" i="6"/>
  <c r="Q82" i="6"/>
  <c r="N82" i="6"/>
  <c r="J82" i="6"/>
  <c r="AH81" i="6"/>
  <c r="AG81" i="6"/>
  <c r="AE81" i="6"/>
  <c r="AD81" i="6"/>
  <c r="AC81" i="6"/>
  <c r="AB81" i="6"/>
  <c r="AA81" i="6"/>
  <c r="Z81" i="6"/>
  <c r="Y81" i="6"/>
  <c r="X81" i="6"/>
  <c r="V81" i="6"/>
  <c r="U81" i="6"/>
  <c r="T81" i="6"/>
  <c r="S81" i="6"/>
  <c r="R81" i="6"/>
  <c r="Q81" i="6"/>
  <c r="N81" i="6"/>
  <c r="J81" i="6"/>
  <c r="AI80" i="6"/>
  <c r="AH80" i="6"/>
  <c r="AG80" i="6"/>
  <c r="AE80" i="6"/>
  <c r="AD80" i="6"/>
  <c r="AC80" i="6"/>
  <c r="AB80" i="6"/>
  <c r="AA80" i="6"/>
  <c r="Z80" i="6"/>
  <c r="Y80" i="6"/>
  <c r="X80" i="6"/>
  <c r="V80" i="6"/>
  <c r="U80" i="6"/>
  <c r="T80" i="6"/>
  <c r="S80" i="6"/>
  <c r="R80" i="6"/>
  <c r="Q80" i="6"/>
  <c r="N80" i="6"/>
  <c r="J80" i="6"/>
  <c r="AH79" i="6"/>
  <c r="AE79" i="6"/>
  <c r="AD79" i="6"/>
  <c r="AB79" i="6"/>
  <c r="AC79" i="6" s="1"/>
  <c r="AA79" i="6"/>
  <c r="Z79" i="6"/>
  <c r="Y79" i="6"/>
  <c r="X79" i="6"/>
  <c r="V79" i="6"/>
  <c r="U79" i="6"/>
  <c r="S79" i="6"/>
  <c r="R79" i="6"/>
  <c r="Q79" i="6"/>
  <c r="T79" i="6" s="1"/>
  <c r="N79" i="6"/>
  <c r="J79" i="6"/>
  <c r="AI78" i="6"/>
  <c r="AH78" i="6"/>
  <c r="AE78" i="6"/>
  <c r="AD78" i="6"/>
  <c r="AD86" i="6" s="1"/>
  <c r="AC78" i="6"/>
  <c r="AB78" i="6"/>
  <c r="AA78" i="6"/>
  <c r="Z78" i="6"/>
  <c r="Y78" i="6"/>
  <c r="AG78" i="6" s="1"/>
  <c r="X78" i="6"/>
  <c r="V78" i="6"/>
  <c r="U78" i="6"/>
  <c r="S78" i="6"/>
  <c r="R78" i="6"/>
  <c r="Q78" i="6"/>
  <c r="T78" i="6" s="1"/>
  <c r="N78" i="6"/>
  <c r="J78" i="6"/>
  <c r="AH77" i="6"/>
  <c r="AE77" i="6"/>
  <c r="AD77" i="6"/>
  <c r="AB77" i="6"/>
  <c r="AB86" i="6" s="1"/>
  <c r="AA77" i="6"/>
  <c r="AA86" i="6" s="1"/>
  <c r="Z77" i="6"/>
  <c r="Z86" i="6" s="1"/>
  <c r="Y77" i="6"/>
  <c r="X77" i="6"/>
  <c r="W77" i="6"/>
  <c r="V77" i="6"/>
  <c r="U77" i="6"/>
  <c r="S77" i="6"/>
  <c r="R77" i="6"/>
  <c r="Q77" i="6"/>
  <c r="N77" i="6"/>
  <c r="M77" i="6"/>
  <c r="J77" i="6"/>
  <c r="J86" i="6" s="1"/>
  <c r="C77" i="6"/>
  <c r="K74" i="6"/>
  <c r="J74" i="6"/>
  <c r="I74" i="6"/>
  <c r="H74" i="6"/>
  <c r="G74" i="6"/>
  <c r="AH73" i="6"/>
  <c r="AE73" i="6"/>
  <c r="AD73" i="6"/>
  <c r="AB73" i="6"/>
  <c r="AA73" i="6"/>
  <c r="Z73" i="6"/>
  <c r="AC73" i="6" s="1"/>
  <c r="Y73" i="6"/>
  <c r="X73" i="6"/>
  <c r="W73" i="6"/>
  <c r="V73" i="6"/>
  <c r="U73" i="6"/>
  <c r="T73" i="6"/>
  <c r="S73" i="6"/>
  <c r="R73" i="6"/>
  <c r="Q73" i="6"/>
  <c r="N73" i="6"/>
  <c r="M73" i="6"/>
  <c r="J73" i="6"/>
  <c r="C73" i="6"/>
  <c r="AI72" i="6"/>
  <c r="AH72" i="6"/>
  <c r="AE72" i="6"/>
  <c r="AD72" i="6"/>
  <c r="AC72" i="6"/>
  <c r="AB72" i="6"/>
  <c r="AA72" i="6"/>
  <c r="Z72" i="6"/>
  <c r="Y72" i="6"/>
  <c r="AG72" i="6" s="1"/>
  <c r="X72" i="6"/>
  <c r="W72" i="6"/>
  <c r="V72" i="6"/>
  <c r="U72" i="6"/>
  <c r="S72" i="6"/>
  <c r="R72" i="6"/>
  <c r="Q72" i="6"/>
  <c r="T72" i="6" s="1"/>
  <c r="N72" i="6"/>
  <c r="M72" i="6"/>
  <c r="J72" i="6"/>
  <c r="C72" i="6"/>
  <c r="AI71" i="6"/>
  <c r="AH71" i="6"/>
  <c r="AG71" i="6"/>
  <c r="AE71" i="6"/>
  <c r="AD71" i="6"/>
  <c r="AB71" i="6"/>
  <c r="AA71" i="6"/>
  <c r="Z71" i="6"/>
  <c r="AC71" i="6" s="1"/>
  <c r="Y71" i="6"/>
  <c r="X71" i="6"/>
  <c r="T71" i="6"/>
  <c r="J71" i="6"/>
  <c r="AH70" i="6"/>
  <c r="AG70" i="6"/>
  <c r="AE70" i="6"/>
  <c r="AD70" i="6"/>
  <c r="AB70" i="6"/>
  <c r="AC70" i="6" s="1"/>
  <c r="AA70" i="6"/>
  <c r="Z70" i="6"/>
  <c r="Y70" i="6"/>
  <c r="X70" i="6"/>
  <c r="V70" i="6"/>
  <c r="U70" i="6"/>
  <c r="S70" i="6"/>
  <c r="R70" i="6"/>
  <c r="Q70" i="6"/>
  <c r="T70" i="6" s="1"/>
  <c r="N70" i="6"/>
  <c r="J70" i="6"/>
  <c r="AI69" i="6"/>
  <c r="AH69" i="6"/>
  <c r="AE69" i="6"/>
  <c r="AD69" i="6"/>
  <c r="AB69" i="6"/>
  <c r="AA69" i="6"/>
  <c r="Z69" i="6"/>
  <c r="AC69" i="6" s="1"/>
  <c r="Y69" i="6"/>
  <c r="AG69" i="6" s="1"/>
  <c r="X69" i="6"/>
  <c r="V69" i="6"/>
  <c r="U69" i="6"/>
  <c r="S69" i="6"/>
  <c r="R69" i="6"/>
  <c r="Q69" i="6"/>
  <c r="T69" i="6" s="1"/>
  <c r="N69" i="6"/>
  <c r="J69" i="6"/>
  <c r="AI68" i="6"/>
  <c r="AH68" i="6"/>
  <c r="AE68" i="6"/>
  <c r="AD68" i="6"/>
  <c r="AB68" i="6"/>
  <c r="AC68" i="6" s="1"/>
  <c r="AA68" i="6"/>
  <c r="Z68" i="6"/>
  <c r="Y68" i="6"/>
  <c r="AG68" i="6" s="1"/>
  <c r="X68" i="6"/>
  <c r="V68" i="6"/>
  <c r="U68" i="6"/>
  <c r="S68" i="6"/>
  <c r="R68" i="6"/>
  <c r="Q68" i="6"/>
  <c r="T68" i="6" s="1"/>
  <c r="N68" i="6"/>
  <c r="M68" i="6"/>
  <c r="J68" i="6"/>
  <c r="AH67" i="6"/>
  <c r="AG67" i="6"/>
  <c r="AE67" i="6"/>
  <c r="AD67" i="6"/>
  <c r="AB67" i="6"/>
  <c r="AA67" i="6"/>
  <c r="Z67" i="6"/>
  <c r="Y67" i="6"/>
  <c r="AI67" i="6" s="1"/>
  <c r="X67" i="6"/>
  <c r="V67" i="6"/>
  <c r="U67" i="6"/>
  <c r="T67" i="6"/>
  <c r="S67" i="6"/>
  <c r="R67" i="6"/>
  <c r="Q67" i="6"/>
  <c r="N67" i="6"/>
  <c r="M67" i="6"/>
  <c r="J67" i="6"/>
  <c r="C67" i="6"/>
  <c r="AI66" i="6"/>
  <c r="AH66" i="6"/>
  <c r="AE66" i="6"/>
  <c r="AD66" i="6"/>
  <c r="AB66" i="6"/>
  <c r="AC66" i="6" s="1"/>
  <c r="AA66" i="6"/>
  <c r="Z66" i="6"/>
  <c r="Y66" i="6"/>
  <c r="AG66" i="6" s="1"/>
  <c r="X66" i="6"/>
  <c r="W66" i="6"/>
  <c r="V66" i="6"/>
  <c r="U66" i="6"/>
  <c r="S66" i="6"/>
  <c r="R66" i="6"/>
  <c r="Q66" i="6"/>
  <c r="N66" i="6"/>
  <c r="J66" i="6"/>
  <c r="C66" i="6"/>
  <c r="AI65" i="6"/>
  <c r="AH65" i="6"/>
  <c r="AG65" i="6"/>
  <c r="AE65" i="6"/>
  <c r="AD65" i="6"/>
  <c r="AB65" i="6"/>
  <c r="AA65" i="6"/>
  <c r="Z65" i="6"/>
  <c r="AC65" i="6" s="1"/>
  <c r="Y65" i="6"/>
  <c r="X65" i="6"/>
  <c r="W65" i="6"/>
  <c r="V65" i="6"/>
  <c r="U65" i="6"/>
  <c r="T65" i="6"/>
  <c r="S65" i="6"/>
  <c r="R65" i="6"/>
  <c r="Q65" i="6"/>
  <c r="N65" i="6"/>
  <c r="M65" i="6"/>
  <c r="M66" i="6" s="1"/>
  <c r="J65" i="6"/>
  <c r="C65" i="6"/>
  <c r="K62" i="6"/>
  <c r="J62" i="6"/>
  <c r="I62" i="6"/>
  <c r="H62" i="6"/>
  <c r="G62" i="6"/>
  <c r="AH61" i="6"/>
  <c r="AE61" i="6"/>
  <c r="AD61" i="6"/>
  <c r="AB61" i="6"/>
  <c r="AA61" i="6"/>
  <c r="Z61" i="6"/>
  <c r="AC61" i="6" s="1"/>
  <c r="Y61" i="6"/>
  <c r="AI61" i="6" s="1"/>
  <c r="X61" i="6"/>
  <c r="W61" i="6"/>
  <c r="V61" i="6"/>
  <c r="U61" i="6"/>
  <c r="T61" i="6"/>
  <c r="S61" i="6"/>
  <c r="R61" i="6"/>
  <c r="Q61" i="6"/>
  <c r="N61" i="6"/>
  <c r="M61" i="6"/>
  <c r="J61" i="6"/>
  <c r="C61" i="6"/>
  <c r="AI60" i="6"/>
  <c r="AH60" i="6"/>
  <c r="AE60" i="6"/>
  <c r="AD60" i="6"/>
  <c r="AC60" i="6"/>
  <c r="AB60" i="6"/>
  <c r="AA60" i="6"/>
  <c r="Z60" i="6"/>
  <c r="Y60" i="6"/>
  <c r="AG60" i="6" s="1"/>
  <c r="X60" i="6"/>
  <c r="T60" i="6"/>
  <c r="J60" i="6"/>
  <c r="AH59" i="6"/>
  <c r="AE59" i="6"/>
  <c r="AD59" i="6"/>
  <c r="AC59" i="6"/>
  <c r="AB59" i="6"/>
  <c r="AA59" i="6"/>
  <c r="Z59" i="6"/>
  <c r="Y59" i="6"/>
  <c r="X59" i="6"/>
  <c r="T59" i="6"/>
  <c r="J59" i="6"/>
  <c r="AH58" i="6"/>
  <c r="AG58" i="6"/>
  <c r="AE58" i="6"/>
  <c r="AD58" i="6"/>
  <c r="AC58" i="6"/>
  <c r="AB58" i="6"/>
  <c r="AA58" i="6"/>
  <c r="AA62" i="6" s="1"/>
  <c r="Z58" i="6"/>
  <c r="Y58" i="6"/>
  <c r="X58" i="6"/>
  <c r="V58" i="6"/>
  <c r="U58" i="6"/>
  <c r="S58" i="6"/>
  <c r="R58" i="6"/>
  <c r="Q58" i="6"/>
  <c r="T58" i="6" s="1"/>
  <c r="N58" i="6"/>
  <c r="J58" i="6"/>
  <c r="AH57" i="6"/>
  <c r="AE57" i="6"/>
  <c r="AD57" i="6"/>
  <c r="AB57" i="6"/>
  <c r="AA57" i="6"/>
  <c r="Z57" i="6"/>
  <c r="Y57" i="6"/>
  <c r="X57" i="6"/>
  <c r="V57" i="6"/>
  <c r="U57" i="6"/>
  <c r="S57" i="6"/>
  <c r="S62" i="6" s="1"/>
  <c r="R57" i="6"/>
  <c r="Q57" i="6"/>
  <c r="T57" i="6" s="1"/>
  <c r="N57" i="6"/>
  <c r="J57" i="6"/>
  <c r="AI56" i="6"/>
  <c r="AH56" i="6"/>
  <c r="AG56" i="6"/>
  <c r="AE56" i="6"/>
  <c r="AD56" i="6"/>
  <c r="AB56" i="6"/>
  <c r="AB62" i="6" s="1"/>
  <c r="AA56" i="6"/>
  <c r="Z56" i="6"/>
  <c r="Y56" i="6"/>
  <c r="X56" i="6"/>
  <c r="V56" i="6"/>
  <c r="U56" i="6"/>
  <c r="U62" i="6" s="1"/>
  <c r="S56" i="6"/>
  <c r="R56" i="6"/>
  <c r="Q56" i="6"/>
  <c r="T56" i="6" s="1"/>
  <c r="N56" i="6"/>
  <c r="J56" i="6"/>
  <c r="AH55" i="6"/>
  <c r="AG55" i="6"/>
  <c r="AE55" i="6"/>
  <c r="AD55" i="6"/>
  <c r="AB55" i="6"/>
  <c r="AA55" i="6"/>
  <c r="Z55" i="6"/>
  <c r="AC55" i="6" s="1"/>
  <c r="Y55" i="6"/>
  <c r="X55" i="6"/>
  <c r="V55" i="6"/>
  <c r="U55" i="6"/>
  <c r="T55" i="6"/>
  <c r="S55" i="6"/>
  <c r="R55" i="6"/>
  <c r="Q55" i="6"/>
  <c r="N55" i="6"/>
  <c r="J55" i="6"/>
  <c r="C55" i="6"/>
  <c r="AI54" i="6"/>
  <c r="AH54" i="6"/>
  <c r="AG54" i="6"/>
  <c r="AE54" i="6"/>
  <c r="AD54" i="6"/>
  <c r="AC54" i="6"/>
  <c r="AB54" i="6"/>
  <c r="AA54" i="6"/>
  <c r="Z54" i="6"/>
  <c r="Y54" i="6"/>
  <c r="X54" i="6"/>
  <c r="W54" i="6"/>
  <c r="V54" i="6"/>
  <c r="U54" i="6"/>
  <c r="S54" i="6"/>
  <c r="R54" i="6"/>
  <c r="Q54" i="6"/>
  <c r="T54" i="6" s="1"/>
  <c r="N54" i="6"/>
  <c r="J54" i="6"/>
  <c r="C54" i="6"/>
  <c r="AH53" i="6"/>
  <c r="AG53" i="6"/>
  <c r="AE53" i="6"/>
  <c r="AD53" i="6"/>
  <c r="AB53" i="6"/>
  <c r="AA53" i="6"/>
  <c r="Z53" i="6"/>
  <c r="AC53" i="6" s="1"/>
  <c r="Y53" i="6"/>
  <c r="X53" i="6"/>
  <c r="W53" i="6"/>
  <c r="V53" i="6"/>
  <c r="U53" i="6"/>
  <c r="T53" i="6"/>
  <c r="S53" i="6"/>
  <c r="R53" i="6"/>
  <c r="R62" i="6" s="1"/>
  <c r="Q53" i="6"/>
  <c r="N53" i="6"/>
  <c r="M53" i="6"/>
  <c r="J53" i="6"/>
  <c r="C53" i="6"/>
  <c r="S50" i="6"/>
  <c r="K50" i="6"/>
  <c r="I50" i="6"/>
  <c r="H50" i="6"/>
  <c r="G50" i="6"/>
  <c r="AH49" i="6"/>
  <c r="AE49" i="6"/>
  <c r="AD49" i="6"/>
  <c r="AB49" i="6"/>
  <c r="AA49" i="6"/>
  <c r="Z49" i="6"/>
  <c r="AC49" i="6" s="1"/>
  <c r="Y49" i="6"/>
  <c r="X49" i="6"/>
  <c r="W49" i="6"/>
  <c r="V49" i="6"/>
  <c r="U49" i="6"/>
  <c r="T49" i="6"/>
  <c r="S49" i="6"/>
  <c r="R49" i="6"/>
  <c r="Q49" i="6"/>
  <c r="N49" i="6"/>
  <c r="M49" i="6"/>
  <c r="J49" i="6"/>
  <c r="C49" i="6"/>
  <c r="AI48" i="6"/>
  <c r="AH48" i="6"/>
  <c r="AE48" i="6"/>
  <c r="AD48" i="6"/>
  <c r="AC48" i="6"/>
  <c r="AB48" i="6"/>
  <c r="AA48" i="6"/>
  <c r="Z48" i="6"/>
  <c r="Y48" i="6"/>
  <c r="AG48" i="6" s="1"/>
  <c r="X48" i="6"/>
  <c r="W48" i="6"/>
  <c r="V48" i="6"/>
  <c r="U48" i="6"/>
  <c r="S48" i="6"/>
  <c r="R48" i="6"/>
  <c r="Q48" i="6"/>
  <c r="T48" i="6" s="1"/>
  <c r="N48" i="6"/>
  <c r="M48" i="6"/>
  <c r="J48" i="6"/>
  <c r="C48" i="6"/>
  <c r="AI47" i="6"/>
  <c r="AH47" i="6"/>
  <c r="AG47" i="6"/>
  <c r="AE47" i="6"/>
  <c r="AD47" i="6"/>
  <c r="AB47" i="6"/>
  <c r="AA47" i="6"/>
  <c r="Z47" i="6"/>
  <c r="AC47" i="6" s="1"/>
  <c r="Y47" i="6"/>
  <c r="X47" i="6"/>
  <c r="T47" i="6"/>
  <c r="J47" i="6"/>
  <c r="AH46" i="6"/>
  <c r="AE46" i="6"/>
  <c r="AD46" i="6"/>
  <c r="AB46" i="6"/>
  <c r="AA46" i="6"/>
  <c r="Z46" i="6"/>
  <c r="Y46" i="6"/>
  <c r="X46" i="6"/>
  <c r="T46" i="6"/>
  <c r="J46" i="6"/>
  <c r="AH45" i="6"/>
  <c r="AE45" i="6"/>
  <c r="AD45" i="6"/>
  <c r="AB45" i="6"/>
  <c r="AA45" i="6"/>
  <c r="AC45" i="6" s="1"/>
  <c r="Z45" i="6"/>
  <c r="Y45" i="6"/>
  <c r="X45" i="6"/>
  <c r="V45" i="6"/>
  <c r="U45" i="6"/>
  <c r="S45" i="6"/>
  <c r="R45" i="6"/>
  <c r="Q45" i="6"/>
  <c r="T45" i="6" s="1"/>
  <c r="N45" i="6"/>
  <c r="J45" i="6"/>
  <c r="AI44" i="6"/>
  <c r="AH44" i="6"/>
  <c r="AE44" i="6"/>
  <c r="AD44" i="6"/>
  <c r="AC44" i="6"/>
  <c r="AB44" i="6"/>
  <c r="AA44" i="6"/>
  <c r="Z44" i="6"/>
  <c r="Y44" i="6"/>
  <c r="AG44" i="6" s="1"/>
  <c r="X44" i="6"/>
  <c r="V44" i="6"/>
  <c r="U44" i="6"/>
  <c r="U50" i="6" s="1"/>
  <c r="S44" i="6"/>
  <c r="R44" i="6"/>
  <c r="Q44" i="6"/>
  <c r="T44" i="6" s="1"/>
  <c r="N44" i="6"/>
  <c r="J44" i="6"/>
  <c r="AH43" i="6"/>
  <c r="AE43" i="6"/>
  <c r="AD43" i="6"/>
  <c r="AB43" i="6"/>
  <c r="AA43" i="6"/>
  <c r="AA50" i="6" s="1"/>
  <c r="Z43" i="6"/>
  <c r="AC43" i="6" s="1"/>
  <c r="Y43" i="6"/>
  <c r="X43" i="6"/>
  <c r="V43" i="6"/>
  <c r="U43" i="6"/>
  <c r="T43" i="6"/>
  <c r="S43" i="6"/>
  <c r="R43" i="6"/>
  <c r="Q43" i="6"/>
  <c r="N43" i="6"/>
  <c r="J43" i="6"/>
  <c r="J50" i="6" s="1"/>
  <c r="AH42" i="6"/>
  <c r="AE42" i="6"/>
  <c r="AD42" i="6"/>
  <c r="AB42" i="6"/>
  <c r="AC42" i="6" s="1"/>
  <c r="AA42" i="6"/>
  <c r="Z42" i="6"/>
  <c r="Y42" i="6"/>
  <c r="X42" i="6"/>
  <c r="W42" i="6"/>
  <c r="V42" i="6"/>
  <c r="U42" i="6"/>
  <c r="S42" i="6"/>
  <c r="R42" i="6"/>
  <c r="Q42" i="6"/>
  <c r="N42" i="6"/>
  <c r="J42" i="6"/>
  <c r="AI41" i="6"/>
  <c r="AH41" i="6"/>
  <c r="AG41" i="6"/>
  <c r="AE41" i="6"/>
  <c r="AD41" i="6"/>
  <c r="AB41" i="6"/>
  <c r="AA41" i="6"/>
  <c r="Z41" i="6"/>
  <c r="Y41" i="6"/>
  <c r="X41" i="6"/>
  <c r="W41" i="6"/>
  <c r="T41" i="6"/>
  <c r="M41" i="6"/>
  <c r="J41" i="6"/>
  <c r="C41" i="6"/>
  <c r="Q38" i="6"/>
  <c r="K38" i="6"/>
  <c r="I38" i="6"/>
  <c r="H38" i="6"/>
  <c r="G38" i="6"/>
  <c r="AH37" i="6"/>
  <c r="AG37" i="6"/>
  <c r="AE37" i="6"/>
  <c r="AD37" i="6"/>
  <c r="AB37" i="6"/>
  <c r="AA37" i="6"/>
  <c r="Z37" i="6"/>
  <c r="AC37" i="6" s="1"/>
  <c r="Y37" i="6"/>
  <c r="AI37" i="6" s="1"/>
  <c r="X37" i="6"/>
  <c r="W37" i="6"/>
  <c r="V37" i="6"/>
  <c r="U37" i="6"/>
  <c r="U38" i="6" s="1"/>
  <c r="T37" i="6"/>
  <c r="S37" i="6"/>
  <c r="R37" i="6"/>
  <c r="Q37" i="6"/>
  <c r="N37" i="6"/>
  <c r="M37" i="6"/>
  <c r="J37" i="6"/>
  <c r="C37" i="6"/>
  <c r="AI36" i="6"/>
  <c r="AH36" i="6"/>
  <c r="AE36" i="6"/>
  <c r="AD36" i="6"/>
  <c r="AC36" i="6"/>
  <c r="AB36" i="6"/>
  <c r="AA36" i="6"/>
  <c r="Z36" i="6"/>
  <c r="Y36" i="6"/>
  <c r="AG36" i="6" s="1"/>
  <c r="X36" i="6"/>
  <c r="W36" i="6"/>
  <c r="V36" i="6"/>
  <c r="U36" i="6"/>
  <c r="S36" i="6"/>
  <c r="R36" i="6"/>
  <c r="R38" i="6" s="1"/>
  <c r="Q36" i="6"/>
  <c r="T36" i="6" s="1"/>
  <c r="N36" i="6"/>
  <c r="M36" i="6"/>
  <c r="J36" i="6"/>
  <c r="C36" i="6"/>
  <c r="AH35" i="6"/>
  <c r="AE35" i="6"/>
  <c r="AD35" i="6"/>
  <c r="AC35" i="6"/>
  <c r="AB35" i="6"/>
  <c r="AA35" i="6"/>
  <c r="Z35" i="6"/>
  <c r="Y35" i="6"/>
  <c r="X35" i="6"/>
  <c r="T35" i="6"/>
  <c r="J35" i="6"/>
  <c r="AH34" i="6"/>
  <c r="AG34" i="6"/>
  <c r="AE34" i="6"/>
  <c r="AD34" i="6"/>
  <c r="AC34" i="6"/>
  <c r="AB34" i="6"/>
  <c r="AA34" i="6"/>
  <c r="Z34" i="6"/>
  <c r="Y34" i="6"/>
  <c r="AI34" i="6" s="1"/>
  <c r="X34" i="6"/>
  <c r="T34" i="6"/>
  <c r="J34" i="6"/>
  <c r="AH33" i="6"/>
  <c r="AG33" i="6"/>
  <c r="AE33" i="6"/>
  <c r="AD33" i="6"/>
  <c r="AI33" i="6" s="1"/>
  <c r="AC33" i="6"/>
  <c r="AB33" i="6"/>
  <c r="AA33" i="6"/>
  <c r="Z33" i="6"/>
  <c r="Y33" i="6"/>
  <c r="X33" i="6"/>
  <c r="T33" i="6"/>
  <c r="J33" i="6"/>
  <c r="AI32" i="6"/>
  <c r="AH32" i="6"/>
  <c r="AE32" i="6"/>
  <c r="AD32" i="6"/>
  <c r="AB32" i="6"/>
  <c r="AA32" i="6"/>
  <c r="Z32" i="6"/>
  <c r="AC32" i="6" s="1"/>
  <c r="Y32" i="6"/>
  <c r="AG32" i="6" s="1"/>
  <c r="X32" i="6"/>
  <c r="T32" i="6"/>
  <c r="J32" i="6"/>
  <c r="AH31" i="6"/>
  <c r="AE31" i="6"/>
  <c r="AD31" i="6"/>
  <c r="AB31" i="6"/>
  <c r="AA31" i="6"/>
  <c r="Z31" i="6"/>
  <c r="Y31" i="6"/>
  <c r="X31" i="6"/>
  <c r="T31" i="6"/>
  <c r="J31" i="6"/>
  <c r="C31" i="6"/>
  <c r="AH30" i="6"/>
  <c r="AG30" i="6"/>
  <c r="AE30" i="6"/>
  <c r="AD30" i="6"/>
  <c r="AC30" i="6"/>
  <c r="AB30" i="6"/>
  <c r="AA30" i="6"/>
  <c r="Z30" i="6"/>
  <c r="Y30" i="6"/>
  <c r="X30" i="6"/>
  <c r="W30" i="6"/>
  <c r="T30" i="6"/>
  <c r="J30" i="6"/>
  <c r="C30" i="6"/>
  <c r="AI29" i="6"/>
  <c r="AH29" i="6"/>
  <c r="U2" i="6" s="1"/>
  <c r="AG29" i="6"/>
  <c r="AE29" i="6"/>
  <c r="AD29" i="6"/>
  <c r="AB29" i="6"/>
  <c r="AA29" i="6"/>
  <c r="Z29" i="6"/>
  <c r="Y29" i="6"/>
  <c r="X29" i="6"/>
  <c r="W29" i="6"/>
  <c r="T29" i="6"/>
  <c r="T38" i="6" s="1"/>
  <c r="M29" i="6"/>
  <c r="J29" i="6"/>
  <c r="J38" i="6" s="1"/>
  <c r="C29" i="6"/>
  <c r="G27" i="6"/>
  <c r="G39" i="6" s="1"/>
  <c r="G51" i="6" s="1"/>
  <c r="G63" i="6" s="1"/>
  <c r="G75" i="6" s="1"/>
  <c r="U26" i="6"/>
  <c r="T26" i="6"/>
  <c r="S26" i="6"/>
  <c r="S27" i="6" s="1"/>
  <c r="Q26" i="6"/>
  <c r="K26" i="6"/>
  <c r="I26" i="6"/>
  <c r="H26" i="6"/>
  <c r="G26" i="6"/>
  <c r="AH25" i="6"/>
  <c r="AG25" i="6"/>
  <c r="AE25" i="6"/>
  <c r="AD25" i="6"/>
  <c r="AB25" i="6"/>
  <c r="AA25" i="6"/>
  <c r="Z25" i="6"/>
  <c r="AC25" i="6" s="1"/>
  <c r="Y25" i="6"/>
  <c r="AI25" i="6" s="1"/>
  <c r="X25" i="6"/>
  <c r="W25" i="6"/>
  <c r="V25" i="6"/>
  <c r="U25" i="6"/>
  <c r="T25" i="6"/>
  <c r="S25" i="6"/>
  <c r="R25" i="6"/>
  <c r="R26" i="6" s="1"/>
  <c r="Q25" i="6"/>
  <c r="N25" i="6"/>
  <c r="M25" i="6"/>
  <c r="J25" i="6"/>
  <c r="C25" i="6"/>
  <c r="AH24" i="6"/>
  <c r="AE24" i="6"/>
  <c r="AD24" i="6"/>
  <c r="AC24" i="6"/>
  <c r="AB24" i="6"/>
  <c r="AA24" i="6"/>
  <c r="Z24" i="6"/>
  <c r="Y24" i="6"/>
  <c r="X24" i="6"/>
  <c r="T24" i="6"/>
  <c r="J24" i="6"/>
  <c r="AI23" i="6"/>
  <c r="AH23" i="6"/>
  <c r="AG23" i="6"/>
  <c r="AE23" i="6"/>
  <c r="AD23" i="6"/>
  <c r="AB23" i="6"/>
  <c r="AA23" i="6"/>
  <c r="Z23" i="6"/>
  <c r="AC23" i="6" s="1"/>
  <c r="Y23" i="6"/>
  <c r="X23" i="6"/>
  <c r="T23" i="6"/>
  <c r="J23" i="6"/>
  <c r="AH22" i="6"/>
  <c r="AG22" i="6"/>
  <c r="AE22" i="6"/>
  <c r="AD22" i="6"/>
  <c r="AC22" i="6"/>
  <c r="AB22" i="6"/>
  <c r="AA22" i="6"/>
  <c r="Z22" i="6"/>
  <c r="Y22" i="6"/>
  <c r="AI22" i="6" s="1"/>
  <c r="X22" i="6"/>
  <c r="T22" i="6"/>
  <c r="J22" i="6"/>
  <c r="AH21" i="6"/>
  <c r="AE21" i="6"/>
  <c r="AD21" i="6"/>
  <c r="AC21" i="6"/>
  <c r="AB21" i="6"/>
  <c r="AA21" i="6"/>
  <c r="Z21" i="6"/>
  <c r="Y21" i="6"/>
  <c r="X21" i="6"/>
  <c r="T21" i="6"/>
  <c r="J21" i="6"/>
  <c r="AI20" i="6"/>
  <c r="AH20" i="6"/>
  <c r="AE20" i="6"/>
  <c r="AD20" i="6"/>
  <c r="AB20" i="6"/>
  <c r="AA20" i="6"/>
  <c r="Z20" i="6"/>
  <c r="Y20" i="6"/>
  <c r="AG20" i="6" s="1"/>
  <c r="X20" i="6"/>
  <c r="V20" i="6"/>
  <c r="T20" i="6"/>
  <c r="J20" i="6"/>
  <c r="AH19" i="6"/>
  <c r="AG19" i="6"/>
  <c r="AE19" i="6"/>
  <c r="AD19" i="6"/>
  <c r="AI19" i="6" s="1"/>
  <c r="AC19" i="6"/>
  <c r="AB19" i="6"/>
  <c r="AA19" i="6"/>
  <c r="Z19" i="6"/>
  <c r="Y19" i="6"/>
  <c r="X19" i="6"/>
  <c r="T19" i="6"/>
  <c r="J19" i="6"/>
  <c r="AI18" i="6"/>
  <c r="AH18" i="6"/>
  <c r="AG18" i="6"/>
  <c r="AE18" i="6"/>
  <c r="AD18" i="6"/>
  <c r="AC18" i="6"/>
  <c r="AB18" i="6"/>
  <c r="AA18" i="6"/>
  <c r="Z18" i="6"/>
  <c r="Y18" i="6"/>
  <c r="X18" i="6"/>
  <c r="T18" i="6"/>
  <c r="J18" i="6"/>
  <c r="C18" i="6"/>
  <c r="AI17" i="6"/>
  <c r="AH17" i="6"/>
  <c r="AE17" i="6"/>
  <c r="AD17" i="6"/>
  <c r="AB17" i="6"/>
  <c r="AA17" i="6"/>
  <c r="Z17" i="6"/>
  <c r="AC17" i="6" s="1"/>
  <c r="Y17" i="6"/>
  <c r="AG17" i="6" s="1"/>
  <c r="X17" i="6"/>
  <c r="W17" i="6"/>
  <c r="T17" i="6"/>
  <c r="M17" i="6"/>
  <c r="J17" i="6"/>
  <c r="C17" i="6"/>
  <c r="S15" i="6"/>
  <c r="R15" i="6"/>
  <c r="Q15" i="6"/>
  <c r="Q27" i="6" s="1"/>
  <c r="I15" i="6"/>
  <c r="R14" i="6"/>
  <c r="Q14" i="6"/>
  <c r="K14" i="6"/>
  <c r="K15" i="6" s="1"/>
  <c r="I14" i="6"/>
  <c r="H14" i="6"/>
  <c r="H15" i="6" s="1"/>
  <c r="G14" i="6"/>
  <c r="G15" i="6" s="1"/>
  <c r="AI13" i="6"/>
  <c r="AH13" i="6"/>
  <c r="AG13" i="6"/>
  <c r="AE13" i="6"/>
  <c r="AD13" i="6"/>
  <c r="AB13" i="6"/>
  <c r="AA13" i="6"/>
  <c r="Z13" i="6"/>
  <c r="AC13" i="6" s="1"/>
  <c r="Y13" i="6"/>
  <c r="X13" i="6"/>
  <c r="W13" i="6"/>
  <c r="V13" i="6"/>
  <c r="U13" i="6"/>
  <c r="U14" i="6" s="1"/>
  <c r="U15" i="6" s="1"/>
  <c r="T13" i="6"/>
  <c r="S13" i="6"/>
  <c r="S14" i="6" s="1"/>
  <c r="R13" i="6"/>
  <c r="Q13" i="6"/>
  <c r="N13" i="6"/>
  <c r="M13" i="6"/>
  <c r="J13" i="6"/>
  <c r="C13" i="6"/>
  <c r="AH12" i="6"/>
  <c r="AG12" i="6"/>
  <c r="AE12" i="6"/>
  <c r="AD12" i="6"/>
  <c r="AC12" i="6"/>
  <c r="AB12" i="6"/>
  <c r="AA12" i="6"/>
  <c r="Z12" i="6"/>
  <c r="Y12" i="6"/>
  <c r="AI12" i="6" s="1"/>
  <c r="X12" i="6"/>
  <c r="W12" i="6"/>
  <c r="V12" i="6"/>
  <c r="T12" i="6"/>
  <c r="M12" i="6"/>
  <c r="J12" i="6"/>
  <c r="C12" i="6"/>
  <c r="AI11" i="6"/>
  <c r="AH11" i="6"/>
  <c r="AE11" i="6"/>
  <c r="AD11" i="6"/>
  <c r="AC11" i="6"/>
  <c r="AB11" i="6"/>
  <c r="AA11" i="6"/>
  <c r="Z11" i="6"/>
  <c r="Y11" i="6"/>
  <c r="AG11" i="6" s="1"/>
  <c r="X11" i="6"/>
  <c r="T11" i="6"/>
  <c r="J11" i="6"/>
  <c r="AI10" i="6"/>
  <c r="AH10" i="6"/>
  <c r="AG10" i="6"/>
  <c r="AE10" i="6"/>
  <c r="AD10" i="6"/>
  <c r="AB10" i="6"/>
  <c r="AA10" i="6"/>
  <c r="Z10" i="6"/>
  <c r="AC10" i="6" s="1"/>
  <c r="Y10" i="6"/>
  <c r="X10" i="6"/>
  <c r="T10" i="6"/>
  <c r="J10" i="6"/>
  <c r="AH9" i="6"/>
  <c r="AG9" i="6"/>
  <c r="AE9" i="6"/>
  <c r="AD9" i="6"/>
  <c r="AB9" i="6"/>
  <c r="AA9" i="6"/>
  <c r="Z9" i="6"/>
  <c r="Y9" i="6"/>
  <c r="X9" i="6"/>
  <c r="V9" i="6"/>
  <c r="T9" i="6"/>
  <c r="J9" i="6"/>
  <c r="C9" i="6"/>
  <c r="AH8" i="6"/>
  <c r="AG8" i="6"/>
  <c r="AE8" i="6"/>
  <c r="AD8" i="6"/>
  <c r="AC8" i="6"/>
  <c r="AB8" i="6"/>
  <c r="AA8" i="6"/>
  <c r="Z8" i="6"/>
  <c r="Y8" i="6"/>
  <c r="AI8" i="6" s="1"/>
  <c r="X8" i="6"/>
  <c r="T8" i="6"/>
  <c r="J8" i="6"/>
  <c r="C8" i="6"/>
  <c r="AI7" i="6"/>
  <c r="AH7" i="6"/>
  <c r="AG7" i="6"/>
  <c r="AE7" i="6"/>
  <c r="AD7" i="6"/>
  <c r="AC7" i="6"/>
  <c r="AB7" i="6"/>
  <c r="AA7" i="6"/>
  <c r="Z7" i="6"/>
  <c r="Y7" i="6"/>
  <c r="X7" i="6"/>
  <c r="T7" i="6"/>
  <c r="J7" i="6"/>
  <c r="C7" i="6"/>
  <c r="AH6" i="6"/>
  <c r="AE6" i="6"/>
  <c r="AD6" i="6"/>
  <c r="AB6" i="6"/>
  <c r="AA6" i="6"/>
  <c r="Z6" i="6"/>
  <c r="AC6" i="6" s="1"/>
  <c r="Y6" i="6"/>
  <c r="X6" i="6"/>
  <c r="W6" i="6"/>
  <c r="T6" i="6"/>
  <c r="M6" i="6"/>
  <c r="J6" i="6"/>
  <c r="AH5" i="6"/>
  <c r="AE5" i="6"/>
  <c r="AD5" i="6"/>
  <c r="AC5" i="6"/>
  <c r="AB5" i="6"/>
  <c r="AB14" i="6" s="1"/>
  <c r="AB15" i="6" s="1"/>
  <c r="AA5" i="6"/>
  <c r="AA14" i="6" s="1"/>
  <c r="AA15" i="6" s="1"/>
  <c r="Z5" i="6"/>
  <c r="Y5" i="6"/>
  <c r="X5" i="6"/>
  <c r="W5" i="6"/>
  <c r="T5" i="6"/>
  <c r="M5" i="6"/>
  <c r="J5" i="6"/>
  <c r="C5" i="6"/>
  <c r="C6" i="6" s="1"/>
  <c r="D2" i="6"/>
  <c r="K98" i="5"/>
  <c r="I98" i="5"/>
  <c r="H98" i="5"/>
  <c r="G98" i="5"/>
  <c r="AI97" i="5"/>
  <c r="AH97" i="5"/>
  <c r="AE97" i="5"/>
  <c r="AD97" i="5"/>
  <c r="AB97" i="5"/>
  <c r="AA97" i="5"/>
  <c r="Z97" i="5"/>
  <c r="AC97" i="5" s="1"/>
  <c r="Y97" i="5"/>
  <c r="AG97" i="5" s="1"/>
  <c r="X97" i="5"/>
  <c r="W97" i="5"/>
  <c r="V97" i="5"/>
  <c r="U97" i="5"/>
  <c r="T97" i="5"/>
  <c r="S97" i="5"/>
  <c r="R97" i="5"/>
  <c r="Q97" i="5"/>
  <c r="N97" i="5"/>
  <c r="M97" i="5"/>
  <c r="J97" i="5"/>
  <c r="C97" i="5"/>
  <c r="AH96" i="5"/>
  <c r="AE96" i="5"/>
  <c r="AD96" i="5"/>
  <c r="AC96" i="5"/>
  <c r="AB96" i="5"/>
  <c r="AA96" i="5"/>
  <c r="Z96" i="5"/>
  <c r="Y96" i="5"/>
  <c r="X96" i="5"/>
  <c r="W96" i="5"/>
  <c r="V96" i="5"/>
  <c r="U96" i="5"/>
  <c r="S96" i="5"/>
  <c r="R96" i="5"/>
  <c r="Q96" i="5"/>
  <c r="T96" i="5" s="1"/>
  <c r="N96" i="5"/>
  <c r="M96" i="5"/>
  <c r="J96" i="5"/>
  <c r="C96" i="5"/>
  <c r="AI95" i="5"/>
  <c r="AH95" i="5"/>
  <c r="AG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N95" i="5"/>
  <c r="M95" i="5"/>
  <c r="J95" i="5"/>
  <c r="C95" i="5"/>
  <c r="AH94" i="5"/>
  <c r="AE94" i="5"/>
  <c r="AD94" i="5"/>
  <c r="AC94" i="5"/>
  <c r="AB94" i="5"/>
  <c r="AA94" i="5"/>
  <c r="Z94" i="5"/>
  <c r="Y94" i="5"/>
  <c r="X94" i="5"/>
  <c r="T94" i="5"/>
  <c r="J94" i="5"/>
  <c r="AI93" i="5"/>
  <c r="AH93" i="5"/>
  <c r="AG93" i="5"/>
  <c r="AE93" i="5"/>
  <c r="AD93" i="5"/>
  <c r="AC93" i="5"/>
  <c r="AB93" i="5"/>
  <c r="AA93" i="5"/>
  <c r="Z93" i="5"/>
  <c r="Y93" i="5"/>
  <c r="X93" i="5"/>
  <c r="T93" i="5"/>
  <c r="J93" i="5"/>
  <c r="AH92" i="5"/>
  <c r="AG92" i="5"/>
  <c r="AE92" i="5"/>
  <c r="AD92" i="5"/>
  <c r="AC92" i="5"/>
  <c r="AB92" i="5"/>
  <c r="AA92" i="5"/>
  <c r="Z92" i="5"/>
  <c r="Y92" i="5"/>
  <c r="AI92" i="5" s="1"/>
  <c r="X92" i="5"/>
  <c r="V92" i="5"/>
  <c r="U92" i="5"/>
  <c r="S92" i="5"/>
  <c r="R92" i="5"/>
  <c r="Q92" i="5"/>
  <c r="T92" i="5" s="1"/>
  <c r="T98" i="5" s="1"/>
  <c r="N92" i="5"/>
  <c r="J92" i="5"/>
  <c r="AH91" i="5"/>
  <c r="AE91" i="5"/>
  <c r="AD91" i="5"/>
  <c r="AB91" i="5"/>
  <c r="AA91" i="5"/>
  <c r="Z91" i="5"/>
  <c r="Y91" i="5"/>
  <c r="X91" i="5"/>
  <c r="V91" i="5"/>
  <c r="U91" i="5"/>
  <c r="T91" i="5"/>
  <c r="S91" i="5"/>
  <c r="R91" i="5"/>
  <c r="Q91" i="5"/>
  <c r="N91" i="5"/>
  <c r="M91" i="5"/>
  <c r="J91" i="5"/>
  <c r="C91" i="5"/>
  <c r="AI90" i="5"/>
  <c r="AH90" i="5"/>
  <c r="AE90" i="5"/>
  <c r="AD90" i="5"/>
  <c r="AB90" i="5"/>
  <c r="AA90" i="5"/>
  <c r="Z90" i="5"/>
  <c r="Y90" i="5"/>
  <c r="AG90" i="5" s="1"/>
  <c r="X90" i="5"/>
  <c r="W90" i="5"/>
  <c r="V90" i="5"/>
  <c r="U90" i="5"/>
  <c r="T90" i="5"/>
  <c r="S90" i="5"/>
  <c r="R90" i="5"/>
  <c r="Q90" i="5"/>
  <c r="N90" i="5"/>
  <c r="J90" i="5"/>
  <c r="C90" i="5"/>
  <c r="AH89" i="5"/>
  <c r="AG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S98" i="5" s="1"/>
  <c r="R89" i="5"/>
  <c r="R98" i="5" s="1"/>
  <c r="Q89" i="5"/>
  <c r="N89" i="5"/>
  <c r="M89" i="5"/>
  <c r="M90" i="5" s="1"/>
  <c r="J89" i="5"/>
  <c r="C89" i="5"/>
  <c r="AB86" i="5"/>
  <c r="Z86" i="5"/>
  <c r="U86" i="5"/>
  <c r="K86" i="5"/>
  <c r="I86" i="5"/>
  <c r="H86" i="5"/>
  <c r="G86" i="5"/>
  <c r="AI85" i="5"/>
  <c r="AH85" i="5"/>
  <c r="AG85" i="5"/>
  <c r="AE85" i="5"/>
  <c r="AD85" i="5"/>
  <c r="AB85" i="5"/>
  <c r="AA85" i="5"/>
  <c r="AA86" i="5" s="1"/>
  <c r="Z85" i="5"/>
  <c r="AC85" i="5" s="1"/>
  <c r="Y85" i="5"/>
  <c r="X85" i="5"/>
  <c r="W85" i="5"/>
  <c r="V85" i="5"/>
  <c r="U85" i="5"/>
  <c r="T85" i="5"/>
  <c r="S85" i="5"/>
  <c r="R85" i="5"/>
  <c r="Q85" i="5"/>
  <c r="N85" i="5"/>
  <c r="M85" i="5"/>
  <c r="J85" i="5"/>
  <c r="C85" i="5"/>
  <c r="AH84" i="5"/>
  <c r="AE84" i="5"/>
  <c r="AD84" i="5"/>
  <c r="AC84" i="5"/>
  <c r="AB84" i="5"/>
  <c r="AA84" i="5"/>
  <c r="Z84" i="5"/>
  <c r="Y84" i="5"/>
  <c r="X84" i="5"/>
  <c r="W84" i="5"/>
  <c r="V84" i="5"/>
  <c r="U84" i="5"/>
  <c r="S84" i="5"/>
  <c r="R84" i="5"/>
  <c r="Q84" i="5"/>
  <c r="T84" i="5" s="1"/>
  <c r="N84" i="5"/>
  <c r="M84" i="5"/>
  <c r="J84" i="5"/>
  <c r="C84" i="5"/>
  <c r="AI83" i="5"/>
  <c r="AH83" i="5"/>
  <c r="AG83" i="5"/>
  <c r="AE83" i="5"/>
  <c r="AD83" i="5"/>
  <c r="AB83" i="5"/>
  <c r="AA83" i="5"/>
  <c r="Z83" i="5"/>
  <c r="AC83" i="5" s="1"/>
  <c r="Y83" i="5"/>
  <c r="X83" i="5"/>
  <c r="T83" i="5"/>
  <c r="J83" i="5"/>
  <c r="AH82" i="5"/>
  <c r="AE82" i="5"/>
  <c r="AD82" i="5"/>
  <c r="AB82" i="5"/>
  <c r="AA82" i="5"/>
  <c r="Z82" i="5"/>
  <c r="AC82" i="5" s="1"/>
  <c r="Y82" i="5"/>
  <c r="X82" i="5"/>
  <c r="V82" i="5"/>
  <c r="U82" i="5"/>
  <c r="T82" i="5"/>
  <c r="S82" i="5"/>
  <c r="R82" i="5"/>
  <c r="Q82" i="5"/>
  <c r="N82" i="5"/>
  <c r="J82" i="5"/>
  <c r="AH81" i="5"/>
  <c r="AG81" i="5"/>
  <c r="AE81" i="5"/>
  <c r="AD81" i="5"/>
  <c r="AC81" i="5"/>
  <c r="AB81" i="5"/>
  <c r="AA81" i="5"/>
  <c r="Z81" i="5"/>
  <c r="Y81" i="5"/>
  <c r="X81" i="5"/>
  <c r="V81" i="5"/>
  <c r="U81" i="5"/>
  <c r="T81" i="5"/>
  <c r="S81" i="5"/>
  <c r="R81" i="5"/>
  <c r="Q81" i="5"/>
  <c r="N81" i="5"/>
  <c r="J81" i="5"/>
  <c r="AI80" i="5"/>
  <c r="AH80" i="5"/>
  <c r="AG80" i="5"/>
  <c r="AE80" i="5"/>
  <c r="AD80" i="5"/>
  <c r="AB80" i="5"/>
  <c r="AA80" i="5"/>
  <c r="AC80" i="5" s="1"/>
  <c r="Z80" i="5"/>
  <c r="Y80" i="5"/>
  <c r="X80" i="5"/>
  <c r="V80" i="5"/>
  <c r="U80" i="5"/>
  <c r="S80" i="5"/>
  <c r="R80" i="5"/>
  <c r="Q80" i="5"/>
  <c r="T80" i="5" s="1"/>
  <c r="N80" i="5"/>
  <c r="J80" i="5"/>
  <c r="AH79" i="5"/>
  <c r="AE79" i="5"/>
  <c r="AD79" i="5"/>
  <c r="AC79" i="5"/>
  <c r="AB79" i="5"/>
  <c r="AA79" i="5"/>
  <c r="Z79" i="5"/>
  <c r="Y79" i="5"/>
  <c r="X79" i="5"/>
  <c r="V79" i="5"/>
  <c r="U79" i="5"/>
  <c r="S79" i="5"/>
  <c r="R79" i="5"/>
  <c r="Q79" i="5"/>
  <c r="T79" i="5" s="1"/>
  <c r="N79" i="5"/>
  <c r="J79" i="5"/>
  <c r="AH78" i="5"/>
  <c r="AE78" i="5"/>
  <c r="AD78" i="5"/>
  <c r="AD86" i="5" s="1"/>
  <c r="AB78" i="5"/>
  <c r="AA78" i="5"/>
  <c r="Z78" i="5"/>
  <c r="AC78" i="5" s="1"/>
  <c r="Y78" i="5"/>
  <c r="X78" i="5"/>
  <c r="V78" i="5"/>
  <c r="U78" i="5"/>
  <c r="S78" i="5"/>
  <c r="S86" i="5" s="1"/>
  <c r="R78" i="5"/>
  <c r="Q78" i="5"/>
  <c r="T78" i="5" s="1"/>
  <c r="N78" i="5"/>
  <c r="J78" i="5"/>
  <c r="AH77" i="5"/>
  <c r="AE77" i="5"/>
  <c r="AD77" i="5"/>
  <c r="AB77" i="5"/>
  <c r="AA77" i="5"/>
  <c r="Z77" i="5"/>
  <c r="AC77" i="5" s="1"/>
  <c r="Y77" i="5"/>
  <c r="X77" i="5"/>
  <c r="W77" i="5"/>
  <c r="V77" i="5"/>
  <c r="U77" i="5"/>
  <c r="S77" i="5"/>
  <c r="R77" i="5"/>
  <c r="Q77" i="5"/>
  <c r="N77" i="5"/>
  <c r="M77" i="5"/>
  <c r="J77" i="5"/>
  <c r="C77" i="5"/>
  <c r="AD74" i="5"/>
  <c r="K74" i="5"/>
  <c r="I74" i="5"/>
  <c r="H74" i="5"/>
  <c r="G74" i="5"/>
  <c r="AH73" i="5"/>
  <c r="AG73" i="5"/>
  <c r="AE73" i="5"/>
  <c r="AD73" i="5"/>
  <c r="AB73" i="5"/>
  <c r="AA73" i="5"/>
  <c r="Z73" i="5"/>
  <c r="AC73" i="5" s="1"/>
  <c r="Y73" i="5"/>
  <c r="AI73" i="5" s="1"/>
  <c r="X73" i="5"/>
  <c r="W73" i="5"/>
  <c r="V73" i="5"/>
  <c r="U73" i="5"/>
  <c r="T73" i="5"/>
  <c r="S73" i="5"/>
  <c r="R73" i="5"/>
  <c r="Q73" i="5"/>
  <c r="N73" i="5"/>
  <c r="M73" i="5"/>
  <c r="J73" i="5"/>
  <c r="C73" i="5"/>
  <c r="AI72" i="5"/>
  <c r="AH72" i="5"/>
  <c r="AE72" i="5"/>
  <c r="AD72" i="5"/>
  <c r="AC72" i="5"/>
  <c r="AB72" i="5"/>
  <c r="AA72" i="5"/>
  <c r="Z72" i="5"/>
  <c r="Y72" i="5"/>
  <c r="AG72" i="5" s="1"/>
  <c r="X72" i="5"/>
  <c r="W72" i="5"/>
  <c r="V72" i="5"/>
  <c r="U72" i="5"/>
  <c r="S72" i="5"/>
  <c r="R72" i="5"/>
  <c r="Q72" i="5"/>
  <c r="T72" i="5" s="1"/>
  <c r="N72" i="5"/>
  <c r="M72" i="5"/>
  <c r="J72" i="5"/>
  <c r="C72" i="5"/>
  <c r="AI71" i="5"/>
  <c r="AH71" i="5"/>
  <c r="AG71" i="5"/>
  <c r="AE71" i="5"/>
  <c r="AD71" i="5"/>
  <c r="AC71" i="5"/>
  <c r="AB71" i="5"/>
  <c r="AA71" i="5"/>
  <c r="Z71" i="5"/>
  <c r="Y71" i="5"/>
  <c r="X71" i="5"/>
  <c r="T71" i="5"/>
  <c r="J71" i="5"/>
  <c r="AH70" i="5"/>
  <c r="AG70" i="5"/>
  <c r="AE70" i="5"/>
  <c r="AD70" i="5"/>
  <c r="AC70" i="5"/>
  <c r="AB70" i="5"/>
  <c r="AA70" i="5"/>
  <c r="Z70" i="5"/>
  <c r="Y70" i="5"/>
  <c r="X70" i="5"/>
  <c r="V70" i="5"/>
  <c r="U70" i="5"/>
  <c r="T70" i="5"/>
  <c r="S70" i="5"/>
  <c r="R70" i="5"/>
  <c r="Q70" i="5"/>
  <c r="J70" i="5"/>
  <c r="AH69" i="5"/>
  <c r="AE69" i="5"/>
  <c r="AD69" i="5"/>
  <c r="AB69" i="5"/>
  <c r="AA69" i="5"/>
  <c r="Z69" i="5"/>
  <c r="AC69" i="5" s="1"/>
  <c r="Y69" i="5"/>
  <c r="X69" i="5"/>
  <c r="V69" i="5"/>
  <c r="U69" i="5"/>
  <c r="S69" i="5"/>
  <c r="R69" i="5"/>
  <c r="Q69" i="5"/>
  <c r="T69" i="5" s="1"/>
  <c r="N69" i="5"/>
  <c r="J69" i="5"/>
  <c r="AI68" i="5"/>
  <c r="AH68" i="5"/>
  <c r="AG68" i="5"/>
  <c r="AE68" i="5"/>
  <c r="AD68" i="5"/>
  <c r="AB68" i="5"/>
  <c r="AA68" i="5"/>
  <c r="Z68" i="5"/>
  <c r="Y68" i="5"/>
  <c r="X68" i="5"/>
  <c r="V68" i="5"/>
  <c r="U68" i="5"/>
  <c r="T68" i="5"/>
  <c r="S68" i="5"/>
  <c r="R68" i="5"/>
  <c r="Q68" i="5"/>
  <c r="N68" i="5"/>
  <c r="J68" i="5"/>
  <c r="AH67" i="5"/>
  <c r="AG67" i="5"/>
  <c r="AE67" i="5"/>
  <c r="AD67" i="5"/>
  <c r="AI67" i="5" s="1"/>
  <c r="AB67" i="5"/>
  <c r="AA67" i="5"/>
  <c r="Z67" i="5"/>
  <c r="AC67" i="5" s="1"/>
  <c r="Y67" i="5"/>
  <c r="X67" i="5"/>
  <c r="V67" i="5"/>
  <c r="U67" i="5"/>
  <c r="S67" i="5"/>
  <c r="R67" i="5"/>
  <c r="Q67" i="5"/>
  <c r="T67" i="5" s="1"/>
  <c r="N67" i="5"/>
  <c r="J67" i="5"/>
  <c r="AH66" i="5"/>
  <c r="AG66" i="5"/>
  <c r="AE66" i="5"/>
  <c r="AD66" i="5"/>
  <c r="AI66" i="5" s="1"/>
  <c r="AB66" i="5"/>
  <c r="AA66" i="5"/>
  <c r="AC66" i="5" s="1"/>
  <c r="Z66" i="5"/>
  <c r="Y66" i="5"/>
  <c r="X66" i="5"/>
  <c r="W66" i="5"/>
  <c r="V66" i="5"/>
  <c r="U66" i="5"/>
  <c r="S66" i="5"/>
  <c r="R66" i="5"/>
  <c r="Q66" i="5"/>
  <c r="N66" i="5"/>
  <c r="M66" i="5"/>
  <c r="J66" i="5"/>
  <c r="AH65" i="5"/>
  <c r="AG65" i="5"/>
  <c r="AE65" i="5"/>
  <c r="AD65" i="5"/>
  <c r="AB65" i="5"/>
  <c r="AA65" i="5"/>
  <c r="Z65" i="5"/>
  <c r="Y65" i="5"/>
  <c r="AI65" i="5" s="1"/>
  <c r="X65" i="5"/>
  <c r="W65" i="5"/>
  <c r="V65" i="5"/>
  <c r="U65" i="5"/>
  <c r="T65" i="5"/>
  <c r="S65" i="5"/>
  <c r="S74" i="5" s="1"/>
  <c r="R65" i="5"/>
  <c r="R74" i="5" s="1"/>
  <c r="Q65" i="5"/>
  <c r="N65" i="5"/>
  <c r="M65" i="5"/>
  <c r="J65" i="5"/>
  <c r="C65" i="5"/>
  <c r="AB62" i="5"/>
  <c r="U62" i="5"/>
  <c r="S62" i="5"/>
  <c r="R62" i="5"/>
  <c r="K62" i="5"/>
  <c r="I62" i="5"/>
  <c r="H62" i="5"/>
  <c r="G62" i="5"/>
  <c r="AH61" i="5"/>
  <c r="AE61" i="5"/>
  <c r="AD61" i="5"/>
  <c r="AB61" i="5"/>
  <c r="AA61" i="5"/>
  <c r="Z61" i="5"/>
  <c r="AC61" i="5" s="1"/>
  <c r="Y61" i="5"/>
  <c r="X61" i="5"/>
  <c r="W61" i="5"/>
  <c r="V61" i="5"/>
  <c r="U61" i="5"/>
  <c r="S61" i="5"/>
  <c r="R61" i="5"/>
  <c r="Q61" i="5"/>
  <c r="T61" i="5" s="1"/>
  <c r="N61" i="5"/>
  <c r="M61" i="5"/>
  <c r="J61" i="5"/>
  <c r="C61" i="5"/>
  <c r="AI60" i="5"/>
  <c r="AH60" i="5"/>
  <c r="AG60" i="5"/>
  <c r="AE60" i="5"/>
  <c r="AD60" i="5"/>
  <c r="AC60" i="5"/>
  <c r="AB60" i="5"/>
  <c r="AA60" i="5"/>
  <c r="Z60" i="5"/>
  <c r="Y60" i="5"/>
  <c r="X60" i="5"/>
  <c r="T60" i="5"/>
  <c r="J60" i="5"/>
  <c r="AH59" i="5"/>
  <c r="AE59" i="5"/>
  <c r="AD59" i="5"/>
  <c r="AB59" i="5"/>
  <c r="AA59" i="5"/>
  <c r="Z59" i="5"/>
  <c r="AC59" i="5" s="1"/>
  <c r="Y59" i="5"/>
  <c r="X59" i="5"/>
  <c r="T59" i="5"/>
  <c r="J59" i="5"/>
  <c r="AH58" i="5"/>
  <c r="AG58" i="5"/>
  <c r="AE58" i="5"/>
  <c r="AD58" i="5"/>
  <c r="AB58" i="5"/>
  <c r="AA58" i="5"/>
  <c r="Z58" i="5"/>
  <c r="AC58" i="5" s="1"/>
  <c r="Y58" i="5"/>
  <c r="X58" i="5"/>
  <c r="V58" i="5"/>
  <c r="U58" i="5"/>
  <c r="S58" i="5"/>
  <c r="R58" i="5"/>
  <c r="Q58" i="5"/>
  <c r="T58" i="5" s="1"/>
  <c r="N58" i="5"/>
  <c r="J58" i="5"/>
  <c r="AH57" i="5"/>
  <c r="AE57" i="5"/>
  <c r="AD57" i="5"/>
  <c r="AB57" i="5"/>
  <c r="AA57" i="5"/>
  <c r="Z57" i="5"/>
  <c r="Y57" i="5"/>
  <c r="X57" i="5"/>
  <c r="W57" i="5"/>
  <c r="V57" i="5"/>
  <c r="U57" i="5"/>
  <c r="S57" i="5"/>
  <c r="R57" i="5"/>
  <c r="Q57" i="5"/>
  <c r="T57" i="5" s="1"/>
  <c r="N57" i="5"/>
  <c r="J57" i="5"/>
  <c r="AI56" i="5"/>
  <c r="AH56" i="5"/>
  <c r="AG56" i="5"/>
  <c r="AE56" i="5"/>
  <c r="AD56" i="5"/>
  <c r="AB56" i="5"/>
  <c r="AA56" i="5"/>
  <c r="Z56" i="5"/>
  <c r="Y56" i="5"/>
  <c r="X56" i="5"/>
  <c r="W56" i="5"/>
  <c r="V56" i="5"/>
  <c r="U56" i="5"/>
  <c r="T56" i="5"/>
  <c r="S56" i="5"/>
  <c r="R56" i="5"/>
  <c r="Q56" i="5"/>
  <c r="N56" i="5"/>
  <c r="J56" i="5"/>
  <c r="AH55" i="5"/>
  <c r="AG55" i="5"/>
  <c r="AE55" i="5"/>
  <c r="AD55" i="5"/>
  <c r="AI55" i="5" s="1"/>
  <c r="AC55" i="5"/>
  <c r="AB55" i="5"/>
  <c r="AA55" i="5"/>
  <c r="Z55" i="5"/>
  <c r="Y55" i="5"/>
  <c r="X55" i="5"/>
  <c r="W55" i="5"/>
  <c r="V55" i="5"/>
  <c r="U55" i="5"/>
  <c r="S55" i="5"/>
  <c r="R55" i="5"/>
  <c r="Q55" i="5"/>
  <c r="T55" i="5" s="1"/>
  <c r="J55" i="5"/>
  <c r="AI54" i="5"/>
  <c r="AH54" i="5"/>
  <c r="AG54" i="5"/>
  <c r="AE54" i="5"/>
  <c r="AD54" i="5"/>
  <c r="AB54" i="5"/>
  <c r="AA54" i="5"/>
  <c r="Z54" i="5"/>
  <c r="AC54" i="5" s="1"/>
  <c r="Y54" i="5"/>
  <c r="X54" i="5"/>
  <c r="W54" i="5"/>
  <c r="V54" i="5"/>
  <c r="U54" i="5"/>
  <c r="S54" i="5"/>
  <c r="R54" i="5"/>
  <c r="Q54" i="5"/>
  <c r="T54" i="5" s="1"/>
  <c r="N54" i="5"/>
  <c r="M54" i="5"/>
  <c r="J54" i="5"/>
  <c r="AH53" i="5"/>
  <c r="AE53" i="5"/>
  <c r="AD53" i="5"/>
  <c r="AC53" i="5"/>
  <c r="AB53" i="5"/>
  <c r="AA53" i="5"/>
  <c r="Z53" i="5"/>
  <c r="Y53" i="5"/>
  <c r="X53" i="5"/>
  <c r="W53" i="5"/>
  <c r="V53" i="5"/>
  <c r="U53" i="5"/>
  <c r="S53" i="5"/>
  <c r="R53" i="5"/>
  <c r="Q53" i="5"/>
  <c r="N53" i="5"/>
  <c r="M53" i="5"/>
  <c r="J53" i="5"/>
  <c r="C53" i="5"/>
  <c r="AD50" i="5"/>
  <c r="S50" i="5"/>
  <c r="K50" i="5"/>
  <c r="I50" i="5"/>
  <c r="H50" i="5"/>
  <c r="G50" i="5"/>
  <c r="G51" i="5" s="1"/>
  <c r="AI49" i="5"/>
  <c r="AH49" i="5"/>
  <c r="AE49" i="5"/>
  <c r="AD49" i="5"/>
  <c r="AC49" i="5"/>
  <c r="AB49" i="5"/>
  <c r="AA49" i="5"/>
  <c r="Z49" i="5"/>
  <c r="Y49" i="5"/>
  <c r="AG49" i="5" s="1"/>
  <c r="X49" i="5"/>
  <c r="W49" i="5"/>
  <c r="V49" i="5"/>
  <c r="U49" i="5"/>
  <c r="S49" i="5"/>
  <c r="R49" i="5"/>
  <c r="Q49" i="5"/>
  <c r="T49" i="5" s="1"/>
  <c r="N49" i="5"/>
  <c r="M49" i="5"/>
  <c r="J49" i="5"/>
  <c r="C49" i="5"/>
  <c r="AI48" i="5"/>
  <c r="AH48" i="5"/>
  <c r="AG48" i="5"/>
  <c r="AE48" i="5"/>
  <c r="AD48" i="5"/>
  <c r="AB48" i="5"/>
  <c r="AA48" i="5"/>
  <c r="Z48" i="5"/>
  <c r="AC48" i="5" s="1"/>
  <c r="Y48" i="5"/>
  <c r="X48" i="5"/>
  <c r="W48" i="5"/>
  <c r="V48" i="5"/>
  <c r="U48" i="5"/>
  <c r="T48" i="5"/>
  <c r="S48" i="5"/>
  <c r="R48" i="5"/>
  <c r="Q48" i="5"/>
  <c r="N48" i="5"/>
  <c r="M48" i="5"/>
  <c r="J48" i="5"/>
  <c r="C48" i="5"/>
  <c r="AH47" i="5"/>
  <c r="AG47" i="5"/>
  <c r="AE47" i="5"/>
  <c r="AD47" i="5"/>
  <c r="AC47" i="5"/>
  <c r="AB47" i="5"/>
  <c r="AA47" i="5"/>
  <c r="Z47" i="5"/>
  <c r="Y47" i="5"/>
  <c r="AI47" i="5" s="1"/>
  <c r="X47" i="5"/>
  <c r="T47" i="5"/>
  <c r="J47" i="5"/>
  <c r="AH46" i="5"/>
  <c r="AG46" i="5"/>
  <c r="AE46" i="5"/>
  <c r="AD46" i="5"/>
  <c r="AC46" i="5"/>
  <c r="AB46" i="5"/>
  <c r="AA46" i="5"/>
  <c r="Z46" i="5"/>
  <c r="Y46" i="5"/>
  <c r="AI46" i="5" s="1"/>
  <c r="X46" i="5"/>
  <c r="T46" i="5"/>
  <c r="J46" i="5"/>
  <c r="AH45" i="5"/>
  <c r="AE45" i="5"/>
  <c r="AD45" i="5"/>
  <c r="AB45" i="5"/>
  <c r="AC45" i="5" s="1"/>
  <c r="AA45" i="5"/>
  <c r="Z45" i="5"/>
  <c r="Y45" i="5"/>
  <c r="X45" i="5"/>
  <c r="V45" i="5"/>
  <c r="U45" i="5"/>
  <c r="S45" i="5"/>
  <c r="R45" i="5"/>
  <c r="Q45" i="5"/>
  <c r="T45" i="5" s="1"/>
  <c r="N45" i="5"/>
  <c r="J45" i="5"/>
  <c r="AH44" i="5"/>
  <c r="AE44" i="5"/>
  <c r="AD44" i="5"/>
  <c r="AB44" i="5"/>
  <c r="AA44" i="5"/>
  <c r="Z44" i="5"/>
  <c r="AC44" i="5" s="1"/>
  <c r="Y44" i="5"/>
  <c r="X44" i="5"/>
  <c r="W44" i="5"/>
  <c r="V44" i="5"/>
  <c r="U44" i="5"/>
  <c r="T44" i="5"/>
  <c r="S44" i="5"/>
  <c r="R44" i="5"/>
  <c r="Q44" i="5"/>
  <c r="N44" i="5"/>
  <c r="J44" i="5"/>
  <c r="AI43" i="5"/>
  <c r="AH43" i="5"/>
  <c r="AG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N43" i="5"/>
  <c r="J43" i="5"/>
  <c r="AH42" i="5"/>
  <c r="AG42" i="5"/>
  <c r="AE42" i="5"/>
  <c r="AD42" i="5"/>
  <c r="AI42" i="5" s="1"/>
  <c r="AB42" i="5"/>
  <c r="AA42" i="5"/>
  <c r="AC42" i="5" s="1"/>
  <c r="Z42" i="5"/>
  <c r="Y42" i="5"/>
  <c r="X42" i="5"/>
  <c r="W42" i="5"/>
  <c r="V42" i="5"/>
  <c r="U42" i="5"/>
  <c r="S42" i="5"/>
  <c r="R42" i="5"/>
  <c r="R50" i="5" s="1"/>
  <c r="Q42" i="5"/>
  <c r="N42" i="5"/>
  <c r="M42" i="5"/>
  <c r="J42" i="5"/>
  <c r="AH41" i="5"/>
  <c r="AE41" i="5"/>
  <c r="AD41" i="5"/>
  <c r="AB41" i="5"/>
  <c r="AA41" i="5"/>
  <c r="Z41" i="5"/>
  <c r="Y41" i="5"/>
  <c r="X41" i="5"/>
  <c r="W41" i="5"/>
  <c r="T41" i="5"/>
  <c r="M41" i="5"/>
  <c r="J41" i="5"/>
  <c r="C41" i="5"/>
  <c r="C42" i="5" s="1"/>
  <c r="K39" i="5"/>
  <c r="K51" i="5" s="1"/>
  <c r="K63" i="5" s="1"/>
  <c r="G39" i="5"/>
  <c r="T38" i="5"/>
  <c r="S38" i="5"/>
  <c r="R38" i="5"/>
  <c r="Q38" i="5"/>
  <c r="K38" i="5"/>
  <c r="I38" i="5"/>
  <c r="H38" i="5"/>
  <c r="G38" i="5"/>
  <c r="AI37" i="5"/>
  <c r="AH37" i="5"/>
  <c r="AE37" i="5"/>
  <c r="AD37" i="5"/>
  <c r="AC37" i="5"/>
  <c r="AB37" i="5"/>
  <c r="AA37" i="5"/>
  <c r="Z37" i="5"/>
  <c r="Y37" i="5"/>
  <c r="AG37" i="5" s="1"/>
  <c r="X37" i="5"/>
  <c r="W37" i="5"/>
  <c r="V37" i="5"/>
  <c r="U37" i="5"/>
  <c r="S37" i="5"/>
  <c r="R37" i="5"/>
  <c r="Q37" i="5"/>
  <c r="T37" i="5" s="1"/>
  <c r="N37" i="5"/>
  <c r="M37" i="5"/>
  <c r="J37" i="5"/>
  <c r="C37" i="5"/>
  <c r="AH36" i="5"/>
  <c r="AE36" i="5"/>
  <c r="AD36" i="5"/>
  <c r="AB36" i="5"/>
  <c r="AA36" i="5"/>
  <c r="Z36" i="5"/>
  <c r="AC36" i="5" s="1"/>
  <c r="Y36" i="5"/>
  <c r="X36" i="5"/>
  <c r="W36" i="5"/>
  <c r="V36" i="5"/>
  <c r="U36" i="5"/>
  <c r="U38" i="5" s="1"/>
  <c r="T36" i="5"/>
  <c r="S36" i="5"/>
  <c r="R36" i="5"/>
  <c r="Q36" i="5"/>
  <c r="N36" i="5"/>
  <c r="M36" i="5"/>
  <c r="J36" i="5"/>
  <c r="C36" i="5"/>
  <c r="AI35" i="5"/>
  <c r="AH35" i="5"/>
  <c r="AE35" i="5"/>
  <c r="AD35" i="5"/>
  <c r="AB35" i="5"/>
  <c r="AA35" i="5"/>
  <c r="Z35" i="5"/>
  <c r="AC35" i="5" s="1"/>
  <c r="Y35" i="5"/>
  <c r="AG35" i="5" s="1"/>
  <c r="X35" i="5"/>
  <c r="T35" i="5"/>
  <c r="J35" i="5"/>
  <c r="AI34" i="5"/>
  <c r="AH34" i="5"/>
  <c r="AE34" i="5"/>
  <c r="AD34" i="5"/>
  <c r="AC34" i="5"/>
  <c r="AB34" i="5"/>
  <c r="AA34" i="5"/>
  <c r="Z34" i="5"/>
  <c r="Y34" i="5"/>
  <c r="AG34" i="5" s="1"/>
  <c r="X34" i="5"/>
  <c r="T34" i="5"/>
  <c r="J34" i="5"/>
  <c r="AI33" i="5"/>
  <c r="AH33" i="5"/>
  <c r="AG33" i="5"/>
  <c r="AE33" i="5"/>
  <c r="AD33" i="5"/>
  <c r="AC33" i="5"/>
  <c r="AB33" i="5"/>
  <c r="AA33" i="5"/>
  <c r="Z33" i="5"/>
  <c r="Y33" i="5"/>
  <c r="X33" i="5"/>
  <c r="T33" i="5"/>
  <c r="J33" i="5"/>
  <c r="AH32" i="5"/>
  <c r="AE32" i="5"/>
  <c r="AD32" i="5"/>
  <c r="AB32" i="5"/>
  <c r="AA32" i="5"/>
  <c r="Z32" i="5"/>
  <c r="AC32" i="5" s="1"/>
  <c r="Y32" i="5"/>
  <c r="X32" i="5"/>
  <c r="T32" i="5"/>
  <c r="J32" i="5"/>
  <c r="AH31" i="5"/>
  <c r="AE31" i="5"/>
  <c r="AD31" i="5"/>
  <c r="AC31" i="5"/>
  <c r="AB31" i="5"/>
  <c r="AA31" i="5"/>
  <c r="Z31" i="5"/>
  <c r="Y31" i="5"/>
  <c r="X31" i="5"/>
  <c r="T31" i="5"/>
  <c r="J31" i="5"/>
  <c r="AH30" i="5"/>
  <c r="AG30" i="5"/>
  <c r="AE30" i="5"/>
  <c r="AD30" i="5"/>
  <c r="AI30" i="5" s="1"/>
  <c r="AC30" i="5"/>
  <c r="AB30" i="5"/>
  <c r="AA30" i="5"/>
  <c r="Z30" i="5"/>
  <c r="Y30" i="5"/>
  <c r="X30" i="5"/>
  <c r="T30" i="5"/>
  <c r="J30" i="5"/>
  <c r="AI29" i="5"/>
  <c r="AH29" i="5"/>
  <c r="AG29" i="5"/>
  <c r="AE29" i="5"/>
  <c r="AD29" i="5"/>
  <c r="AD38" i="5" s="1"/>
  <c r="AB29" i="5"/>
  <c r="AA29" i="5"/>
  <c r="Z29" i="5"/>
  <c r="Y29" i="5"/>
  <c r="X29" i="5"/>
  <c r="W29" i="5"/>
  <c r="T29" i="5"/>
  <c r="M29" i="5"/>
  <c r="J29" i="5"/>
  <c r="C29" i="5"/>
  <c r="S26" i="5"/>
  <c r="S27" i="5" s="1"/>
  <c r="R26" i="5"/>
  <c r="R27" i="5" s="1"/>
  <c r="K26" i="5"/>
  <c r="I26" i="5"/>
  <c r="H26" i="5"/>
  <c r="G26" i="5"/>
  <c r="G27" i="5" s="1"/>
  <c r="AI25" i="5"/>
  <c r="AH25" i="5"/>
  <c r="AG25" i="5"/>
  <c r="AE25" i="5"/>
  <c r="AD25" i="5"/>
  <c r="AC25" i="5"/>
  <c r="AB25" i="5"/>
  <c r="AA25" i="5"/>
  <c r="Z25" i="5"/>
  <c r="Y25" i="5"/>
  <c r="X25" i="5"/>
  <c r="W25" i="5"/>
  <c r="V25" i="5"/>
  <c r="U25" i="5"/>
  <c r="U26" i="5" s="1"/>
  <c r="S25" i="5"/>
  <c r="R25" i="5"/>
  <c r="Q25" i="5"/>
  <c r="M25" i="5"/>
  <c r="J25" i="5"/>
  <c r="C25" i="5"/>
  <c r="AH24" i="5"/>
  <c r="AG24" i="5"/>
  <c r="AE24" i="5"/>
  <c r="AD24" i="5"/>
  <c r="AC24" i="5"/>
  <c r="AB24" i="5"/>
  <c r="AA24" i="5"/>
  <c r="Z24" i="5"/>
  <c r="Y24" i="5"/>
  <c r="AI24" i="5" s="1"/>
  <c r="X24" i="5"/>
  <c r="T24" i="5"/>
  <c r="J24" i="5"/>
  <c r="AI23" i="5"/>
  <c r="AH23" i="5"/>
  <c r="AG23" i="5"/>
  <c r="AE23" i="5"/>
  <c r="AD23" i="5"/>
  <c r="AC23" i="5"/>
  <c r="AB23" i="5"/>
  <c r="AA23" i="5"/>
  <c r="Z23" i="5"/>
  <c r="Y23" i="5"/>
  <c r="X23" i="5"/>
  <c r="T23" i="5"/>
  <c r="J23" i="5"/>
  <c r="AH22" i="5"/>
  <c r="AE22" i="5"/>
  <c r="AD22" i="5"/>
  <c r="AC22" i="5"/>
  <c r="AB22" i="5"/>
  <c r="AA22" i="5"/>
  <c r="Z22" i="5"/>
  <c r="Y22" i="5"/>
  <c r="X22" i="5"/>
  <c r="T22" i="5"/>
  <c r="J22" i="5"/>
  <c r="AI21" i="5"/>
  <c r="AH21" i="5"/>
  <c r="AG21" i="5"/>
  <c r="AE21" i="5"/>
  <c r="AD21" i="5"/>
  <c r="AB21" i="5"/>
  <c r="AA21" i="5"/>
  <c r="Z21" i="5"/>
  <c r="AC21" i="5" s="1"/>
  <c r="Y21" i="5"/>
  <c r="X21" i="5"/>
  <c r="T21" i="5"/>
  <c r="J21" i="5"/>
  <c r="AH20" i="5"/>
  <c r="AE20" i="5"/>
  <c r="AD20" i="5"/>
  <c r="AB20" i="5"/>
  <c r="AA20" i="5"/>
  <c r="Z20" i="5"/>
  <c r="AC20" i="5" s="1"/>
  <c r="Y20" i="5"/>
  <c r="X20" i="5"/>
  <c r="V20" i="5"/>
  <c r="T20" i="5"/>
  <c r="J20" i="5"/>
  <c r="AI19" i="5"/>
  <c r="AH19" i="5"/>
  <c r="AE19" i="5"/>
  <c r="AD19" i="5"/>
  <c r="AB19" i="5"/>
  <c r="AA19" i="5"/>
  <c r="AA26" i="5" s="1"/>
  <c r="AA27" i="5" s="1"/>
  <c r="Z19" i="5"/>
  <c r="Z26" i="5" s="1"/>
  <c r="Y19" i="5"/>
  <c r="AG19" i="5" s="1"/>
  <c r="X19" i="5"/>
  <c r="T19" i="5"/>
  <c r="J19" i="5"/>
  <c r="AI18" i="5"/>
  <c r="AH18" i="5"/>
  <c r="AG18" i="5"/>
  <c r="AE18" i="5"/>
  <c r="AD18" i="5"/>
  <c r="AD26" i="5" s="1"/>
  <c r="AC18" i="5"/>
  <c r="AB18" i="5"/>
  <c r="AB26" i="5" s="1"/>
  <c r="AA18" i="5"/>
  <c r="Z18" i="5"/>
  <c r="Y18" i="5"/>
  <c r="X18" i="5"/>
  <c r="T18" i="5"/>
  <c r="J18" i="5"/>
  <c r="AI17" i="5"/>
  <c r="AH17" i="5"/>
  <c r="AG17" i="5"/>
  <c r="AE17" i="5"/>
  <c r="AD17" i="5"/>
  <c r="AB17" i="5"/>
  <c r="AA17" i="5"/>
  <c r="Z17" i="5"/>
  <c r="AC17" i="5" s="1"/>
  <c r="Y17" i="5"/>
  <c r="X17" i="5"/>
  <c r="W17" i="5"/>
  <c r="T17" i="5"/>
  <c r="M17" i="5"/>
  <c r="J17" i="5"/>
  <c r="J26" i="5" s="1"/>
  <c r="C17" i="5"/>
  <c r="R15" i="5"/>
  <c r="Q15" i="5"/>
  <c r="K15" i="5"/>
  <c r="K27" i="5" s="1"/>
  <c r="AD14" i="5"/>
  <c r="AD15" i="5" s="1"/>
  <c r="S14" i="5"/>
  <c r="S15" i="5" s="1"/>
  <c r="R14" i="5"/>
  <c r="Q14" i="5"/>
  <c r="K14" i="5"/>
  <c r="I14" i="5"/>
  <c r="I15" i="5" s="1"/>
  <c r="I27" i="5" s="1"/>
  <c r="H14" i="5"/>
  <c r="H15" i="5" s="1"/>
  <c r="G14" i="5"/>
  <c r="G15" i="5" s="1"/>
  <c r="AH13" i="5"/>
  <c r="AG13" i="5"/>
  <c r="AE13" i="5"/>
  <c r="AD13" i="5"/>
  <c r="AC13" i="5"/>
  <c r="AB13" i="5"/>
  <c r="AA13" i="5"/>
  <c r="Z13" i="5"/>
  <c r="Y13" i="5"/>
  <c r="AI13" i="5" s="1"/>
  <c r="X13" i="5"/>
  <c r="W13" i="5"/>
  <c r="V13" i="5"/>
  <c r="U13" i="5"/>
  <c r="U14" i="5" s="1"/>
  <c r="U15" i="5" s="1"/>
  <c r="U27" i="5" s="1"/>
  <c r="U39" i="5" s="1"/>
  <c r="T13" i="5"/>
  <c r="S13" i="5"/>
  <c r="R13" i="5"/>
  <c r="Q13" i="5"/>
  <c r="N13" i="5"/>
  <c r="M13" i="5"/>
  <c r="J13" i="5"/>
  <c r="C13" i="5"/>
  <c r="AI12" i="5"/>
  <c r="AH12" i="5"/>
  <c r="AG12" i="5"/>
  <c r="AE12" i="5"/>
  <c r="AD12" i="5"/>
  <c r="AB12" i="5"/>
  <c r="AA12" i="5"/>
  <c r="Z12" i="5"/>
  <c r="AC12" i="5" s="1"/>
  <c r="Y12" i="5"/>
  <c r="X12" i="5"/>
  <c r="W12" i="5"/>
  <c r="V12" i="5"/>
  <c r="T12" i="5"/>
  <c r="M12" i="5"/>
  <c r="J12" i="5"/>
  <c r="C12" i="5"/>
  <c r="AH11" i="5"/>
  <c r="AE11" i="5"/>
  <c r="AD11" i="5"/>
  <c r="AB11" i="5"/>
  <c r="AA11" i="5"/>
  <c r="Z11" i="5"/>
  <c r="AC11" i="5" s="1"/>
  <c r="Y11" i="5"/>
  <c r="X11" i="5"/>
  <c r="T11" i="5"/>
  <c r="J11" i="5"/>
  <c r="AH10" i="5"/>
  <c r="AE10" i="5"/>
  <c r="AD10" i="5"/>
  <c r="AB10" i="5"/>
  <c r="AA10" i="5"/>
  <c r="Z10" i="5"/>
  <c r="AC10" i="5" s="1"/>
  <c r="Y10" i="5"/>
  <c r="X10" i="5"/>
  <c r="T10" i="5"/>
  <c r="J10" i="5"/>
  <c r="AH9" i="5"/>
  <c r="AG9" i="5"/>
  <c r="AE9" i="5"/>
  <c r="AD9" i="5"/>
  <c r="AI9" i="5" s="1"/>
  <c r="AC9" i="5"/>
  <c r="AB9" i="5"/>
  <c r="AB14" i="5" s="1"/>
  <c r="AB15" i="5" s="1"/>
  <c r="AA9" i="5"/>
  <c r="Z9" i="5"/>
  <c r="Y9" i="5"/>
  <c r="X9" i="5"/>
  <c r="V9" i="5"/>
  <c r="T9" i="5"/>
  <c r="J9" i="5"/>
  <c r="AI8" i="5"/>
  <c r="AH8" i="5"/>
  <c r="AE8" i="5"/>
  <c r="AD8" i="5"/>
  <c r="AC8" i="5"/>
  <c r="AB8" i="5"/>
  <c r="AA8" i="5"/>
  <c r="Z8" i="5"/>
  <c r="Y8" i="5"/>
  <c r="AG8" i="5" s="1"/>
  <c r="X8" i="5"/>
  <c r="T8" i="5"/>
  <c r="J8" i="5"/>
  <c r="AH7" i="5"/>
  <c r="AG7" i="5"/>
  <c r="AE7" i="5"/>
  <c r="AD7" i="5"/>
  <c r="AC7" i="5"/>
  <c r="AB7" i="5"/>
  <c r="AA7" i="5"/>
  <c r="Z7" i="5"/>
  <c r="Y7" i="5"/>
  <c r="AI7" i="5" s="1"/>
  <c r="X7" i="5"/>
  <c r="T7" i="5"/>
  <c r="J7" i="5"/>
  <c r="C7" i="5"/>
  <c r="AI6" i="5"/>
  <c r="AH6" i="5"/>
  <c r="AG6" i="5"/>
  <c r="AE6" i="5"/>
  <c r="AD6" i="5"/>
  <c r="AC6" i="5"/>
  <c r="AB6" i="5"/>
  <c r="AA6" i="5"/>
  <c r="Z6" i="5"/>
  <c r="Y6" i="5"/>
  <c r="X6" i="5"/>
  <c r="T6" i="5"/>
  <c r="M6" i="5"/>
  <c r="J6" i="5"/>
  <c r="C6" i="5"/>
  <c r="AH5" i="5"/>
  <c r="AE5" i="5"/>
  <c r="AD5" i="5"/>
  <c r="AB5" i="5"/>
  <c r="AA5" i="5"/>
  <c r="AA14" i="5" s="1"/>
  <c r="AA15" i="5" s="1"/>
  <c r="Z5" i="5"/>
  <c r="Y5" i="5"/>
  <c r="X5" i="5"/>
  <c r="W5" i="5"/>
  <c r="W6" i="5" s="1"/>
  <c r="T5" i="5"/>
  <c r="M5" i="5"/>
  <c r="J5" i="5"/>
  <c r="C5" i="5"/>
  <c r="D2" i="5"/>
  <c r="AA98" i="4"/>
  <c r="Z98" i="4"/>
  <c r="U98" i="4"/>
  <c r="K98" i="4"/>
  <c r="I98" i="4"/>
  <c r="H98" i="4"/>
  <c r="G98" i="4"/>
  <c r="AI97" i="4"/>
  <c r="AH97" i="4"/>
  <c r="AG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N97" i="4"/>
  <c r="M97" i="4"/>
  <c r="J97" i="4"/>
  <c r="C97" i="4"/>
  <c r="AI96" i="4"/>
  <c r="AH96" i="4"/>
  <c r="AG96" i="4"/>
  <c r="AE96" i="4"/>
  <c r="AD96" i="4"/>
  <c r="AC96" i="4"/>
  <c r="AB96" i="4"/>
  <c r="AA96" i="4"/>
  <c r="Z96" i="4"/>
  <c r="Y96" i="4"/>
  <c r="X96" i="4"/>
  <c r="T96" i="4"/>
  <c r="J96" i="4"/>
  <c r="AH95" i="4"/>
  <c r="AE95" i="4"/>
  <c r="AD95" i="4"/>
  <c r="AB95" i="4"/>
  <c r="AA95" i="4"/>
  <c r="Z95" i="4"/>
  <c r="AC95" i="4" s="1"/>
  <c r="Y95" i="4"/>
  <c r="X95" i="4"/>
  <c r="T95" i="4"/>
  <c r="J95" i="4"/>
  <c r="AH94" i="4"/>
  <c r="AE94" i="4"/>
  <c r="AD94" i="4"/>
  <c r="AB94" i="4"/>
  <c r="AA94" i="4"/>
  <c r="Z94" i="4"/>
  <c r="AC94" i="4" s="1"/>
  <c r="Y94" i="4"/>
  <c r="X94" i="4"/>
  <c r="V94" i="4"/>
  <c r="U94" i="4"/>
  <c r="S94" i="4"/>
  <c r="R94" i="4"/>
  <c r="Q94" i="4"/>
  <c r="T94" i="4" s="1"/>
  <c r="N94" i="4"/>
  <c r="J94" i="4"/>
  <c r="AI93" i="4"/>
  <c r="AH93" i="4"/>
  <c r="AG93" i="4"/>
  <c r="AE93" i="4"/>
  <c r="AD93" i="4"/>
  <c r="AB93" i="4"/>
  <c r="AA93" i="4"/>
  <c r="Z93" i="4"/>
  <c r="Y93" i="4"/>
  <c r="X93" i="4"/>
  <c r="V93" i="4"/>
  <c r="U93" i="4"/>
  <c r="T93" i="4"/>
  <c r="S93" i="4"/>
  <c r="R93" i="4"/>
  <c r="Q93" i="4"/>
  <c r="N93" i="4"/>
  <c r="J93" i="4"/>
  <c r="AH92" i="4"/>
  <c r="AE92" i="4"/>
  <c r="AD92" i="4"/>
  <c r="AB92" i="4"/>
  <c r="AA92" i="4"/>
  <c r="Z92" i="4"/>
  <c r="AC92" i="4" s="1"/>
  <c r="Y92" i="4"/>
  <c r="X92" i="4"/>
  <c r="V92" i="4"/>
  <c r="U92" i="4"/>
  <c r="S92" i="4"/>
  <c r="R92" i="4"/>
  <c r="Q92" i="4"/>
  <c r="T92" i="4" s="1"/>
  <c r="N92" i="4"/>
  <c r="J92" i="4"/>
  <c r="AI91" i="4"/>
  <c r="AH91" i="4"/>
  <c r="AG91" i="4"/>
  <c r="AE91" i="4"/>
  <c r="AD91" i="4"/>
  <c r="AB91" i="4"/>
  <c r="AA91" i="4"/>
  <c r="AC91" i="4" s="1"/>
  <c r="Z91" i="4"/>
  <c r="Y91" i="4"/>
  <c r="X91" i="4"/>
  <c r="V91" i="4"/>
  <c r="U91" i="4"/>
  <c r="S91" i="4"/>
  <c r="R91" i="4"/>
  <c r="Q91" i="4"/>
  <c r="T91" i="4" s="1"/>
  <c r="N91" i="4"/>
  <c r="J91" i="4"/>
  <c r="AH90" i="4"/>
  <c r="AE90" i="4"/>
  <c r="AD90" i="4"/>
  <c r="AB90" i="4"/>
  <c r="AA90" i="4"/>
  <c r="Z90" i="4"/>
  <c r="AC90" i="4" s="1"/>
  <c r="Y90" i="4"/>
  <c r="X90" i="4"/>
  <c r="V90" i="4"/>
  <c r="U90" i="4"/>
  <c r="S90" i="4"/>
  <c r="R90" i="4"/>
  <c r="Q90" i="4"/>
  <c r="N90" i="4"/>
  <c r="J90" i="4"/>
  <c r="AH89" i="4"/>
  <c r="AE89" i="4"/>
  <c r="AD89" i="4"/>
  <c r="AB89" i="4"/>
  <c r="AB98" i="4" s="1"/>
  <c r="AA89" i="4"/>
  <c r="Z89" i="4"/>
  <c r="Y89" i="4"/>
  <c r="AI89" i="4" s="1"/>
  <c r="X89" i="4"/>
  <c r="W89" i="4"/>
  <c r="V89" i="4"/>
  <c r="U89" i="4"/>
  <c r="T89" i="4"/>
  <c r="S89" i="4"/>
  <c r="R89" i="4"/>
  <c r="Q89" i="4"/>
  <c r="N89" i="4"/>
  <c r="M89" i="4"/>
  <c r="J89" i="4"/>
  <c r="C89" i="4"/>
  <c r="K86" i="4"/>
  <c r="I86" i="4"/>
  <c r="H86" i="4"/>
  <c r="G86" i="4"/>
  <c r="AI85" i="4"/>
  <c r="AH85" i="4"/>
  <c r="AG85" i="4"/>
  <c r="AE85" i="4"/>
  <c r="AD85" i="4"/>
  <c r="AC85" i="4"/>
  <c r="AB85" i="4"/>
  <c r="AA85" i="4"/>
  <c r="Z85" i="4"/>
  <c r="Y85" i="4"/>
  <c r="X85" i="4"/>
  <c r="T85" i="4"/>
  <c r="J85" i="4"/>
  <c r="AH84" i="4"/>
  <c r="AE84" i="4"/>
  <c r="AD84" i="4"/>
  <c r="AB84" i="4"/>
  <c r="AA84" i="4"/>
  <c r="Z84" i="4"/>
  <c r="AC84" i="4" s="1"/>
  <c r="Y84" i="4"/>
  <c r="X84" i="4"/>
  <c r="T84" i="4"/>
  <c r="J84" i="4"/>
  <c r="AH83" i="4"/>
  <c r="AE83" i="4"/>
  <c r="AD83" i="4"/>
  <c r="AB83" i="4"/>
  <c r="AA83" i="4"/>
  <c r="Z83" i="4"/>
  <c r="AC83" i="4" s="1"/>
  <c r="Y83" i="4"/>
  <c r="X83" i="4"/>
  <c r="T83" i="4"/>
  <c r="J83" i="4"/>
  <c r="AH82" i="4"/>
  <c r="AG82" i="4"/>
  <c r="AE82" i="4"/>
  <c r="AD82" i="4"/>
  <c r="AI82" i="4" s="1"/>
  <c r="AB82" i="4"/>
  <c r="AC82" i="4" s="1"/>
  <c r="AA82" i="4"/>
  <c r="Z82" i="4"/>
  <c r="Y82" i="4"/>
  <c r="X82" i="4"/>
  <c r="V82" i="4"/>
  <c r="U82" i="4"/>
  <c r="S82" i="4"/>
  <c r="R82" i="4"/>
  <c r="Q82" i="4"/>
  <c r="T82" i="4" s="1"/>
  <c r="N82" i="4"/>
  <c r="J82" i="4"/>
  <c r="AH81" i="4"/>
  <c r="AE81" i="4"/>
  <c r="AD81" i="4"/>
  <c r="AB81" i="4"/>
  <c r="AB86" i="4" s="1"/>
  <c r="AA81" i="4"/>
  <c r="Z81" i="4"/>
  <c r="Y81" i="4"/>
  <c r="X81" i="4"/>
  <c r="V81" i="4"/>
  <c r="U81" i="4"/>
  <c r="T81" i="4"/>
  <c r="S81" i="4"/>
  <c r="R81" i="4"/>
  <c r="Q81" i="4"/>
  <c r="N81" i="4"/>
  <c r="J81" i="4"/>
  <c r="AH80" i="4"/>
  <c r="AG80" i="4"/>
  <c r="AE80" i="4"/>
  <c r="AD80" i="4"/>
  <c r="AC80" i="4"/>
  <c r="AB80" i="4"/>
  <c r="AA80" i="4"/>
  <c r="Z80" i="4"/>
  <c r="Y80" i="4"/>
  <c r="AI80" i="4" s="1"/>
  <c r="X80" i="4"/>
  <c r="V80" i="4"/>
  <c r="U80" i="4"/>
  <c r="T80" i="4"/>
  <c r="S80" i="4"/>
  <c r="R80" i="4"/>
  <c r="Q80" i="4"/>
  <c r="N80" i="4"/>
  <c r="J80" i="4"/>
  <c r="AH79" i="4"/>
  <c r="AE79" i="4"/>
  <c r="AD79" i="4"/>
  <c r="AI79" i="4" s="1"/>
  <c r="AB79" i="4"/>
  <c r="AA79" i="4"/>
  <c r="Z79" i="4"/>
  <c r="AC79" i="4" s="1"/>
  <c r="Y79" i="4"/>
  <c r="AG79" i="4" s="1"/>
  <c r="X79" i="4"/>
  <c r="V79" i="4"/>
  <c r="U79" i="4"/>
  <c r="S79" i="4"/>
  <c r="R79" i="4"/>
  <c r="Q79" i="4"/>
  <c r="T79" i="4" s="1"/>
  <c r="N79" i="4"/>
  <c r="J79" i="4"/>
  <c r="AH78" i="4"/>
  <c r="AE78" i="4"/>
  <c r="AD78" i="4"/>
  <c r="AB78" i="4"/>
  <c r="AA78" i="4"/>
  <c r="AA86" i="4" s="1"/>
  <c r="Z78" i="4"/>
  <c r="AC78" i="4" s="1"/>
  <c r="Y78" i="4"/>
  <c r="X78" i="4"/>
  <c r="V78" i="4"/>
  <c r="U78" i="4"/>
  <c r="T78" i="4"/>
  <c r="S78" i="4"/>
  <c r="R78" i="4"/>
  <c r="Q78" i="4"/>
  <c r="N78" i="4"/>
  <c r="M78" i="4"/>
  <c r="J78" i="4"/>
  <c r="C78" i="4"/>
  <c r="AH77" i="4"/>
  <c r="AG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S86" i="4" s="1"/>
  <c r="R77" i="4"/>
  <c r="Q77" i="4"/>
  <c r="N77" i="4"/>
  <c r="M77" i="4"/>
  <c r="J77" i="4"/>
  <c r="C77" i="4"/>
  <c r="K74" i="4"/>
  <c r="I74" i="4"/>
  <c r="H74" i="4"/>
  <c r="G74" i="4"/>
  <c r="AH73" i="4"/>
  <c r="AE73" i="4"/>
  <c r="AD73" i="4"/>
  <c r="AC73" i="4"/>
  <c r="AB73" i="4"/>
  <c r="AA73" i="4"/>
  <c r="Z73" i="4"/>
  <c r="Y73" i="4"/>
  <c r="X73" i="4"/>
  <c r="W73" i="4"/>
  <c r="V73" i="4"/>
  <c r="U73" i="4"/>
  <c r="S73" i="4"/>
  <c r="R73" i="4"/>
  <c r="Q73" i="4"/>
  <c r="T73" i="4" s="1"/>
  <c r="N73" i="4"/>
  <c r="M73" i="4"/>
  <c r="J73" i="4"/>
  <c r="C73" i="4"/>
  <c r="AH72" i="4"/>
  <c r="AG72" i="4"/>
  <c r="AE72" i="4"/>
  <c r="AD72" i="4"/>
  <c r="AB72" i="4"/>
  <c r="AA72" i="4"/>
  <c r="Z72" i="4"/>
  <c r="AC72" i="4" s="1"/>
  <c r="Y72" i="4"/>
  <c r="AI72" i="4" s="1"/>
  <c r="X72" i="4"/>
  <c r="T72" i="4"/>
  <c r="J72" i="4"/>
  <c r="AH71" i="4"/>
  <c r="AE71" i="4"/>
  <c r="AD71" i="4"/>
  <c r="AB71" i="4"/>
  <c r="AA71" i="4"/>
  <c r="Z71" i="4"/>
  <c r="AC71" i="4" s="1"/>
  <c r="Y71" i="4"/>
  <c r="X71" i="4"/>
  <c r="T71" i="4"/>
  <c r="J71" i="4"/>
  <c r="AH70" i="4"/>
  <c r="AG70" i="4"/>
  <c r="AE70" i="4"/>
  <c r="AD70" i="4"/>
  <c r="AI70" i="4" s="1"/>
  <c r="AB70" i="4"/>
  <c r="AA70" i="4"/>
  <c r="AC70" i="4" s="1"/>
  <c r="Z70" i="4"/>
  <c r="Y70" i="4"/>
  <c r="X70" i="4"/>
  <c r="V70" i="4"/>
  <c r="U70" i="4"/>
  <c r="S70" i="4"/>
  <c r="R70" i="4"/>
  <c r="Q70" i="4"/>
  <c r="T70" i="4" s="1"/>
  <c r="N70" i="4"/>
  <c r="J70" i="4"/>
  <c r="AI69" i="4"/>
  <c r="AH69" i="4"/>
  <c r="AE69" i="4"/>
  <c r="AD69" i="4"/>
  <c r="AC69" i="4"/>
  <c r="AB69" i="4"/>
  <c r="AA69" i="4"/>
  <c r="Z69" i="4"/>
  <c r="Y69" i="4"/>
  <c r="AG69" i="4" s="1"/>
  <c r="X69" i="4"/>
  <c r="V69" i="4"/>
  <c r="U69" i="4"/>
  <c r="T69" i="4"/>
  <c r="S69" i="4"/>
  <c r="R69" i="4"/>
  <c r="Q69" i="4"/>
  <c r="N69" i="4"/>
  <c r="J69" i="4"/>
  <c r="AH68" i="4"/>
  <c r="AG68" i="4"/>
  <c r="AE68" i="4"/>
  <c r="AD68" i="4"/>
  <c r="AD74" i="4" s="1"/>
  <c r="AC68" i="4"/>
  <c r="AB68" i="4"/>
  <c r="AA68" i="4"/>
  <c r="Z68" i="4"/>
  <c r="Y68" i="4"/>
  <c r="X68" i="4"/>
  <c r="V68" i="4"/>
  <c r="U68" i="4"/>
  <c r="S68" i="4"/>
  <c r="R68" i="4"/>
  <c r="R74" i="4" s="1"/>
  <c r="Q68" i="4"/>
  <c r="T68" i="4" s="1"/>
  <c r="N68" i="4"/>
  <c r="J68" i="4"/>
  <c r="C68" i="4"/>
  <c r="AI67" i="4"/>
  <c r="AH67" i="4"/>
  <c r="AE67" i="4"/>
  <c r="AD67" i="4"/>
  <c r="AB67" i="4"/>
  <c r="AA67" i="4"/>
  <c r="Z67" i="4"/>
  <c r="AC67" i="4" s="1"/>
  <c r="Y67" i="4"/>
  <c r="AG67" i="4" s="1"/>
  <c r="X67" i="4"/>
  <c r="W67" i="4"/>
  <c r="V67" i="4"/>
  <c r="U67" i="4"/>
  <c r="S67" i="4"/>
  <c r="R67" i="4"/>
  <c r="Q67" i="4"/>
  <c r="T67" i="4" s="1"/>
  <c r="N67" i="4"/>
  <c r="M67" i="4"/>
  <c r="J67" i="4"/>
  <c r="C67" i="4"/>
  <c r="AH66" i="4"/>
  <c r="AG66" i="4"/>
  <c r="AE66" i="4"/>
  <c r="AD66" i="4"/>
  <c r="AB66" i="4"/>
  <c r="AB74" i="4" s="1"/>
  <c r="AA66" i="4"/>
  <c r="Z66" i="4"/>
  <c r="Y66" i="4"/>
  <c r="AI66" i="4" s="1"/>
  <c r="X66" i="4"/>
  <c r="W66" i="4"/>
  <c r="V66" i="4"/>
  <c r="U66" i="4"/>
  <c r="T66" i="4"/>
  <c r="S66" i="4"/>
  <c r="S74" i="4" s="1"/>
  <c r="R66" i="4"/>
  <c r="Q66" i="4"/>
  <c r="N66" i="4"/>
  <c r="M66" i="4"/>
  <c r="J66" i="4"/>
  <c r="C66" i="4"/>
  <c r="AI65" i="4"/>
  <c r="AH65" i="4"/>
  <c r="AG65" i="4"/>
  <c r="AE65" i="4"/>
  <c r="AD65" i="4"/>
  <c r="AB65" i="4"/>
  <c r="AA65" i="4"/>
  <c r="Z65" i="4"/>
  <c r="Z74" i="4" s="1"/>
  <c r="Y65" i="4"/>
  <c r="X65" i="4"/>
  <c r="W65" i="4"/>
  <c r="V65" i="4"/>
  <c r="U65" i="4"/>
  <c r="S65" i="4"/>
  <c r="R65" i="4"/>
  <c r="Q65" i="4"/>
  <c r="N65" i="4"/>
  <c r="M65" i="4"/>
  <c r="J65" i="4"/>
  <c r="J74" i="4" s="1"/>
  <c r="C65" i="4"/>
  <c r="K62" i="4"/>
  <c r="I62" i="4"/>
  <c r="H62" i="4"/>
  <c r="G62" i="4"/>
  <c r="AI61" i="4"/>
  <c r="AH61" i="4"/>
  <c r="AE61" i="4"/>
  <c r="AD61" i="4"/>
  <c r="AB61" i="4"/>
  <c r="AA61" i="4"/>
  <c r="Z61" i="4"/>
  <c r="AC61" i="4" s="1"/>
  <c r="Y61" i="4"/>
  <c r="AG61" i="4" s="1"/>
  <c r="X61" i="4"/>
  <c r="W61" i="4"/>
  <c r="V61" i="4"/>
  <c r="U61" i="4"/>
  <c r="S61" i="4"/>
  <c r="R61" i="4"/>
  <c r="Q61" i="4"/>
  <c r="T61" i="4" s="1"/>
  <c r="N61" i="4"/>
  <c r="M61" i="4"/>
  <c r="J61" i="4"/>
  <c r="C61" i="4"/>
  <c r="AI60" i="4"/>
  <c r="AH60" i="4"/>
  <c r="AG60" i="4"/>
  <c r="AE60" i="4"/>
  <c r="AD60" i="4"/>
  <c r="AB60" i="4"/>
  <c r="AA60" i="4"/>
  <c r="Z60" i="4"/>
  <c r="AC60" i="4" s="1"/>
  <c r="Y60" i="4"/>
  <c r="X60" i="4"/>
  <c r="T60" i="4"/>
  <c r="J60" i="4"/>
  <c r="AH59" i="4"/>
  <c r="AG59" i="4"/>
  <c r="AE59" i="4"/>
  <c r="AD59" i="4"/>
  <c r="AB59" i="4"/>
  <c r="AA59" i="4"/>
  <c r="Z59" i="4"/>
  <c r="AC59" i="4" s="1"/>
  <c r="Y59" i="4"/>
  <c r="AI59" i="4" s="1"/>
  <c r="X59" i="4"/>
  <c r="V59" i="4"/>
  <c r="U59" i="4"/>
  <c r="T59" i="4"/>
  <c r="S59" i="4"/>
  <c r="R59" i="4"/>
  <c r="Q59" i="4"/>
  <c r="N59" i="4"/>
  <c r="J59" i="4"/>
  <c r="AI58" i="4"/>
  <c r="AH58" i="4"/>
  <c r="AE58" i="4"/>
  <c r="AD58" i="4"/>
  <c r="AB58" i="4"/>
  <c r="AA58" i="4"/>
  <c r="AC58" i="4" s="1"/>
  <c r="Z58" i="4"/>
  <c r="Y58" i="4"/>
  <c r="AG58" i="4" s="1"/>
  <c r="X58" i="4"/>
  <c r="V58" i="4"/>
  <c r="U58" i="4"/>
  <c r="S58" i="4"/>
  <c r="R58" i="4"/>
  <c r="Q58" i="4"/>
  <c r="T58" i="4" s="1"/>
  <c r="N58" i="4"/>
  <c r="J58" i="4"/>
  <c r="AH57" i="4"/>
  <c r="AE57" i="4"/>
  <c r="AD57" i="4"/>
  <c r="AB57" i="4"/>
  <c r="AA57" i="4"/>
  <c r="Z57" i="4"/>
  <c r="Y57" i="4"/>
  <c r="X57" i="4"/>
  <c r="V57" i="4"/>
  <c r="U57" i="4"/>
  <c r="T57" i="4"/>
  <c r="S57" i="4"/>
  <c r="R57" i="4"/>
  <c r="Q57" i="4"/>
  <c r="N57" i="4"/>
  <c r="J57" i="4"/>
  <c r="AH56" i="4"/>
  <c r="AE56" i="4"/>
  <c r="AD56" i="4"/>
  <c r="AB56" i="4"/>
  <c r="AA56" i="4"/>
  <c r="Z56" i="4"/>
  <c r="AC56" i="4" s="1"/>
  <c r="Y56" i="4"/>
  <c r="X56" i="4"/>
  <c r="V56" i="4"/>
  <c r="U56" i="4"/>
  <c r="S56" i="4"/>
  <c r="R56" i="4"/>
  <c r="Q56" i="4"/>
  <c r="T56" i="4" s="1"/>
  <c r="N56" i="4"/>
  <c r="J56" i="4"/>
  <c r="AH55" i="4"/>
  <c r="AG55" i="4"/>
  <c r="AE55" i="4"/>
  <c r="AD55" i="4"/>
  <c r="AI55" i="4" s="1"/>
  <c r="AB55" i="4"/>
  <c r="AA55" i="4"/>
  <c r="AC55" i="4" s="1"/>
  <c r="Z55" i="4"/>
  <c r="Y55" i="4"/>
  <c r="X55" i="4"/>
  <c r="V55" i="4"/>
  <c r="U55" i="4"/>
  <c r="T55" i="4"/>
  <c r="S55" i="4"/>
  <c r="R55" i="4"/>
  <c r="Q55" i="4"/>
  <c r="N55" i="4"/>
  <c r="M55" i="4"/>
  <c r="J55" i="4"/>
  <c r="AI54" i="4"/>
  <c r="AH54" i="4"/>
  <c r="AG54" i="4"/>
  <c r="AE54" i="4"/>
  <c r="AD54" i="4"/>
  <c r="AB54" i="4"/>
  <c r="AB62" i="4" s="1"/>
  <c r="AA54" i="4"/>
  <c r="Z54" i="4"/>
  <c r="Y54" i="4"/>
  <c r="X54" i="4"/>
  <c r="V54" i="4"/>
  <c r="U54" i="4"/>
  <c r="S54" i="4"/>
  <c r="R54" i="4"/>
  <c r="Q54" i="4"/>
  <c r="T54" i="4" s="1"/>
  <c r="N54" i="4"/>
  <c r="M54" i="4"/>
  <c r="J54" i="4"/>
  <c r="J62" i="4" s="1"/>
  <c r="AH53" i="4"/>
  <c r="AG53" i="4"/>
  <c r="AE53" i="4"/>
  <c r="AD53" i="4"/>
  <c r="AD62" i="4" s="1"/>
  <c r="AC53" i="4"/>
  <c r="AB53" i="4"/>
  <c r="AA53" i="4"/>
  <c r="Z53" i="4"/>
  <c r="Y53" i="4"/>
  <c r="X53" i="4"/>
  <c r="W53" i="4"/>
  <c r="V53" i="4"/>
  <c r="U53" i="4"/>
  <c r="T53" i="4"/>
  <c r="S53" i="4"/>
  <c r="S62" i="4" s="1"/>
  <c r="R53" i="4"/>
  <c r="R62" i="4" s="1"/>
  <c r="Q53" i="4"/>
  <c r="Q62" i="4" s="1"/>
  <c r="N53" i="4"/>
  <c r="M53" i="4"/>
  <c r="J53" i="4"/>
  <c r="C53" i="4"/>
  <c r="U50" i="4"/>
  <c r="K50" i="4"/>
  <c r="I50" i="4"/>
  <c r="H50" i="4"/>
  <c r="G50" i="4"/>
  <c r="AI49" i="4"/>
  <c r="AH49" i="4"/>
  <c r="AG49" i="4"/>
  <c r="AE49" i="4"/>
  <c r="AD49" i="4"/>
  <c r="AC49" i="4"/>
  <c r="AB49" i="4"/>
  <c r="AA49" i="4"/>
  <c r="Z49" i="4"/>
  <c r="Y49" i="4"/>
  <c r="X49" i="4"/>
  <c r="W49" i="4"/>
  <c r="V49" i="4"/>
  <c r="U49" i="4"/>
  <c r="S49" i="4"/>
  <c r="R49" i="4"/>
  <c r="Q49" i="4"/>
  <c r="T49" i="4" s="1"/>
  <c r="N49" i="4"/>
  <c r="M49" i="4"/>
  <c r="J49" i="4"/>
  <c r="C49" i="4"/>
  <c r="AH48" i="4"/>
  <c r="AE48" i="4"/>
  <c r="AD48" i="4"/>
  <c r="AB48" i="4"/>
  <c r="AA48" i="4"/>
  <c r="Z48" i="4"/>
  <c r="AC48" i="4" s="1"/>
  <c r="Y48" i="4"/>
  <c r="X48" i="4"/>
  <c r="T48" i="4"/>
  <c r="J48" i="4"/>
  <c r="AH47" i="4"/>
  <c r="AE47" i="4"/>
  <c r="AD47" i="4"/>
  <c r="AB47" i="4"/>
  <c r="AA47" i="4"/>
  <c r="Z47" i="4"/>
  <c r="AC47" i="4" s="1"/>
  <c r="Y47" i="4"/>
  <c r="X47" i="4"/>
  <c r="T47" i="4"/>
  <c r="J47" i="4"/>
  <c r="AH46" i="4"/>
  <c r="AE46" i="4"/>
  <c r="AD46" i="4"/>
  <c r="AI46" i="4" s="1"/>
  <c r="AB46" i="4"/>
  <c r="AA46" i="4"/>
  <c r="Z46" i="4"/>
  <c r="AC46" i="4" s="1"/>
  <c r="Y46" i="4"/>
  <c r="AG46" i="4" s="1"/>
  <c r="X46" i="4"/>
  <c r="T46" i="4"/>
  <c r="J46" i="4"/>
  <c r="AH45" i="4"/>
  <c r="AG45" i="4"/>
  <c r="AE45" i="4"/>
  <c r="AD45" i="4"/>
  <c r="AI45" i="4" s="1"/>
  <c r="AC45" i="4"/>
  <c r="AB45" i="4"/>
  <c r="AA45" i="4"/>
  <c r="Z45" i="4"/>
  <c r="Y45" i="4"/>
  <c r="X45" i="4"/>
  <c r="V45" i="4"/>
  <c r="U45" i="4"/>
  <c r="T45" i="4"/>
  <c r="S45" i="4"/>
  <c r="R45" i="4"/>
  <c r="Q45" i="4"/>
  <c r="N45" i="4"/>
  <c r="J45" i="4"/>
  <c r="AH44" i="4"/>
  <c r="AE44" i="4"/>
  <c r="AD44" i="4"/>
  <c r="AB44" i="4"/>
  <c r="AA44" i="4"/>
  <c r="Z44" i="4"/>
  <c r="AC44" i="4" s="1"/>
  <c r="Y44" i="4"/>
  <c r="X44" i="4"/>
  <c r="V44" i="4"/>
  <c r="U44" i="4"/>
  <c r="S44" i="4"/>
  <c r="R44" i="4"/>
  <c r="Q44" i="4"/>
  <c r="T44" i="4" s="1"/>
  <c r="N44" i="4"/>
  <c r="J44" i="4"/>
  <c r="AI43" i="4"/>
  <c r="AH43" i="4"/>
  <c r="AE43" i="4"/>
  <c r="AD43" i="4"/>
  <c r="AB43" i="4"/>
  <c r="AA43" i="4"/>
  <c r="Z43" i="4"/>
  <c r="AC43" i="4" s="1"/>
  <c r="Y43" i="4"/>
  <c r="AG43" i="4" s="1"/>
  <c r="X43" i="4"/>
  <c r="T43" i="4"/>
  <c r="M43" i="4"/>
  <c r="J43" i="4"/>
  <c r="AH42" i="4"/>
  <c r="AE42" i="4"/>
  <c r="AD42" i="4"/>
  <c r="AB42" i="4"/>
  <c r="AA42" i="4"/>
  <c r="Z42" i="4"/>
  <c r="AC42" i="4" s="1"/>
  <c r="Y42" i="4"/>
  <c r="X42" i="4"/>
  <c r="T42" i="4"/>
  <c r="M42" i="4"/>
  <c r="J42" i="4"/>
  <c r="C42" i="4"/>
  <c r="AI41" i="4"/>
  <c r="AH41" i="4"/>
  <c r="AG41" i="4"/>
  <c r="AE41" i="4"/>
  <c r="AD41" i="4"/>
  <c r="AC41" i="4"/>
  <c r="AB41" i="4"/>
  <c r="AA41" i="4"/>
  <c r="Z41" i="4"/>
  <c r="Y41" i="4"/>
  <c r="X41" i="4"/>
  <c r="W41" i="4"/>
  <c r="V41" i="4"/>
  <c r="U41" i="4"/>
  <c r="S41" i="4"/>
  <c r="S50" i="4" s="1"/>
  <c r="S51" i="4" s="1"/>
  <c r="R41" i="4"/>
  <c r="Q41" i="4"/>
  <c r="N41" i="4"/>
  <c r="M41" i="4"/>
  <c r="J41" i="4"/>
  <c r="C41" i="4"/>
  <c r="S38" i="4"/>
  <c r="S39" i="4" s="1"/>
  <c r="R38" i="4"/>
  <c r="Q38" i="4"/>
  <c r="Q39" i="4" s="1"/>
  <c r="K38" i="4"/>
  <c r="K39" i="4" s="1"/>
  <c r="K51" i="4" s="1"/>
  <c r="I38" i="4"/>
  <c r="H38" i="4"/>
  <c r="G38" i="4"/>
  <c r="AI37" i="4"/>
  <c r="AH37" i="4"/>
  <c r="AE37" i="4"/>
  <c r="AD37" i="4"/>
  <c r="AB37" i="4"/>
  <c r="AA37" i="4"/>
  <c r="Z37" i="4"/>
  <c r="AC37" i="4" s="1"/>
  <c r="Y37" i="4"/>
  <c r="AG37" i="4" s="1"/>
  <c r="X37" i="4"/>
  <c r="W37" i="4"/>
  <c r="V37" i="4"/>
  <c r="U37" i="4"/>
  <c r="S37" i="4"/>
  <c r="R37" i="4"/>
  <c r="Q37" i="4"/>
  <c r="T37" i="4" s="1"/>
  <c r="N37" i="4"/>
  <c r="M37" i="4"/>
  <c r="J37" i="4"/>
  <c r="C37" i="4"/>
  <c r="AH36" i="4"/>
  <c r="AE36" i="4"/>
  <c r="AD36" i="4"/>
  <c r="AB36" i="4"/>
  <c r="AA36" i="4"/>
  <c r="Z36" i="4"/>
  <c r="AC36" i="4" s="1"/>
  <c r="Y36" i="4"/>
  <c r="X36" i="4"/>
  <c r="W36" i="4"/>
  <c r="V36" i="4"/>
  <c r="U36" i="4"/>
  <c r="T36" i="4"/>
  <c r="S36" i="4"/>
  <c r="R36" i="4"/>
  <c r="Q36" i="4"/>
  <c r="N36" i="4"/>
  <c r="M36" i="4"/>
  <c r="J36" i="4"/>
  <c r="C36" i="4"/>
  <c r="AH35" i="4"/>
  <c r="AG35" i="4"/>
  <c r="AE35" i="4"/>
  <c r="AD35" i="4"/>
  <c r="AB35" i="4"/>
  <c r="AA35" i="4"/>
  <c r="Z35" i="4"/>
  <c r="AC35" i="4" s="1"/>
  <c r="Y35" i="4"/>
  <c r="AI35" i="4" s="1"/>
  <c r="X35" i="4"/>
  <c r="T35" i="4"/>
  <c r="J35" i="4"/>
  <c r="AH34" i="4"/>
  <c r="AE34" i="4"/>
  <c r="AD34" i="4"/>
  <c r="AB34" i="4"/>
  <c r="AA34" i="4"/>
  <c r="Z34" i="4"/>
  <c r="AC34" i="4" s="1"/>
  <c r="Y34" i="4"/>
  <c r="X34" i="4"/>
  <c r="T34" i="4"/>
  <c r="J34" i="4"/>
  <c r="AH33" i="4"/>
  <c r="AG33" i="4"/>
  <c r="AE33" i="4"/>
  <c r="AD33" i="4"/>
  <c r="AI33" i="4" s="1"/>
  <c r="AB33" i="4"/>
  <c r="AB38" i="4" s="1"/>
  <c r="AA33" i="4"/>
  <c r="Z33" i="4"/>
  <c r="AC33" i="4" s="1"/>
  <c r="Y33" i="4"/>
  <c r="X33" i="4"/>
  <c r="T33" i="4"/>
  <c r="J33" i="4"/>
  <c r="AH32" i="4"/>
  <c r="AG32" i="4"/>
  <c r="AE32" i="4"/>
  <c r="AD32" i="4"/>
  <c r="AI32" i="4" s="1"/>
  <c r="AC32" i="4"/>
  <c r="AB32" i="4"/>
  <c r="AA32" i="4"/>
  <c r="Z32" i="4"/>
  <c r="Y32" i="4"/>
  <c r="X32" i="4"/>
  <c r="T32" i="4"/>
  <c r="J32" i="4"/>
  <c r="AI31" i="4"/>
  <c r="AH31" i="4"/>
  <c r="AE31" i="4"/>
  <c r="AD31" i="4"/>
  <c r="AB31" i="4"/>
  <c r="AA31" i="4"/>
  <c r="Z31" i="4"/>
  <c r="AC31" i="4" s="1"/>
  <c r="Y31" i="4"/>
  <c r="AG31" i="4" s="1"/>
  <c r="X31" i="4"/>
  <c r="T31" i="4"/>
  <c r="J31" i="4"/>
  <c r="AH30" i="4"/>
  <c r="AE30" i="4"/>
  <c r="AD30" i="4"/>
  <c r="AB30" i="4"/>
  <c r="AA30" i="4"/>
  <c r="Z30" i="4"/>
  <c r="AC30" i="4" s="1"/>
  <c r="Y30" i="4"/>
  <c r="X30" i="4"/>
  <c r="T30" i="4"/>
  <c r="J30" i="4"/>
  <c r="C30" i="4"/>
  <c r="AI29" i="4"/>
  <c r="AH29" i="4"/>
  <c r="AG29" i="4"/>
  <c r="AE29" i="4"/>
  <c r="AD29" i="4"/>
  <c r="AC29" i="4"/>
  <c r="AB29" i="4"/>
  <c r="AA29" i="4"/>
  <c r="Z29" i="4"/>
  <c r="Y29" i="4"/>
  <c r="X29" i="4"/>
  <c r="W29" i="4"/>
  <c r="T29" i="4"/>
  <c r="T38" i="4" s="1"/>
  <c r="M29" i="4"/>
  <c r="J29" i="4"/>
  <c r="C29" i="4"/>
  <c r="K27" i="4"/>
  <c r="I27" i="4"/>
  <c r="I39" i="4" s="1"/>
  <c r="I51" i="4" s="1"/>
  <c r="I63" i="4" s="1"/>
  <c r="H27" i="4"/>
  <c r="U26" i="4"/>
  <c r="S26" i="4"/>
  <c r="S27" i="4" s="1"/>
  <c r="Q26" i="4"/>
  <c r="Q27" i="4" s="1"/>
  <c r="K26" i="4"/>
  <c r="I26" i="4"/>
  <c r="H26" i="4"/>
  <c r="G26" i="4"/>
  <c r="AH25" i="4"/>
  <c r="AE25" i="4"/>
  <c r="AD25" i="4"/>
  <c r="AC25" i="4"/>
  <c r="AB25" i="4"/>
  <c r="AA25" i="4"/>
  <c r="Z25" i="4"/>
  <c r="Y25" i="4"/>
  <c r="X25" i="4"/>
  <c r="W25" i="4"/>
  <c r="V25" i="4"/>
  <c r="U25" i="4"/>
  <c r="S25" i="4"/>
  <c r="R25" i="4"/>
  <c r="R26" i="4" s="1"/>
  <c r="R27" i="4" s="1"/>
  <c r="Q25" i="4"/>
  <c r="T25" i="4" s="1"/>
  <c r="N25" i="4"/>
  <c r="M25" i="4"/>
  <c r="J25" i="4"/>
  <c r="C25" i="4"/>
  <c r="AI24" i="4"/>
  <c r="AH24" i="4"/>
  <c r="AE24" i="4"/>
  <c r="AD24" i="4"/>
  <c r="AB24" i="4"/>
  <c r="AA24" i="4"/>
  <c r="Z24" i="4"/>
  <c r="AC24" i="4" s="1"/>
  <c r="Y24" i="4"/>
  <c r="AG24" i="4" s="1"/>
  <c r="X24" i="4"/>
  <c r="T24" i="4"/>
  <c r="J24" i="4"/>
  <c r="AH23" i="4"/>
  <c r="AG23" i="4"/>
  <c r="AE23" i="4"/>
  <c r="AD23" i="4"/>
  <c r="AC23" i="4"/>
  <c r="AB23" i="4"/>
  <c r="AA23" i="4"/>
  <c r="Z23" i="4"/>
  <c r="Y23" i="4"/>
  <c r="AI23" i="4" s="1"/>
  <c r="X23" i="4"/>
  <c r="T23" i="4"/>
  <c r="J23" i="4"/>
  <c r="AI22" i="4"/>
  <c r="AH22" i="4"/>
  <c r="AE22" i="4"/>
  <c r="AD22" i="4"/>
  <c r="AC22" i="4"/>
  <c r="AB22" i="4"/>
  <c r="AA22" i="4"/>
  <c r="Z22" i="4"/>
  <c r="Y22" i="4"/>
  <c r="AG22" i="4" s="1"/>
  <c r="X22" i="4"/>
  <c r="T22" i="4"/>
  <c r="J22" i="4"/>
  <c r="AH21" i="4"/>
  <c r="AE21" i="4"/>
  <c r="AD21" i="4"/>
  <c r="AB21" i="4"/>
  <c r="AA21" i="4"/>
  <c r="Z21" i="4"/>
  <c r="AC21" i="4" s="1"/>
  <c r="Y21" i="4"/>
  <c r="X21" i="4"/>
  <c r="T21" i="4"/>
  <c r="J21" i="4"/>
  <c r="AH20" i="4"/>
  <c r="AE20" i="4"/>
  <c r="AD20" i="4"/>
  <c r="AB20" i="4"/>
  <c r="AA20" i="4"/>
  <c r="Z20" i="4"/>
  <c r="AC20" i="4" s="1"/>
  <c r="Y20" i="4"/>
  <c r="X20" i="4"/>
  <c r="V20" i="4"/>
  <c r="T20" i="4"/>
  <c r="J20" i="4"/>
  <c r="AH19" i="4"/>
  <c r="AG19" i="4"/>
  <c r="AE19" i="4"/>
  <c r="AD19" i="4"/>
  <c r="AI19" i="4" s="1"/>
  <c r="AC19" i="4"/>
  <c r="AB19" i="4"/>
  <c r="AA19" i="4"/>
  <c r="Z19" i="4"/>
  <c r="Y19" i="4"/>
  <c r="X19" i="4"/>
  <c r="T19" i="4"/>
  <c r="J19" i="4"/>
  <c r="AI18" i="4"/>
  <c r="AH18" i="4"/>
  <c r="AG18" i="4"/>
  <c r="AE18" i="4"/>
  <c r="AD18" i="4"/>
  <c r="AB18" i="4"/>
  <c r="AA18" i="4"/>
  <c r="Z18" i="4"/>
  <c r="AC18" i="4" s="1"/>
  <c r="Y18" i="4"/>
  <c r="X18" i="4"/>
  <c r="T18" i="4"/>
  <c r="M18" i="4"/>
  <c r="J18" i="4"/>
  <c r="AH17" i="4"/>
  <c r="AE17" i="4"/>
  <c r="AD17" i="4"/>
  <c r="AD26" i="4" s="1"/>
  <c r="AB17" i="4"/>
  <c r="AB26" i="4" s="1"/>
  <c r="AA17" i="4"/>
  <c r="Z17" i="4"/>
  <c r="Y17" i="4"/>
  <c r="X17" i="4"/>
  <c r="W17" i="4"/>
  <c r="T17" i="4"/>
  <c r="M17" i="4"/>
  <c r="J17" i="4"/>
  <c r="C17" i="4"/>
  <c r="U15" i="4"/>
  <c r="K15" i="4"/>
  <c r="U14" i="4"/>
  <c r="Q14" i="4"/>
  <c r="Q15" i="4" s="1"/>
  <c r="K14" i="4"/>
  <c r="I14" i="4"/>
  <c r="I15" i="4" s="1"/>
  <c r="H14" i="4"/>
  <c r="H15" i="4" s="1"/>
  <c r="G14" i="4"/>
  <c r="G15" i="4" s="1"/>
  <c r="AI13" i="4"/>
  <c r="AH13" i="4"/>
  <c r="AG13" i="4"/>
  <c r="AE13" i="4"/>
  <c r="AD13" i="4"/>
  <c r="AB13" i="4"/>
  <c r="AA13" i="4"/>
  <c r="Z13" i="4"/>
  <c r="AC13" i="4" s="1"/>
  <c r="Y13" i="4"/>
  <c r="X13" i="4"/>
  <c r="W13" i="4"/>
  <c r="V13" i="4"/>
  <c r="U13" i="4"/>
  <c r="T13" i="4"/>
  <c r="S13" i="4"/>
  <c r="S14" i="4" s="1"/>
  <c r="S15" i="4" s="1"/>
  <c r="R13" i="4"/>
  <c r="R14" i="4" s="1"/>
  <c r="R15" i="4" s="1"/>
  <c r="Q13" i="4"/>
  <c r="N13" i="4"/>
  <c r="M13" i="4"/>
  <c r="J13" i="4"/>
  <c r="C13" i="4"/>
  <c r="AI12" i="4"/>
  <c r="AH12" i="4"/>
  <c r="AG12" i="4"/>
  <c r="AE12" i="4"/>
  <c r="AD12" i="4"/>
  <c r="AC12" i="4"/>
  <c r="AB12" i="4"/>
  <c r="AA12" i="4"/>
  <c r="Z12" i="4"/>
  <c r="Y12" i="4"/>
  <c r="X12" i="4"/>
  <c r="T12" i="4"/>
  <c r="J12" i="4"/>
  <c r="AI11" i="4"/>
  <c r="AH11" i="4"/>
  <c r="AE11" i="4"/>
  <c r="AD11" i="4"/>
  <c r="AB11" i="4"/>
  <c r="AA11" i="4"/>
  <c r="Z11" i="4"/>
  <c r="AC11" i="4" s="1"/>
  <c r="Y11" i="4"/>
  <c r="AG11" i="4" s="1"/>
  <c r="X11" i="4"/>
  <c r="T11" i="4"/>
  <c r="J11" i="4"/>
  <c r="AH10" i="4"/>
  <c r="AE10" i="4"/>
  <c r="AD10" i="4"/>
  <c r="AC10" i="4"/>
  <c r="AB10" i="4"/>
  <c r="AA10" i="4"/>
  <c r="Z10" i="4"/>
  <c r="Y10" i="4"/>
  <c r="X10" i="4"/>
  <c r="T10" i="4"/>
  <c r="J10" i="4"/>
  <c r="AH9" i="4"/>
  <c r="AG9" i="4"/>
  <c r="AE9" i="4"/>
  <c r="AD9" i="4"/>
  <c r="AI9" i="4" s="1"/>
  <c r="AB9" i="4"/>
  <c r="AA9" i="4"/>
  <c r="AC9" i="4" s="1"/>
  <c r="Z9" i="4"/>
  <c r="Y9" i="4"/>
  <c r="X9" i="4"/>
  <c r="V9" i="4"/>
  <c r="T9" i="4"/>
  <c r="J9" i="4"/>
  <c r="AI8" i="4"/>
  <c r="AH8" i="4"/>
  <c r="AE8" i="4"/>
  <c r="AD8" i="4"/>
  <c r="AB8" i="4"/>
  <c r="AA8" i="4"/>
  <c r="Z8" i="4"/>
  <c r="AC8" i="4" s="1"/>
  <c r="Y8" i="4"/>
  <c r="AG8" i="4" s="1"/>
  <c r="X8" i="4"/>
  <c r="T8" i="4"/>
  <c r="J8" i="4"/>
  <c r="AH7" i="4"/>
  <c r="AE7" i="4"/>
  <c r="AD7" i="4"/>
  <c r="AC7" i="4"/>
  <c r="AB7" i="4"/>
  <c r="AB14" i="4" s="1"/>
  <c r="AB15" i="4" s="1"/>
  <c r="AA7" i="4"/>
  <c r="AA14" i="4" s="1"/>
  <c r="AA15" i="4" s="1"/>
  <c r="Z7" i="4"/>
  <c r="Y7" i="4"/>
  <c r="X7" i="4"/>
  <c r="T7" i="4"/>
  <c r="J7" i="4"/>
  <c r="AI6" i="4"/>
  <c r="AH6" i="4"/>
  <c r="AG6" i="4"/>
  <c r="AE6" i="4"/>
  <c r="AD6" i="4"/>
  <c r="AC6" i="4"/>
  <c r="AB6" i="4"/>
  <c r="AA6" i="4"/>
  <c r="Z6" i="4"/>
  <c r="Y6" i="4"/>
  <c r="X6" i="4"/>
  <c r="T6" i="4"/>
  <c r="J6" i="4"/>
  <c r="C6" i="4"/>
  <c r="AI5" i="4"/>
  <c r="AH5" i="4"/>
  <c r="AG5" i="4"/>
  <c r="AE5" i="4"/>
  <c r="AD5" i="4"/>
  <c r="AB5" i="4"/>
  <c r="AA5" i="4"/>
  <c r="Z5" i="4"/>
  <c r="AC5" i="4" s="1"/>
  <c r="AC14" i="4" s="1"/>
  <c r="AC15" i="4" s="1"/>
  <c r="Y5" i="4"/>
  <c r="X5" i="4"/>
  <c r="W5" i="4"/>
  <c r="T5" i="4"/>
  <c r="T14" i="4" s="1"/>
  <c r="T15" i="4" s="1"/>
  <c r="M5" i="4"/>
  <c r="J5" i="4"/>
  <c r="J14" i="4" s="1"/>
  <c r="J15" i="4" s="1"/>
  <c r="C5" i="4"/>
  <c r="Y2" i="4"/>
  <c r="D2" i="4"/>
  <c r="K98" i="3"/>
  <c r="I98" i="3"/>
  <c r="H98" i="3"/>
  <c r="G98" i="3"/>
  <c r="AH97" i="3"/>
  <c r="AE97" i="3"/>
  <c r="AD97" i="3"/>
  <c r="AC97" i="3"/>
  <c r="AB97" i="3"/>
  <c r="AA97" i="3"/>
  <c r="Z97" i="3"/>
  <c r="Y97" i="3"/>
  <c r="X97" i="3"/>
  <c r="W97" i="3"/>
  <c r="V97" i="3"/>
  <c r="U97" i="3"/>
  <c r="S97" i="3"/>
  <c r="R97" i="3"/>
  <c r="Q97" i="3"/>
  <c r="T97" i="3" s="1"/>
  <c r="N97" i="3"/>
  <c r="M97" i="3"/>
  <c r="J97" i="3"/>
  <c r="C97" i="3"/>
  <c r="AH96" i="3"/>
  <c r="AE96" i="3"/>
  <c r="AD96" i="3"/>
  <c r="AB96" i="3"/>
  <c r="AA96" i="3"/>
  <c r="Z96" i="3"/>
  <c r="AC96" i="3" s="1"/>
  <c r="Y96" i="3"/>
  <c r="X96" i="3"/>
  <c r="T96" i="3"/>
  <c r="J96" i="3"/>
  <c r="AH95" i="3"/>
  <c r="AG95" i="3"/>
  <c r="AE95" i="3"/>
  <c r="AD95" i="3"/>
  <c r="AB95" i="3"/>
  <c r="AA95" i="3"/>
  <c r="Z95" i="3"/>
  <c r="AC95" i="3" s="1"/>
  <c r="Y95" i="3"/>
  <c r="AI95" i="3" s="1"/>
  <c r="X95" i="3"/>
  <c r="T95" i="3"/>
  <c r="J95" i="3"/>
  <c r="AH94" i="3"/>
  <c r="AE94" i="3"/>
  <c r="AD94" i="3"/>
  <c r="AI94" i="3" s="1"/>
  <c r="AC94" i="3"/>
  <c r="AB94" i="3"/>
  <c r="AA94" i="3"/>
  <c r="Z94" i="3"/>
  <c r="Y94" i="3"/>
  <c r="AG94" i="3" s="1"/>
  <c r="X94" i="3"/>
  <c r="V94" i="3"/>
  <c r="U94" i="3"/>
  <c r="S94" i="3"/>
  <c r="R94" i="3"/>
  <c r="Q94" i="3"/>
  <c r="T94" i="3" s="1"/>
  <c r="N94" i="3"/>
  <c r="J94" i="3"/>
  <c r="AH93" i="3"/>
  <c r="AE93" i="3"/>
  <c r="AD93" i="3"/>
  <c r="AB93" i="3"/>
  <c r="AA93" i="3"/>
  <c r="Z93" i="3"/>
  <c r="AC93" i="3" s="1"/>
  <c r="Y93" i="3"/>
  <c r="X93" i="3"/>
  <c r="V93" i="3"/>
  <c r="U93" i="3"/>
  <c r="S93" i="3"/>
  <c r="R93" i="3"/>
  <c r="Q93" i="3"/>
  <c r="T93" i="3" s="1"/>
  <c r="N93" i="3"/>
  <c r="J93" i="3"/>
  <c r="AH92" i="3"/>
  <c r="AE92" i="3"/>
  <c r="AD92" i="3"/>
  <c r="AC92" i="3"/>
  <c r="AB92" i="3"/>
  <c r="AA92" i="3"/>
  <c r="Z92" i="3"/>
  <c r="Y92" i="3"/>
  <c r="X92" i="3"/>
  <c r="V92" i="3"/>
  <c r="U92" i="3"/>
  <c r="S92" i="3"/>
  <c r="R92" i="3"/>
  <c r="Q92" i="3"/>
  <c r="T92" i="3" s="1"/>
  <c r="N92" i="3"/>
  <c r="J92" i="3"/>
  <c r="AI91" i="3"/>
  <c r="AH91" i="3"/>
  <c r="AE91" i="3"/>
  <c r="AD91" i="3"/>
  <c r="AB91" i="3"/>
  <c r="AA91" i="3"/>
  <c r="AC91" i="3" s="1"/>
  <c r="Z91" i="3"/>
  <c r="Y91" i="3"/>
  <c r="AG91" i="3" s="1"/>
  <c r="X91" i="3"/>
  <c r="V91" i="3"/>
  <c r="U91" i="3"/>
  <c r="S91" i="3"/>
  <c r="R91" i="3"/>
  <c r="Q91" i="3"/>
  <c r="T91" i="3" s="1"/>
  <c r="N91" i="3"/>
  <c r="M91" i="3"/>
  <c r="J91" i="3"/>
  <c r="AH90" i="3"/>
  <c r="AE90" i="3"/>
  <c r="AD90" i="3"/>
  <c r="AB90" i="3"/>
  <c r="AA90" i="3"/>
  <c r="Z90" i="3"/>
  <c r="Y90" i="3"/>
  <c r="X90" i="3"/>
  <c r="W90" i="3"/>
  <c r="V90" i="3"/>
  <c r="U90" i="3"/>
  <c r="T90" i="3"/>
  <c r="S90" i="3"/>
  <c r="R90" i="3"/>
  <c r="Q90" i="3"/>
  <c r="N90" i="3"/>
  <c r="M90" i="3"/>
  <c r="J90" i="3"/>
  <c r="C90" i="3"/>
  <c r="AH89" i="3"/>
  <c r="AG89" i="3"/>
  <c r="AE89" i="3"/>
  <c r="AD89" i="3"/>
  <c r="AD98" i="3" s="1"/>
  <c r="AC89" i="3"/>
  <c r="AB89" i="3"/>
  <c r="AA89" i="3"/>
  <c r="Z89" i="3"/>
  <c r="Y89" i="3"/>
  <c r="X89" i="3"/>
  <c r="W89" i="3"/>
  <c r="V89" i="3"/>
  <c r="U89" i="3"/>
  <c r="U98" i="3" s="1"/>
  <c r="T89" i="3"/>
  <c r="S89" i="3"/>
  <c r="R89" i="3"/>
  <c r="Q89" i="3"/>
  <c r="N89" i="3"/>
  <c r="M89" i="3"/>
  <c r="J89" i="3"/>
  <c r="C89" i="3"/>
  <c r="Z86" i="3"/>
  <c r="U86" i="3"/>
  <c r="K86" i="3"/>
  <c r="I86" i="3"/>
  <c r="H86" i="3"/>
  <c r="G86" i="3"/>
  <c r="AI85" i="3"/>
  <c r="AH85" i="3"/>
  <c r="AG85" i="3"/>
  <c r="AE85" i="3"/>
  <c r="AD85" i="3"/>
  <c r="AC85" i="3"/>
  <c r="AB85" i="3"/>
  <c r="AA85" i="3"/>
  <c r="Z85" i="3"/>
  <c r="Y85" i="3"/>
  <c r="X85" i="3"/>
  <c r="T85" i="3"/>
  <c r="J85" i="3"/>
  <c r="AH84" i="3"/>
  <c r="AE84" i="3"/>
  <c r="AD84" i="3"/>
  <c r="AB84" i="3"/>
  <c r="AA84" i="3"/>
  <c r="Z84" i="3"/>
  <c r="AC84" i="3" s="1"/>
  <c r="Y84" i="3"/>
  <c r="X84" i="3"/>
  <c r="T84" i="3"/>
  <c r="J84" i="3"/>
  <c r="AH83" i="3"/>
  <c r="AE83" i="3"/>
  <c r="AD83" i="3"/>
  <c r="AC83" i="3"/>
  <c r="AB83" i="3"/>
  <c r="AA83" i="3"/>
  <c r="Z83" i="3"/>
  <c r="Y83" i="3"/>
  <c r="X83" i="3"/>
  <c r="T83" i="3"/>
  <c r="J83" i="3"/>
  <c r="AH82" i="3"/>
  <c r="AG82" i="3"/>
  <c r="AE82" i="3"/>
  <c r="AD82" i="3"/>
  <c r="AI82" i="3" s="1"/>
  <c r="AB82" i="3"/>
  <c r="AC82" i="3" s="1"/>
  <c r="AA82" i="3"/>
  <c r="Z82" i="3"/>
  <c r="Y82" i="3"/>
  <c r="X82" i="3"/>
  <c r="V82" i="3"/>
  <c r="U82" i="3"/>
  <c r="S82" i="3"/>
  <c r="R82" i="3"/>
  <c r="Q82" i="3"/>
  <c r="T82" i="3" s="1"/>
  <c r="N82" i="3"/>
  <c r="J82" i="3"/>
  <c r="AH81" i="3"/>
  <c r="AG81" i="3"/>
  <c r="AE81" i="3"/>
  <c r="AD81" i="3"/>
  <c r="AI81" i="3" s="1"/>
  <c r="AB81" i="3"/>
  <c r="AA81" i="3"/>
  <c r="Z81" i="3"/>
  <c r="AC81" i="3" s="1"/>
  <c r="Y81" i="3"/>
  <c r="X81" i="3"/>
  <c r="V81" i="3"/>
  <c r="U81" i="3"/>
  <c r="S81" i="3"/>
  <c r="R81" i="3"/>
  <c r="Q81" i="3"/>
  <c r="T81" i="3" s="1"/>
  <c r="N81" i="3"/>
  <c r="J81" i="3"/>
  <c r="AH80" i="3"/>
  <c r="AE80" i="3"/>
  <c r="AD80" i="3"/>
  <c r="AC80" i="3"/>
  <c r="AB80" i="3"/>
  <c r="AA80" i="3"/>
  <c r="Z80" i="3"/>
  <c r="Y80" i="3"/>
  <c r="X80" i="3"/>
  <c r="V80" i="3"/>
  <c r="U80" i="3"/>
  <c r="S80" i="3"/>
  <c r="R80" i="3"/>
  <c r="Q80" i="3"/>
  <c r="T80" i="3" s="1"/>
  <c r="N80" i="3"/>
  <c r="J80" i="3"/>
  <c r="AI79" i="3"/>
  <c r="AH79" i="3"/>
  <c r="AE79" i="3"/>
  <c r="AD79" i="3"/>
  <c r="AB79" i="3"/>
  <c r="AA79" i="3"/>
  <c r="Z79" i="3"/>
  <c r="AC79" i="3" s="1"/>
  <c r="Y79" i="3"/>
  <c r="AG79" i="3" s="1"/>
  <c r="X79" i="3"/>
  <c r="V79" i="3"/>
  <c r="U79" i="3"/>
  <c r="S79" i="3"/>
  <c r="S86" i="3" s="1"/>
  <c r="R79" i="3"/>
  <c r="Q79" i="3"/>
  <c r="T79" i="3" s="1"/>
  <c r="N79" i="3"/>
  <c r="J79" i="3"/>
  <c r="C79" i="3"/>
  <c r="C80" i="3" s="1"/>
  <c r="AI78" i="3"/>
  <c r="AH78" i="3"/>
  <c r="AG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N78" i="3"/>
  <c r="J78" i="3"/>
  <c r="C78" i="3"/>
  <c r="C81" i="3" s="1"/>
  <c r="AH77" i="3"/>
  <c r="AG77" i="3"/>
  <c r="AE77" i="3"/>
  <c r="AD77" i="3"/>
  <c r="AC77" i="3"/>
  <c r="AB77" i="3"/>
  <c r="AA77" i="3"/>
  <c r="Z77" i="3"/>
  <c r="Y77" i="3"/>
  <c r="X77" i="3"/>
  <c r="W77" i="3"/>
  <c r="V77" i="3"/>
  <c r="U77" i="3"/>
  <c r="S77" i="3"/>
  <c r="R77" i="3"/>
  <c r="R86" i="3" s="1"/>
  <c r="Q77" i="3"/>
  <c r="N77" i="3"/>
  <c r="M77" i="3"/>
  <c r="J77" i="3"/>
  <c r="C77" i="3"/>
  <c r="Z74" i="3"/>
  <c r="K74" i="3"/>
  <c r="I74" i="3"/>
  <c r="H74" i="3"/>
  <c r="G74" i="3"/>
  <c r="AI73" i="3"/>
  <c r="AH73" i="3"/>
  <c r="AE73" i="3"/>
  <c r="AD73" i="3"/>
  <c r="AC73" i="3"/>
  <c r="AB73" i="3"/>
  <c r="AA73" i="3"/>
  <c r="Z73" i="3"/>
  <c r="Y73" i="3"/>
  <c r="AG73" i="3" s="1"/>
  <c r="X73" i="3"/>
  <c r="W73" i="3"/>
  <c r="V73" i="3"/>
  <c r="U73" i="3"/>
  <c r="S73" i="3"/>
  <c r="R73" i="3"/>
  <c r="Q73" i="3"/>
  <c r="T73" i="3" s="1"/>
  <c r="N73" i="3"/>
  <c r="M73" i="3"/>
  <c r="J73" i="3"/>
  <c r="C73" i="3"/>
  <c r="AH72" i="3"/>
  <c r="AE72" i="3"/>
  <c r="AD72" i="3"/>
  <c r="AB72" i="3"/>
  <c r="AA72" i="3"/>
  <c r="Z72" i="3"/>
  <c r="AC72" i="3" s="1"/>
  <c r="Y72" i="3"/>
  <c r="X72" i="3"/>
  <c r="T72" i="3"/>
  <c r="J72" i="3"/>
  <c r="AH71" i="3"/>
  <c r="AG71" i="3"/>
  <c r="AE71" i="3"/>
  <c r="AD71" i="3"/>
  <c r="AC71" i="3"/>
  <c r="AB71" i="3"/>
  <c r="AA71" i="3"/>
  <c r="Z71" i="3"/>
  <c r="Y71" i="3"/>
  <c r="AI71" i="3" s="1"/>
  <c r="X71" i="3"/>
  <c r="T71" i="3"/>
  <c r="J71" i="3"/>
  <c r="AH70" i="3"/>
  <c r="AE70" i="3"/>
  <c r="AD70" i="3"/>
  <c r="AB70" i="3"/>
  <c r="AA70" i="3"/>
  <c r="AC70" i="3" s="1"/>
  <c r="Z70" i="3"/>
  <c r="Y70" i="3"/>
  <c r="X70" i="3"/>
  <c r="V70" i="3"/>
  <c r="U70" i="3"/>
  <c r="T70" i="3"/>
  <c r="S70" i="3"/>
  <c r="R70" i="3"/>
  <c r="Q70" i="3"/>
  <c r="N70" i="3"/>
  <c r="J70" i="3"/>
  <c r="AI69" i="3"/>
  <c r="AH69" i="3"/>
  <c r="AE69" i="3"/>
  <c r="AD69" i="3"/>
  <c r="AB69" i="3"/>
  <c r="AA69" i="3"/>
  <c r="Z69" i="3"/>
  <c r="AC69" i="3" s="1"/>
  <c r="Y69" i="3"/>
  <c r="AG69" i="3" s="1"/>
  <c r="X69" i="3"/>
  <c r="V69" i="3"/>
  <c r="U69" i="3"/>
  <c r="T69" i="3"/>
  <c r="S69" i="3"/>
  <c r="R69" i="3"/>
  <c r="Q69" i="3"/>
  <c r="N69" i="3"/>
  <c r="J69" i="3"/>
  <c r="AH68" i="3"/>
  <c r="AG68" i="3"/>
  <c r="AE68" i="3"/>
  <c r="AD68" i="3"/>
  <c r="AB68" i="3"/>
  <c r="AC68" i="3" s="1"/>
  <c r="AA68" i="3"/>
  <c r="Z68" i="3"/>
  <c r="Y68" i="3"/>
  <c r="X68" i="3"/>
  <c r="V68" i="3"/>
  <c r="U68" i="3"/>
  <c r="S68" i="3"/>
  <c r="S74" i="3" s="1"/>
  <c r="R68" i="3"/>
  <c r="R74" i="3" s="1"/>
  <c r="Q68" i="3"/>
  <c r="T68" i="3" s="1"/>
  <c r="T74" i="3" s="1"/>
  <c r="N68" i="3"/>
  <c r="M68" i="3"/>
  <c r="J68" i="3"/>
  <c r="AH67" i="3"/>
  <c r="AE67" i="3"/>
  <c r="AD67" i="3"/>
  <c r="AB67" i="3"/>
  <c r="AA67" i="3"/>
  <c r="Z67" i="3"/>
  <c r="AC67" i="3" s="1"/>
  <c r="Y67" i="3"/>
  <c r="X67" i="3"/>
  <c r="V67" i="3"/>
  <c r="U67" i="3"/>
  <c r="S67" i="3"/>
  <c r="R67" i="3"/>
  <c r="Q67" i="3"/>
  <c r="T67" i="3" s="1"/>
  <c r="N67" i="3"/>
  <c r="J67" i="3"/>
  <c r="AI66" i="3"/>
  <c r="AH66" i="3"/>
  <c r="AE66" i="3"/>
  <c r="AD66" i="3"/>
  <c r="AB66" i="3"/>
  <c r="AA66" i="3"/>
  <c r="AA74" i="3" s="1"/>
  <c r="Z66" i="3"/>
  <c r="Y66" i="3"/>
  <c r="AG66" i="3" s="1"/>
  <c r="X66" i="3"/>
  <c r="V66" i="3"/>
  <c r="U66" i="3"/>
  <c r="S66" i="3"/>
  <c r="R66" i="3"/>
  <c r="Q66" i="3"/>
  <c r="T66" i="3" s="1"/>
  <c r="N66" i="3"/>
  <c r="M66" i="3"/>
  <c r="M67" i="3" s="1"/>
  <c r="J66" i="3"/>
  <c r="AH65" i="3"/>
  <c r="AE65" i="3"/>
  <c r="AD65" i="3"/>
  <c r="AB65" i="3"/>
  <c r="AA65" i="3"/>
  <c r="Z65" i="3"/>
  <c r="AC65" i="3" s="1"/>
  <c r="Y65" i="3"/>
  <c r="X65" i="3"/>
  <c r="W65" i="3"/>
  <c r="V65" i="3"/>
  <c r="U65" i="3"/>
  <c r="T65" i="3"/>
  <c r="S65" i="3"/>
  <c r="R65" i="3"/>
  <c r="Q65" i="3"/>
  <c r="N65" i="3"/>
  <c r="M65" i="3"/>
  <c r="J65" i="3"/>
  <c r="C65" i="3"/>
  <c r="AB62" i="3"/>
  <c r="K62" i="3"/>
  <c r="I62" i="3"/>
  <c r="H62" i="3"/>
  <c r="G62" i="3"/>
  <c r="AI61" i="3"/>
  <c r="AH61" i="3"/>
  <c r="AE61" i="3"/>
  <c r="AD61" i="3"/>
  <c r="AB61" i="3"/>
  <c r="AA61" i="3"/>
  <c r="Z61" i="3"/>
  <c r="AC61" i="3" s="1"/>
  <c r="Y61" i="3"/>
  <c r="AG61" i="3" s="1"/>
  <c r="X61" i="3"/>
  <c r="W61" i="3"/>
  <c r="V61" i="3"/>
  <c r="U61" i="3"/>
  <c r="S61" i="3"/>
  <c r="R61" i="3"/>
  <c r="Q61" i="3"/>
  <c r="T61" i="3" s="1"/>
  <c r="N61" i="3"/>
  <c r="M61" i="3"/>
  <c r="J61" i="3"/>
  <c r="C61" i="3"/>
  <c r="AI60" i="3"/>
  <c r="AH60" i="3"/>
  <c r="AG60" i="3"/>
  <c r="AE60" i="3"/>
  <c r="AD60" i="3"/>
  <c r="AC60" i="3"/>
  <c r="AB60" i="3"/>
  <c r="AA60" i="3"/>
  <c r="Z60" i="3"/>
  <c r="Y60" i="3"/>
  <c r="X60" i="3"/>
  <c r="T60" i="3"/>
  <c r="J60" i="3"/>
  <c r="AH59" i="3"/>
  <c r="AG59" i="3"/>
  <c r="AE59" i="3"/>
  <c r="AD59" i="3"/>
  <c r="AB59" i="3"/>
  <c r="AA59" i="3"/>
  <c r="Z59" i="3"/>
  <c r="AC59" i="3" s="1"/>
  <c r="Y59" i="3"/>
  <c r="AI59" i="3" s="1"/>
  <c r="X59" i="3"/>
  <c r="V59" i="3"/>
  <c r="U59" i="3"/>
  <c r="T59" i="3"/>
  <c r="S59" i="3"/>
  <c r="R59" i="3"/>
  <c r="Q59" i="3"/>
  <c r="N59" i="3"/>
  <c r="J59" i="3"/>
  <c r="AH58" i="3"/>
  <c r="AE58" i="3"/>
  <c r="AD58" i="3"/>
  <c r="AI58" i="3" s="1"/>
  <c r="AC58" i="3"/>
  <c r="AB58" i="3"/>
  <c r="AA58" i="3"/>
  <c r="Z58" i="3"/>
  <c r="Y58" i="3"/>
  <c r="AG58" i="3" s="1"/>
  <c r="X58" i="3"/>
  <c r="V58" i="3"/>
  <c r="U58" i="3"/>
  <c r="S58" i="3"/>
  <c r="R58" i="3"/>
  <c r="Q58" i="3"/>
  <c r="T58" i="3" s="1"/>
  <c r="N58" i="3"/>
  <c r="J58" i="3"/>
  <c r="AI57" i="3"/>
  <c r="AH57" i="3"/>
  <c r="AG57" i="3"/>
  <c r="AE57" i="3"/>
  <c r="AD57" i="3"/>
  <c r="AB57" i="3"/>
  <c r="AA57" i="3"/>
  <c r="Z57" i="3"/>
  <c r="AC57" i="3" s="1"/>
  <c r="Y57" i="3"/>
  <c r="X57" i="3"/>
  <c r="V57" i="3"/>
  <c r="U57" i="3"/>
  <c r="T57" i="3"/>
  <c r="S57" i="3"/>
  <c r="R57" i="3"/>
  <c r="Q57" i="3"/>
  <c r="N57" i="3"/>
  <c r="J57" i="3"/>
  <c r="AH56" i="3"/>
  <c r="AE56" i="3"/>
  <c r="AD56" i="3"/>
  <c r="AB56" i="3"/>
  <c r="AA56" i="3"/>
  <c r="Z56" i="3"/>
  <c r="AC56" i="3" s="1"/>
  <c r="Y56" i="3"/>
  <c r="X56" i="3"/>
  <c r="V56" i="3"/>
  <c r="U56" i="3"/>
  <c r="S56" i="3"/>
  <c r="R56" i="3"/>
  <c r="Q56" i="3"/>
  <c r="T56" i="3" s="1"/>
  <c r="N56" i="3"/>
  <c r="J56" i="3"/>
  <c r="C56" i="3"/>
  <c r="AI55" i="3"/>
  <c r="AH55" i="3"/>
  <c r="AE55" i="3"/>
  <c r="AD55" i="3"/>
  <c r="AB55" i="3"/>
  <c r="AA55" i="3"/>
  <c r="AC55" i="3" s="1"/>
  <c r="Z55" i="3"/>
  <c r="Y55" i="3"/>
  <c r="AG55" i="3" s="1"/>
  <c r="X55" i="3"/>
  <c r="W55" i="3"/>
  <c r="V55" i="3"/>
  <c r="U55" i="3"/>
  <c r="S55" i="3"/>
  <c r="R55" i="3"/>
  <c r="Q55" i="3"/>
  <c r="T55" i="3" s="1"/>
  <c r="N55" i="3"/>
  <c r="J55" i="3"/>
  <c r="C55" i="3"/>
  <c r="AI54" i="3"/>
  <c r="AH54" i="3"/>
  <c r="AG54" i="3"/>
  <c r="AE54" i="3"/>
  <c r="AD54" i="3"/>
  <c r="AB54" i="3"/>
  <c r="AA54" i="3"/>
  <c r="AA62" i="3" s="1"/>
  <c r="Z54" i="3"/>
  <c r="Y54" i="3"/>
  <c r="X54" i="3"/>
  <c r="W54" i="3"/>
  <c r="V54" i="3"/>
  <c r="U54" i="3"/>
  <c r="T54" i="3"/>
  <c r="S54" i="3"/>
  <c r="R54" i="3"/>
  <c r="Q54" i="3"/>
  <c r="N54" i="3"/>
  <c r="M54" i="3"/>
  <c r="J54" i="3"/>
  <c r="C54" i="3"/>
  <c r="AH53" i="3"/>
  <c r="AG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N53" i="3"/>
  <c r="M53" i="3"/>
  <c r="J53" i="3"/>
  <c r="C53" i="3"/>
  <c r="C57" i="3" s="1"/>
  <c r="K50" i="3"/>
  <c r="I50" i="3"/>
  <c r="H50" i="3"/>
  <c r="G50" i="3"/>
  <c r="AI49" i="3"/>
  <c r="AH49" i="3"/>
  <c r="AG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N49" i="3"/>
  <c r="M49" i="3"/>
  <c r="J49" i="3"/>
  <c r="C49" i="3"/>
  <c r="AI48" i="3"/>
  <c r="AH48" i="3"/>
  <c r="AG48" i="3"/>
  <c r="AE48" i="3"/>
  <c r="AD48" i="3"/>
  <c r="AC48" i="3"/>
  <c r="AB48" i="3"/>
  <c r="AA48" i="3"/>
  <c r="Z48" i="3"/>
  <c r="Y48" i="3"/>
  <c r="X48" i="3"/>
  <c r="T48" i="3"/>
  <c r="J48" i="3"/>
  <c r="AI47" i="3"/>
  <c r="AH47" i="3"/>
  <c r="AE47" i="3"/>
  <c r="AD47" i="3"/>
  <c r="AB47" i="3"/>
  <c r="AA47" i="3"/>
  <c r="Z47" i="3"/>
  <c r="AC47" i="3" s="1"/>
  <c r="Y47" i="3"/>
  <c r="AG47" i="3" s="1"/>
  <c r="X47" i="3"/>
  <c r="T47" i="3"/>
  <c r="J47" i="3"/>
  <c r="AH46" i="3"/>
  <c r="AE46" i="3"/>
  <c r="AD46" i="3"/>
  <c r="AB46" i="3"/>
  <c r="AA46" i="3"/>
  <c r="Z46" i="3"/>
  <c r="AC46" i="3" s="1"/>
  <c r="Y46" i="3"/>
  <c r="X46" i="3"/>
  <c r="T46" i="3"/>
  <c r="J46" i="3"/>
  <c r="AH45" i="3"/>
  <c r="AG45" i="3"/>
  <c r="AE45" i="3"/>
  <c r="AD45" i="3"/>
  <c r="AI45" i="3" s="1"/>
  <c r="AB45" i="3"/>
  <c r="AA45" i="3"/>
  <c r="AC45" i="3" s="1"/>
  <c r="Z45" i="3"/>
  <c r="Y45" i="3"/>
  <c r="X45" i="3"/>
  <c r="V45" i="3"/>
  <c r="U45" i="3"/>
  <c r="S45" i="3"/>
  <c r="R45" i="3"/>
  <c r="Q45" i="3"/>
  <c r="T45" i="3" s="1"/>
  <c r="N45" i="3"/>
  <c r="J45" i="3"/>
  <c r="AH44" i="3"/>
  <c r="AE44" i="3"/>
  <c r="AD44" i="3"/>
  <c r="AB44" i="3"/>
  <c r="AC44" i="3" s="1"/>
  <c r="AA44" i="3"/>
  <c r="Z44" i="3"/>
  <c r="Y44" i="3"/>
  <c r="X44" i="3"/>
  <c r="V44" i="3"/>
  <c r="U44" i="3"/>
  <c r="S44" i="3"/>
  <c r="R44" i="3"/>
  <c r="Q44" i="3"/>
  <c r="T44" i="3" s="1"/>
  <c r="N44" i="3"/>
  <c r="M44" i="3"/>
  <c r="M45" i="3" s="1"/>
  <c r="J44" i="3"/>
  <c r="AH43" i="3"/>
  <c r="AE43" i="3"/>
  <c r="AD43" i="3"/>
  <c r="AB43" i="3"/>
  <c r="AA43" i="3"/>
  <c r="Z43" i="3"/>
  <c r="AC43" i="3" s="1"/>
  <c r="Y43" i="3"/>
  <c r="X43" i="3"/>
  <c r="T43" i="3"/>
  <c r="M43" i="3"/>
  <c r="J43" i="3"/>
  <c r="AH42" i="3"/>
  <c r="AE42" i="3"/>
  <c r="AD42" i="3"/>
  <c r="AB42" i="3"/>
  <c r="AA42" i="3"/>
  <c r="Z42" i="3"/>
  <c r="AC42" i="3" s="1"/>
  <c r="Y42" i="3"/>
  <c r="X42" i="3"/>
  <c r="T42" i="3"/>
  <c r="M42" i="3"/>
  <c r="J42" i="3"/>
  <c r="C42" i="3"/>
  <c r="AH41" i="3"/>
  <c r="AG41" i="3"/>
  <c r="AE41" i="3"/>
  <c r="AD41" i="3"/>
  <c r="AC41" i="3"/>
  <c r="AB41" i="3"/>
  <c r="AA41" i="3"/>
  <c r="Z41" i="3"/>
  <c r="Y41" i="3"/>
  <c r="X41" i="3"/>
  <c r="W41" i="3"/>
  <c r="V41" i="3"/>
  <c r="U41" i="3"/>
  <c r="S41" i="3"/>
  <c r="R41" i="3"/>
  <c r="Q41" i="3"/>
  <c r="N41" i="3"/>
  <c r="M41" i="3"/>
  <c r="J41" i="3"/>
  <c r="C41" i="3"/>
  <c r="H39" i="3"/>
  <c r="K38" i="3"/>
  <c r="I38" i="3"/>
  <c r="H38" i="3"/>
  <c r="G38" i="3"/>
  <c r="AI37" i="3"/>
  <c r="AH37" i="3"/>
  <c r="AE37" i="3"/>
  <c r="AD37" i="3"/>
  <c r="AB37" i="3"/>
  <c r="AA37" i="3"/>
  <c r="Z37" i="3"/>
  <c r="AC37" i="3" s="1"/>
  <c r="Y37" i="3"/>
  <c r="AG37" i="3" s="1"/>
  <c r="X37" i="3"/>
  <c r="W37" i="3"/>
  <c r="V37" i="3"/>
  <c r="U37" i="3"/>
  <c r="S37" i="3"/>
  <c r="R37" i="3"/>
  <c r="R38" i="3" s="1"/>
  <c r="Q37" i="3"/>
  <c r="T37" i="3" s="1"/>
  <c r="N37" i="3"/>
  <c r="M37" i="3"/>
  <c r="J37" i="3"/>
  <c r="C37" i="3"/>
  <c r="AI36" i="3"/>
  <c r="AH36" i="3"/>
  <c r="AG36" i="3"/>
  <c r="AE36" i="3"/>
  <c r="AD36" i="3"/>
  <c r="AC36" i="3"/>
  <c r="AB36" i="3"/>
  <c r="AA36" i="3"/>
  <c r="Z36" i="3"/>
  <c r="Y36" i="3"/>
  <c r="X36" i="3"/>
  <c r="W36" i="3"/>
  <c r="V36" i="3"/>
  <c r="U36" i="3"/>
  <c r="S36" i="3"/>
  <c r="R36" i="3"/>
  <c r="Q36" i="3"/>
  <c r="N36" i="3"/>
  <c r="M36" i="3"/>
  <c r="J36" i="3"/>
  <c r="C36" i="3"/>
  <c r="AH35" i="3"/>
  <c r="AG35" i="3"/>
  <c r="AE35" i="3"/>
  <c r="AD35" i="3"/>
  <c r="AB35" i="3"/>
  <c r="AA35" i="3"/>
  <c r="Z35" i="3"/>
  <c r="AC35" i="3" s="1"/>
  <c r="Y35" i="3"/>
  <c r="AI35" i="3" s="1"/>
  <c r="X35" i="3"/>
  <c r="T35" i="3"/>
  <c r="J35" i="3"/>
  <c r="AI34" i="3"/>
  <c r="AH34" i="3"/>
  <c r="AE34" i="3"/>
  <c r="AD34" i="3"/>
  <c r="AC34" i="3"/>
  <c r="AB34" i="3"/>
  <c r="AA34" i="3"/>
  <c r="Z34" i="3"/>
  <c r="Y34" i="3"/>
  <c r="AG34" i="3" s="1"/>
  <c r="X34" i="3"/>
  <c r="T34" i="3"/>
  <c r="J34" i="3"/>
  <c r="AH33" i="3"/>
  <c r="AE33" i="3"/>
  <c r="AD33" i="3"/>
  <c r="AB33" i="3"/>
  <c r="AA33" i="3"/>
  <c r="Z33" i="3"/>
  <c r="AC33" i="3" s="1"/>
  <c r="Y33" i="3"/>
  <c r="AI33" i="3" s="1"/>
  <c r="X33" i="3"/>
  <c r="T33" i="3"/>
  <c r="J33" i="3"/>
  <c r="AH32" i="3"/>
  <c r="AE32" i="3"/>
  <c r="AD32" i="3"/>
  <c r="AB32" i="3"/>
  <c r="AA32" i="3"/>
  <c r="Z32" i="3"/>
  <c r="AC32" i="3" s="1"/>
  <c r="Y32" i="3"/>
  <c r="X32" i="3"/>
  <c r="T32" i="3"/>
  <c r="J32" i="3"/>
  <c r="C32" i="3"/>
  <c r="AI31" i="3"/>
  <c r="AH31" i="3"/>
  <c r="AE31" i="3"/>
  <c r="AD31" i="3"/>
  <c r="AB31" i="3"/>
  <c r="AA31" i="3"/>
  <c r="AC31" i="3" s="1"/>
  <c r="Z31" i="3"/>
  <c r="Y31" i="3"/>
  <c r="AG31" i="3" s="1"/>
  <c r="X31" i="3"/>
  <c r="T31" i="3"/>
  <c r="M31" i="3"/>
  <c r="J31" i="3"/>
  <c r="C31" i="3"/>
  <c r="AH30" i="3"/>
  <c r="AE30" i="3"/>
  <c r="AD30" i="3"/>
  <c r="AB30" i="3"/>
  <c r="AA30" i="3"/>
  <c r="Z30" i="3"/>
  <c r="AC30" i="3" s="1"/>
  <c r="Y30" i="3"/>
  <c r="X30" i="3"/>
  <c r="W30" i="3"/>
  <c r="T30" i="3"/>
  <c r="M30" i="3"/>
  <c r="J30" i="3"/>
  <c r="C30" i="3"/>
  <c r="AH29" i="3"/>
  <c r="AE29" i="3"/>
  <c r="AD29" i="3"/>
  <c r="AD38" i="3" s="1"/>
  <c r="AB29" i="3"/>
  <c r="AA29" i="3"/>
  <c r="AA38" i="3" s="1"/>
  <c r="Z29" i="3"/>
  <c r="Z38" i="3" s="1"/>
  <c r="Y29" i="3"/>
  <c r="X29" i="3"/>
  <c r="W29" i="3"/>
  <c r="T29" i="3"/>
  <c r="M29" i="3"/>
  <c r="J29" i="3"/>
  <c r="C29" i="3"/>
  <c r="C33" i="3" s="1"/>
  <c r="AA26" i="3"/>
  <c r="Z26" i="3"/>
  <c r="U26" i="3"/>
  <c r="U27" i="3" s="1"/>
  <c r="K26" i="3"/>
  <c r="K27" i="3" s="1"/>
  <c r="I26" i="3"/>
  <c r="I27" i="3" s="1"/>
  <c r="H26" i="3"/>
  <c r="H27" i="3" s="1"/>
  <c r="G26" i="3"/>
  <c r="AH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S26" i="3" s="1"/>
  <c r="R25" i="3"/>
  <c r="R26" i="3" s="1"/>
  <c r="Q25" i="3"/>
  <c r="Q26" i="3" s="1"/>
  <c r="N25" i="3"/>
  <c r="M25" i="3"/>
  <c r="J25" i="3"/>
  <c r="C25" i="3"/>
  <c r="AI24" i="3"/>
  <c r="AH24" i="3"/>
  <c r="AG24" i="3"/>
  <c r="AE24" i="3"/>
  <c r="AD24" i="3"/>
  <c r="AC24" i="3"/>
  <c r="AB24" i="3"/>
  <c r="AA24" i="3"/>
  <c r="Z24" i="3"/>
  <c r="Y24" i="3"/>
  <c r="X24" i="3"/>
  <c r="T24" i="3"/>
  <c r="J24" i="3"/>
  <c r="AH23" i="3"/>
  <c r="AE23" i="3"/>
  <c r="AD23" i="3"/>
  <c r="AB23" i="3"/>
  <c r="AA23" i="3"/>
  <c r="Z23" i="3"/>
  <c r="AC23" i="3" s="1"/>
  <c r="Y23" i="3"/>
  <c r="AG23" i="3" s="1"/>
  <c r="X23" i="3"/>
  <c r="T23" i="3"/>
  <c r="J23" i="3"/>
  <c r="AH22" i="3"/>
  <c r="AE22" i="3"/>
  <c r="AD22" i="3"/>
  <c r="AB22" i="3"/>
  <c r="AA22" i="3"/>
  <c r="Z22" i="3"/>
  <c r="AC22" i="3" s="1"/>
  <c r="Y22" i="3"/>
  <c r="X22" i="3"/>
  <c r="T22" i="3"/>
  <c r="J22" i="3"/>
  <c r="AI21" i="3"/>
  <c r="AH21" i="3"/>
  <c r="AG21" i="3"/>
  <c r="AE21" i="3"/>
  <c r="AD21" i="3"/>
  <c r="AC21" i="3"/>
  <c r="AB21" i="3"/>
  <c r="AA21" i="3"/>
  <c r="Z21" i="3"/>
  <c r="Y21" i="3"/>
  <c r="X21" i="3"/>
  <c r="T21" i="3"/>
  <c r="T26" i="3" s="1"/>
  <c r="J21" i="3"/>
  <c r="AH20" i="3"/>
  <c r="AE20" i="3"/>
  <c r="AD20" i="3"/>
  <c r="AB20" i="3"/>
  <c r="AA20" i="3"/>
  <c r="Z20" i="3"/>
  <c r="AC20" i="3" s="1"/>
  <c r="Y20" i="3"/>
  <c r="AI20" i="3" s="1"/>
  <c r="X20" i="3"/>
  <c r="V20" i="3"/>
  <c r="T20" i="3"/>
  <c r="J20" i="3"/>
  <c r="AH19" i="3"/>
  <c r="AE19" i="3"/>
  <c r="AD19" i="3"/>
  <c r="AB19" i="3"/>
  <c r="AA19" i="3"/>
  <c r="Z19" i="3"/>
  <c r="AC19" i="3" s="1"/>
  <c r="Y19" i="3"/>
  <c r="X19" i="3"/>
  <c r="T19" i="3"/>
  <c r="J19" i="3"/>
  <c r="AI18" i="3"/>
  <c r="AH18" i="3"/>
  <c r="AG18" i="3"/>
  <c r="AE18" i="3"/>
  <c r="AD18" i="3"/>
  <c r="AD26" i="3" s="1"/>
  <c r="AD27" i="3" s="1"/>
  <c r="AB18" i="3"/>
  <c r="AB26" i="3" s="1"/>
  <c r="AA18" i="3"/>
  <c r="AC18" i="3" s="1"/>
  <c r="AC26" i="3" s="1"/>
  <c r="Z18" i="3"/>
  <c r="Y18" i="3"/>
  <c r="X18" i="3"/>
  <c r="T18" i="3"/>
  <c r="M18" i="3"/>
  <c r="J18" i="3"/>
  <c r="AH17" i="3"/>
  <c r="AG17" i="3"/>
  <c r="AE17" i="3"/>
  <c r="AD17" i="3"/>
  <c r="AB17" i="3"/>
  <c r="AA17" i="3"/>
  <c r="Z17" i="3"/>
  <c r="AC17" i="3" s="1"/>
  <c r="Y17" i="3"/>
  <c r="AI17" i="3" s="1"/>
  <c r="X17" i="3"/>
  <c r="W17" i="3"/>
  <c r="T17" i="3"/>
  <c r="M17" i="3"/>
  <c r="J17" i="3"/>
  <c r="C17" i="3"/>
  <c r="AD15" i="3"/>
  <c r="S15" i="3"/>
  <c r="R15" i="3"/>
  <c r="Q15" i="3"/>
  <c r="K15" i="3"/>
  <c r="I15" i="3"/>
  <c r="G15" i="3"/>
  <c r="S14" i="3"/>
  <c r="R14" i="3"/>
  <c r="Q14" i="3"/>
  <c r="K14" i="3"/>
  <c r="I14" i="3"/>
  <c r="H14" i="3"/>
  <c r="H15" i="3" s="1"/>
  <c r="G14" i="3"/>
  <c r="AI13" i="3"/>
  <c r="AH13" i="3"/>
  <c r="AG13" i="3"/>
  <c r="AE13" i="3"/>
  <c r="AD13" i="3"/>
  <c r="AB13" i="3"/>
  <c r="AA13" i="3"/>
  <c r="Z13" i="3"/>
  <c r="AC13" i="3" s="1"/>
  <c r="Y13" i="3"/>
  <c r="X13" i="3"/>
  <c r="W13" i="3"/>
  <c r="V13" i="3"/>
  <c r="U13" i="3"/>
  <c r="U14" i="3" s="1"/>
  <c r="U15" i="3" s="1"/>
  <c r="S13" i="3"/>
  <c r="R13" i="3"/>
  <c r="Q13" i="3"/>
  <c r="T13" i="3" s="1"/>
  <c r="N13" i="3"/>
  <c r="M13" i="3"/>
  <c r="J13" i="3"/>
  <c r="C13" i="3"/>
  <c r="AI12" i="3"/>
  <c r="AH12" i="3"/>
  <c r="AG12" i="3"/>
  <c r="AE12" i="3"/>
  <c r="AD12" i="3"/>
  <c r="AB12" i="3"/>
  <c r="AA12" i="3"/>
  <c r="Z12" i="3"/>
  <c r="AC12" i="3" s="1"/>
  <c r="Y12" i="3"/>
  <c r="X12" i="3"/>
  <c r="T12" i="3"/>
  <c r="J12" i="3"/>
  <c r="AH11" i="3"/>
  <c r="AG11" i="3"/>
  <c r="AE11" i="3"/>
  <c r="AD11" i="3"/>
  <c r="AI11" i="3" s="1"/>
  <c r="AB11" i="3"/>
  <c r="AA11" i="3"/>
  <c r="Z11" i="3"/>
  <c r="Y11" i="3"/>
  <c r="X11" i="3"/>
  <c r="T11" i="3"/>
  <c r="J11" i="3"/>
  <c r="AH10" i="3"/>
  <c r="AE10" i="3"/>
  <c r="AD10" i="3"/>
  <c r="AB10" i="3"/>
  <c r="AA10" i="3"/>
  <c r="Z10" i="3"/>
  <c r="AC10" i="3" s="1"/>
  <c r="Y10" i="3"/>
  <c r="X10" i="3"/>
  <c r="T10" i="3"/>
  <c r="J10" i="3"/>
  <c r="AI9" i="3"/>
  <c r="AH9" i="3"/>
  <c r="AG9" i="3"/>
  <c r="AE9" i="3"/>
  <c r="AD9" i="3"/>
  <c r="AC9" i="3"/>
  <c r="AB9" i="3"/>
  <c r="AA9" i="3"/>
  <c r="Z9" i="3"/>
  <c r="Y9" i="3"/>
  <c r="X9" i="3"/>
  <c r="V9" i="3"/>
  <c r="T9" i="3"/>
  <c r="J9" i="3"/>
  <c r="AI8" i="3"/>
  <c r="AH8" i="3"/>
  <c r="AG8" i="3"/>
  <c r="AE8" i="3"/>
  <c r="AD8" i="3"/>
  <c r="AC8" i="3"/>
  <c r="AB8" i="3"/>
  <c r="AA8" i="3"/>
  <c r="Z8" i="3"/>
  <c r="Y8" i="3"/>
  <c r="X8" i="3"/>
  <c r="T8" i="3"/>
  <c r="J8" i="3"/>
  <c r="AH7" i="3"/>
  <c r="AG7" i="3"/>
  <c r="AE7" i="3"/>
  <c r="AD7" i="3"/>
  <c r="AB7" i="3"/>
  <c r="AA7" i="3"/>
  <c r="Z7" i="3"/>
  <c r="AC7" i="3" s="1"/>
  <c r="Y7" i="3"/>
  <c r="AI7" i="3" s="1"/>
  <c r="X7" i="3"/>
  <c r="T7" i="3"/>
  <c r="J7" i="3"/>
  <c r="J14" i="3" s="1"/>
  <c r="J15" i="3" s="1"/>
  <c r="AH6" i="3"/>
  <c r="AE6" i="3"/>
  <c r="AD6" i="3"/>
  <c r="AD14" i="3" s="1"/>
  <c r="AC6" i="3"/>
  <c r="AB6" i="3"/>
  <c r="AA6" i="3"/>
  <c r="Z6" i="3"/>
  <c r="Y6" i="3"/>
  <c r="X6" i="3"/>
  <c r="W6" i="3"/>
  <c r="T6" i="3"/>
  <c r="T14" i="3" s="1"/>
  <c r="T15" i="3" s="1"/>
  <c r="J6" i="3"/>
  <c r="AI5" i="3"/>
  <c r="AH5" i="3"/>
  <c r="AG5" i="3"/>
  <c r="AE5" i="3"/>
  <c r="AD5" i="3"/>
  <c r="AB5" i="3"/>
  <c r="AA5" i="3"/>
  <c r="Z5" i="3"/>
  <c r="Y5" i="3"/>
  <c r="X5" i="3"/>
  <c r="W5" i="3"/>
  <c r="T5" i="3"/>
  <c r="M5" i="3"/>
  <c r="J5" i="3"/>
  <c r="C5" i="3"/>
  <c r="Y2" i="3"/>
  <c r="D2" i="3"/>
  <c r="U98" i="2"/>
  <c r="S98" i="2"/>
  <c r="R98" i="2"/>
  <c r="Q98" i="2"/>
  <c r="K98" i="2"/>
  <c r="I98" i="2"/>
  <c r="H98" i="2"/>
  <c r="G98" i="2"/>
  <c r="AH97" i="2"/>
  <c r="AE97" i="2"/>
  <c r="AD97" i="2"/>
  <c r="AC97" i="2"/>
  <c r="AB97" i="2"/>
  <c r="AA97" i="2"/>
  <c r="Z97" i="2"/>
  <c r="Y97" i="2"/>
  <c r="X97" i="2"/>
  <c r="W97" i="2"/>
  <c r="T97" i="2"/>
  <c r="M97" i="2"/>
  <c r="J97" i="2"/>
  <c r="C97" i="2"/>
  <c r="AH96" i="2"/>
  <c r="AE96" i="2"/>
  <c r="AD96" i="2"/>
  <c r="AB96" i="2"/>
  <c r="AA96" i="2"/>
  <c r="Z96" i="2"/>
  <c r="AC96" i="2" s="1"/>
  <c r="Y96" i="2"/>
  <c r="X96" i="2"/>
  <c r="T96" i="2"/>
  <c r="J96" i="2"/>
  <c r="AH95" i="2"/>
  <c r="AE95" i="2"/>
  <c r="AD95" i="2"/>
  <c r="AB95" i="2"/>
  <c r="AA95" i="2"/>
  <c r="Z95" i="2"/>
  <c r="AC95" i="2" s="1"/>
  <c r="Y95" i="2"/>
  <c r="X95" i="2"/>
  <c r="T95" i="2"/>
  <c r="J95" i="2"/>
  <c r="AH94" i="2"/>
  <c r="AG94" i="2"/>
  <c r="AE94" i="2"/>
  <c r="AD94" i="2"/>
  <c r="AI94" i="2" s="1"/>
  <c r="AC94" i="2"/>
  <c r="AB94" i="2"/>
  <c r="AA94" i="2"/>
  <c r="Z94" i="2"/>
  <c r="Y94" i="2"/>
  <c r="X94" i="2"/>
  <c r="T94" i="2"/>
  <c r="J94" i="2"/>
  <c r="AI93" i="2"/>
  <c r="AH93" i="2"/>
  <c r="AE93" i="2"/>
  <c r="AD93" i="2"/>
  <c r="AB93" i="2"/>
  <c r="AA93" i="2"/>
  <c r="Z93" i="2"/>
  <c r="Y93" i="2"/>
  <c r="AG93" i="2" s="1"/>
  <c r="X93" i="2"/>
  <c r="T93" i="2"/>
  <c r="J93" i="2"/>
  <c r="AH92" i="2"/>
  <c r="AE92" i="2"/>
  <c r="AD92" i="2"/>
  <c r="AB92" i="2"/>
  <c r="AA92" i="2"/>
  <c r="Z92" i="2"/>
  <c r="AC92" i="2" s="1"/>
  <c r="Y92" i="2"/>
  <c r="X92" i="2"/>
  <c r="T92" i="2"/>
  <c r="J92" i="2"/>
  <c r="AI91" i="2"/>
  <c r="AH91" i="2"/>
  <c r="AG91" i="2"/>
  <c r="AE91" i="2"/>
  <c r="AD91" i="2"/>
  <c r="AB91" i="2"/>
  <c r="AC91" i="2" s="1"/>
  <c r="AA91" i="2"/>
  <c r="Z91" i="2"/>
  <c r="Y91" i="2"/>
  <c r="X91" i="2"/>
  <c r="T91" i="2"/>
  <c r="M91" i="2"/>
  <c r="J91" i="2"/>
  <c r="AH90" i="2"/>
  <c r="AE90" i="2"/>
  <c r="AD90" i="2"/>
  <c r="AB90" i="2"/>
  <c r="AA90" i="2"/>
  <c r="Z90" i="2"/>
  <c r="Y90" i="2"/>
  <c r="AI90" i="2" s="1"/>
  <c r="X90" i="2"/>
  <c r="W90" i="2"/>
  <c r="T90" i="2"/>
  <c r="T98" i="2" s="1"/>
  <c r="M90" i="2"/>
  <c r="J90" i="2"/>
  <c r="AH89" i="2"/>
  <c r="AE89" i="2"/>
  <c r="AD89" i="2"/>
  <c r="AD98" i="2" s="1"/>
  <c r="AB89" i="2"/>
  <c r="AB98" i="2" s="1"/>
  <c r="AA89" i="2"/>
  <c r="AA98" i="2" s="1"/>
  <c r="Z89" i="2"/>
  <c r="Y89" i="2"/>
  <c r="X89" i="2"/>
  <c r="W89" i="2"/>
  <c r="T89" i="2"/>
  <c r="M89" i="2"/>
  <c r="J89" i="2"/>
  <c r="C89" i="2"/>
  <c r="C90" i="2" s="1"/>
  <c r="AD86" i="2"/>
  <c r="AB86" i="2"/>
  <c r="AA86" i="2"/>
  <c r="Z86" i="2"/>
  <c r="U86" i="2"/>
  <c r="S86" i="2"/>
  <c r="R86" i="2"/>
  <c r="Q86" i="2"/>
  <c r="K86" i="2"/>
  <c r="I86" i="2"/>
  <c r="H86" i="2"/>
  <c r="G86" i="2"/>
  <c r="AI85" i="2"/>
  <c r="AH85" i="2"/>
  <c r="AG85" i="2"/>
  <c r="AE85" i="2"/>
  <c r="AD85" i="2"/>
  <c r="AB85" i="2"/>
  <c r="AA85" i="2"/>
  <c r="Z85" i="2"/>
  <c r="AC85" i="2" s="1"/>
  <c r="Y85" i="2"/>
  <c r="X85" i="2"/>
  <c r="T85" i="2"/>
  <c r="J85" i="2"/>
  <c r="AH84" i="2"/>
  <c r="AE84" i="2"/>
  <c r="AD84" i="2"/>
  <c r="AC84" i="2"/>
  <c r="AB84" i="2"/>
  <c r="AA84" i="2"/>
  <c r="Z84" i="2"/>
  <c r="Y84" i="2"/>
  <c r="X84" i="2"/>
  <c r="T84" i="2"/>
  <c r="J84" i="2"/>
  <c r="AI83" i="2"/>
  <c r="AH83" i="2"/>
  <c r="AG83" i="2"/>
  <c r="AE83" i="2"/>
  <c r="AD83" i="2"/>
  <c r="AC83" i="2"/>
  <c r="AB83" i="2"/>
  <c r="AA83" i="2"/>
  <c r="Z83" i="2"/>
  <c r="Y83" i="2"/>
  <c r="X83" i="2"/>
  <c r="T83" i="2"/>
  <c r="J83" i="2"/>
  <c r="AH82" i="2"/>
  <c r="AE82" i="2"/>
  <c r="AD82" i="2"/>
  <c r="AB82" i="2"/>
  <c r="AA82" i="2"/>
  <c r="Z82" i="2"/>
  <c r="AC82" i="2" s="1"/>
  <c r="Y82" i="2"/>
  <c r="X82" i="2"/>
  <c r="T82" i="2"/>
  <c r="J82" i="2"/>
  <c r="AH81" i="2"/>
  <c r="AE81" i="2"/>
  <c r="AD81" i="2"/>
  <c r="AB81" i="2"/>
  <c r="AA81" i="2"/>
  <c r="Z81" i="2"/>
  <c r="AC81" i="2" s="1"/>
  <c r="Y81" i="2"/>
  <c r="X81" i="2"/>
  <c r="T81" i="2"/>
  <c r="J81" i="2"/>
  <c r="AH80" i="2"/>
  <c r="AG80" i="2"/>
  <c r="AE80" i="2"/>
  <c r="AD80" i="2"/>
  <c r="AI80" i="2" s="1"/>
  <c r="AB80" i="2"/>
  <c r="AC80" i="2" s="1"/>
  <c r="AA80" i="2"/>
  <c r="Z80" i="2"/>
  <c r="Y80" i="2"/>
  <c r="X80" i="2"/>
  <c r="T80" i="2"/>
  <c r="J80" i="2"/>
  <c r="AI79" i="2"/>
  <c r="AH79" i="2"/>
  <c r="AG79" i="2"/>
  <c r="AE79" i="2"/>
  <c r="AD79" i="2"/>
  <c r="AB79" i="2"/>
  <c r="AA79" i="2"/>
  <c r="Z79" i="2"/>
  <c r="Y79" i="2"/>
  <c r="X79" i="2"/>
  <c r="T79" i="2"/>
  <c r="J79" i="2"/>
  <c r="AH78" i="2"/>
  <c r="AE78" i="2"/>
  <c r="AD78" i="2"/>
  <c r="AB78" i="2"/>
  <c r="AC78" i="2" s="1"/>
  <c r="AA78" i="2"/>
  <c r="Z78" i="2"/>
  <c r="Y78" i="2"/>
  <c r="X78" i="2"/>
  <c r="T78" i="2"/>
  <c r="J78" i="2"/>
  <c r="C78" i="2"/>
  <c r="AI77" i="2"/>
  <c r="AH77" i="2"/>
  <c r="AG77" i="2"/>
  <c r="AE77" i="2"/>
  <c r="AD77" i="2"/>
  <c r="AB77" i="2"/>
  <c r="AC77" i="2" s="1"/>
  <c r="AA77" i="2"/>
  <c r="Z77" i="2"/>
  <c r="Y77" i="2"/>
  <c r="X77" i="2"/>
  <c r="W77" i="2"/>
  <c r="T77" i="2"/>
  <c r="T86" i="2" s="1"/>
  <c r="M77" i="2"/>
  <c r="J77" i="2"/>
  <c r="J86" i="2" s="1"/>
  <c r="C77" i="2"/>
  <c r="U74" i="2"/>
  <c r="S74" i="2"/>
  <c r="R74" i="2"/>
  <c r="Q74" i="2"/>
  <c r="K74" i="2"/>
  <c r="J74" i="2"/>
  <c r="I74" i="2"/>
  <c r="H74" i="2"/>
  <c r="G74" i="2"/>
  <c r="AI73" i="2"/>
  <c r="AH73" i="2"/>
  <c r="AG73" i="2"/>
  <c r="AE73" i="2"/>
  <c r="AD73" i="2"/>
  <c r="AB73" i="2"/>
  <c r="AA73" i="2"/>
  <c r="Z73" i="2"/>
  <c r="AC73" i="2" s="1"/>
  <c r="Y73" i="2"/>
  <c r="X73" i="2"/>
  <c r="W73" i="2"/>
  <c r="T73" i="2"/>
  <c r="M73" i="2"/>
  <c r="J73" i="2"/>
  <c r="C73" i="2"/>
  <c r="AH72" i="2"/>
  <c r="AG72" i="2"/>
  <c r="AE72" i="2"/>
  <c r="AD72" i="2"/>
  <c r="AB72" i="2"/>
  <c r="AA72" i="2"/>
  <c r="Z72" i="2"/>
  <c r="AC72" i="2" s="1"/>
  <c r="Y72" i="2"/>
  <c r="AI72" i="2" s="1"/>
  <c r="X72" i="2"/>
  <c r="T72" i="2"/>
  <c r="J72" i="2"/>
  <c r="AI71" i="2"/>
  <c r="AH71" i="2"/>
  <c r="AE71" i="2"/>
  <c r="AD71" i="2"/>
  <c r="AC71" i="2"/>
  <c r="AB71" i="2"/>
  <c r="AA71" i="2"/>
  <c r="Z71" i="2"/>
  <c r="Y71" i="2"/>
  <c r="AG71" i="2" s="1"/>
  <c r="X71" i="2"/>
  <c r="T71" i="2"/>
  <c r="J71" i="2"/>
  <c r="AH70" i="2"/>
  <c r="AG70" i="2"/>
  <c r="AE70" i="2"/>
  <c r="AD70" i="2"/>
  <c r="AI70" i="2" s="1"/>
  <c r="AB70" i="2"/>
  <c r="AC70" i="2" s="1"/>
  <c r="AA70" i="2"/>
  <c r="Z70" i="2"/>
  <c r="Y70" i="2"/>
  <c r="X70" i="2"/>
  <c r="T70" i="2"/>
  <c r="J70" i="2"/>
  <c r="AI69" i="2"/>
  <c r="AH69" i="2"/>
  <c r="AG69" i="2"/>
  <c r="AE69" i="2"/>
  <c r="AD69" i="2"/>
  <c r="AB69" i="2"/>
  <c r="AA69" i="2"/>
  <c r="Z69" i="2"/>
  <c r="AC69" i="2" s="1"/>
  <c r="Y69" i="2"/>
  <c r="X69" i="2"/>
  <c r="T69" i="2"/>
  <c r="J69" i="2"/>
  <c r="AI68" i="2"/>
  <c r="AH68" i="2"/>
  <c r="AE68" i="2"/>
  <c r="AD68" i="2"/>
  <c r="AB68" i="2"/>
  <c r="AA68" i="2"/>
  <c r="Z68" i="2"/>
  <c r="AC68" i="2" s="1"/>
  <c r="Y68" i="2"/>
  <c r="AG68" i="2" s="1"/>
  <c r="X68" i="2"/>
  <c r="T68" i="2"/>
  <c r="J68" i="2"/>
  <c r="AH67" i="2"/>
  <c r="AG67" i="2"/>
  <c r="AE67" i="2"/>
  <c r="AD67" i="2"/>
  <c r="AI67" i="2" s="1"/>
  <c r="AB67" i="2"/>
  <c r="AA67" i="2"/>
  <c r="Z67" i="2"/>
  <c r="AC67" i="2" s="1"/>
  <c r="Y67" i="2"/>
  <c r="X67" i="2"/>
  <c r="T67" i="2"/>
  <c r="M67" i="2"/>
  <c r="J67" i="2"/>
  <c r="AH66" i="2"/>
  <c r="AE66" i="2"/>
  <c r="AD66" i="2"/>
  <c r="AB66" i="2"/>
  <c r="AA66" i="2"/>
  <c r="Z66" i="2"/>
  <c r="AC66" i="2" s="1"/>
  <c r="Y66" i="2"/>
  <c r="X66" i="2"/>
  <c r="W66" i="2"/>
  <c r="T66" i="2"/>
  <c r="M66" i="2"/>
  <c r="J66" i="2"/>
  <c r="C66" i="2"/>
  <c r="C67" i="2" s="1"/>
  <c r="AI65" i="2"/>
  <c r="AH65" i="2"/>
  <c r="AE65" i="2"/>
  <c r="AD65" i="2"/>
  <c r="AB65" i="2"/>
  <c r="AA65" i="2"/>
  <c r="Z65" i="2"/>
  <c r="AC65" i="2" s="1"/>
  <c r="AC74" i="2" s="1"/>
  <c r="Y65" i="2"/>
  <c r="AG65" i="2" s="1"/>
  <c r="X65" i="2"/>
  <c r="W65" i="2"/>
  <c r="T65" i="2"/>
  <c r="M65" i="2"/>
  <c r="J65" i="2"/>
  <c r="C65" i="2"/>
  <c r="Z62" i="2"/>
  <c r="U62" i="2"/>
  <c r="S62" i="2"/>
  <c r="R62" i="2"/>
  <c r="Q62" i="2"/>
  <c r="K62" i="2"/>
  <c r="I62" i="2"/>
  <c r="H62" i="2"/>
  <c r="G62" i="2"/>
  <c r="AH61" i="2"/>
  <c r="AG61" i="2"/>
  <c r="AE61" i="2"/>
  <c r="AD61" i="2"/>
  <c r="AB61" i="2"/>
  <c r="AA61" i="2"/>
  <c r="Z61" i="2"/>
  <c r="AC61" i="2" s="1"/>
  <c r="Y61" i="2"/>
  <c r="AI61" i="2" s="1"/>
  <c r="X61" i="2"/>
  <c r="W61" i="2"/>
  <c r="T61" i="2"/>
  <c r="M61" i="2"/>
  <c r="J61" i="2"/>
  <c r="C61" i="2"/>
  <c r="AH60" i="2"/>
  <c r="AE60" i="2"/>
  <c r="AD60" i="2"/>
  <c r="AB60" i="2"/>
  <c r="AA60" i="2"/>
  <c r="Z60" i="2"/>
  <c r="AC60" i="2" s="1"/>
  <c r="Y60" i="2"/>
  <c r="X60" i="2"/>
  <c r="T60" i="2"/>
  <c r="J60" i="2"/>
  <c r="AI59" i="2"/>
  <c r="AH59" i="2"/>
  <c r="AG59" i="2"/>
  <c r="AE59" i="2"/>
  <c r="AD59" i="2"/>
  <c r="AB59" i="2"/>
  <c r="AC59" i="2" s="1"/>
  <c r="AA59" i="2"/>
  <c r="Z59" i="2"/>
  <c r="Y59" i="2"/>
  <c r="X59" i="2"/>
  <c r="T59" i="2"/>
  <c r="J59" i="2"/>
  <c r="AH58" i="2"/>
  <c r="AG58" i="2"/>
  <c r="AE58" i="2"/>
  <c r="AD58" i="2"/>
  <c r="AB58" i="2"/>
  <c r="AA58" i="2"/>
  <c r="Z58" i="2"/>
  <c r="AC58" i="2" s="1"/>
  <c r="Y58" i="2"/>
  <c r="AI58" i="2" s="1"/>
  <c r="X58" i="2"/>
  <c r="T58" i="2"/>
  <c r="J58" i="2"/>
  <c r="AH57" i="2"/>
  <c r="AE57" i="2"/>
  <c r="AD57" i="2"/>
  <c r="AC57" i="2"/>
  <c r="AB57" i="2"/>
  <c r="AA57" i="2"/>
  <c r="Z57" i="2"/>
  <c r="Y57" i="2"/>
  <c r="X57" i="2"/>
  <c r="T57" i="2"/>
  <c r="J57" i="2"/>
  <c r="AI56" i="2"/>
  <c r="AH56" i="2"/>
  <c r="AG56" i="2"/>
  <c r="AE56" i="2"/>
  <c r="AD56" i="2"/>
  <c r="AC56" i="2"/>
  <c r="AB56" i="2"/>
  <c r="AA56" i="2"/>
  <c r="Z56" i="2"/>
  <c r="Y56" i="2"/>
  <c r="X56" i="2"/>
  <c r="T56" i="2"/>
  <c r="J56" i="2"/>
  <c r="J62" i="2" s="1"/>
  <c r="AH55" i="2"/>
  <c r="AE55" i="2"/>
  <c r="AD55" i="2"/>
  <c r="AB55" i="2"/>
  <c r="AA55" i="2"/>
  <c r="Z55" i="2"/>
  <c r="AC55" i="2" s="1"/>
  <c r="Y55" i="2"/>
  <c r="AG55" i="2" s="1"/>
  <c r="X55" i="2"/>
  <c r="T55" i="2"/>
  <c r="J55" i="2"/>
  <c r="AH54" i="2"/>
  <c r="AE54" i="2"/>
  <c r="AD54" i="2"/>
  <c r="AB54" i="2"/>
  <c r="AA54" i="2"/>
  <c r="AA62" i="2" s="1"/>
  <c r="Z54" i="2"/>
  <c r="AC54" i="2" s="1"/>
  <c r="Y54" i="2"/>
  <c r="X54" i="2"/>
  <c r="T54" i="2"/>
  <c r="J54" i="2"/>
  <c r="C54" i="2"/>
  <c r="AI53" i="2"/>
  <c r="AH53" i="2"/>
  <c r="AG53" i="2"/>
  <c r="AE53" i="2"/>
  <c r="AD53" i="2"/>
  <c r="AB53" i="2"/>
  <c r="AB62" i="2" s="1"/>
  <c r="AA53" i="2"/>
  <c r="Z53" i="2"/>
  <c r="Y53" i="2"/>
  <c r="X53" i="2"/>
  <c r="W53" i="2"/>
  <c r="T53" i="2"/>
  <c r="M53" i="2"/>
  <c r="J53" i="2"/>
  <c r="C53" i="2"/>
  <c r="K51" i="2"/>
  <c r="I51" i="2"/>
  <c r="U50" i="2"/>
  <c r="S50" i="2"/>
  <c r="R50" i="2"/>
  <c r="Q50" i="2"/>
  <c r="K50" i="2"/>
  <c r="I50" i="2"/>
  <c r="H50" i="2"/>
  <c r="G50" i="2"/>
  <c r="AI49" i="2"/>
  <c r="AH49" i="2"/>
  <c r="AG49" i="2"/>
  <c r="AE49" i="2"/>
  <c r="AD49" i="2"/>
  <c r="AB49" i="2"/>
  <c r="AA49" i="2"/>
  <c r="Z49" i="2"/>
  <c r="AC49" i="2" s="1"/>
  <c r="Y49" i="2"/>
  <c r="X49" i="2"/>
  <c r="W49" i="2"/>
  <c r="T49" i="2"/>
  <c r="M49" i="2"/>
  <c r="J49" i="2"/>
  <c r="C49" i="2"/>
  <c r="AI48" i="2"/>
  <c r="AH48" i="2"/>
  <c r="AG48" i="2"/>
  <c r="AE48" i="2"/>
  <c r="AD48" i="2"/>
  <c r="AB48" i="2"/>
  <c r="AA48" i="2"/>
  <c r="Z48" i="2"/>
  <c r="AC48" i="2" s="1"/>
  <c r="Y48" i="2"/>
  <c r="X48" i="2"/>
  <c r="T48" i="2"/>
  <c r="J48" i="2"/>
  <c r="AI47" i="2"/>
  <c r="AH47" i="2"/>
  <c r="AE47" i="2"/>
  <c r="AD47" i="2"/>
  <c r="AC47" i="2"/>
  <c r="AB47" i="2"/>
  <c r="AA47" i="2"/>
  <c r="Z47" i="2"/>
  <c r="Y47" i="2"/>
  <c r="AG47" i="2" s="1"/>
  <c r="X47" i="2"/>
  <c r="T47" i="2"/>
  <c r="J47" i="2"/>
  <c r="AH46" i="2"/>
  <c r="AG46" i="2"/>
  <c r="AE46" i="2"/>
  <c r="AD46" i="2"/>
  <c r="AI46" i="2" s="1"/>
  <c r="AB46" i="2"/>
  <c r="AA46" i="2"/>
  <c r="Z46" i="2"/>
  <c r="AC46" i="2" s="1"/>
  <c r="Y46" i="2"/>
  <c r="X46" i="2"/>
  <c r="T46" i="2"/>
  <c r="J46" i="2"/>
  <c r="J50" i="2" s="1"/>
  <c r="AI45" i="2"/>
  <c r="AH45" i="2"/>
  <c r="AE45" i="2"/>
  <c r="AD45" i="2"/>
  <c r="AB45" i="2"/>
  <c r="AA45" i="2"/>
  <c r="Z45" i="2"/>
  <c r="AC45" i="2" s="1"/>
  <c r="Y45" i="2"/>
  <c r="AG45" i="2" s="1"/>
  <c r="X45" i="2"/>
  <c r="T45" i="2"/>
  <c r="J45" i="2"/>
  <c r="AH44" i="2"/>
  <c r="AE44" i="2"/>
  <c r="AD44" i="2"/>
  <c r="AB44" i="2"/>
  <c r="AC44" i="2" s="1"/>
  <c r="AA44" i="2"/>
  <c r="Z44" i="2"/>
  <c r="Y44" i="2"/>
  <c r="X44" i="2"/>
  <c r="T44" i="2"/>
  <c r="J44" i="2"/>
  <c r="AH43" i="2"/>
  <c r="AG43" i="2"/>
  <c r="AE43" i="2"/>
  <c r="AD43" i="2"/>
  <c r="AI43" i="2" s="1"/>
  <c r="AC43" i="2"/>
  <c r="AB43" i="2"/>
  <c r="AA43" i="2"/>
  <c r="Z43" i="2"/>
  <c r="Y43" i="2"/>
  <c r="X43" i="2"/>
  <c r="T43" i="2"/>
  <c r="J43" i="2"/>
  <c r="AI42" i="2"/>
  <c r="AH42" i="2"/>
  <c r="AG42" i="2"/>
  <c r="AE42" i="2"/>
  <c r="AD42" i="2"/>
  <c r="AB42" i="2"/>
  <c r="AA42" i="2"/>
  <c r="Z42" i="2"/>
  <c r="AC42" i="2" s="1"/>
  <c r="Y42" i="2"/>
  <c r="X42" i="2"/>
  <c r="T42" i="2"/>
  <c r="M42" i="2"/>
  <c r="J42" i="2"/>
  <c r="C42" i="2"/>
  <c r="AI41" i="2"/>
  <c r="AH41" i="2"/>
  <c r="AE41" i="2"/>
  <c r="AD41" i="2"/>
  <c r="AC41" i="2"/>
  <c r="AB41" i="2"/>
  <c r="AA41" i="2"/>
  <c r="Z41" i="2"/>
  <c r="Z50" i="2" s="1"/>
  <c r="Y41" i="2"/>
  <c r="AG41" i="2" s="1"/>
  <c r="X41" i="2"/>
  <c r="W41" i="2"/>
  <c r="T41" i="2"/>
  <c r="M41" i="2"/>
  <c r="J41" i="2"/>
  <c r="C41" i="2"/>
  <c r="S39" i="2"/>
  <c r="S51" i="2" s="1"/>
  <c r="S63" i="2" s="1"/>
  <c r="AD38" i="2"/>
  <c r="U38" i="2"/>
  <c r="S38" i="2"/>
  <c r="R38" i="2"/>
  <c r="Q38" i="2"/>
  <c r="K38" i="2"/>
  <c r="K39" i="2" s="1"/>
  <c r="J38" i="2"/>
  <c r="I38" i="2"/>
  <c r="I39" i="2" s="1"/>
  <c r="H38" i="2"/>
  <c r="H39" i="2" s="1"/>
  <c r="H51" i="2" s="1"/>
  <c r="H63" i="2" s="1"/>
  <c r="H75" i="2" s="1"/>
  <c r="G38" i="2"/>
  <c r="AH37" i="2"/>
  <c r="AE37" i="2"/>
  <c r="AD37" i="2"/>
  <c r="AB37" i="2"/>
  <c r="AA37" i="2"/>
  <c r="Z37" i="2"/>
  <c r="AC37" i="2" s="1"/>
  <c r="Y37" i="2"/>
  <c r="AG37" i="2" s="1"/>
  <c r="X37" i="2"/>
  <c r="W37" i="2"/>
  <c r="T37" i="2"/>
  <c r="M37" i="2"/>
  <c r="J37" i="2"/>
  <c r="C37" i="2"/>
  <c r="AH36" i="2"/>
  <c r="AE36" i="2"/>
  <c r="AD36" i="2"/>
  <c r="AB36" i="2"/>
  <c r="AA36" i="2"/>
  <c r="AA38" i="2" s="1"/>
  <c r="Z36" i="2"/>
  <c r="AC36" i="2" s="1"/>
  <c r="Y36" i="2"/>
  <c r="X36" i="2"/>
  <c r="W36" i="2"/>
  <c r="T36" i="2"/>
  <c r="M36" i="2"/>
  <c r="J36" i="2"/>
  <c r="C36" i="2"/>
  <c r="AI35" i="2"/>
  <c r="AH35" i="2"/>
  <c r="AG35" i="2"/>
  <c r="AE35" i="2"/>
  <c r="AD35" i="2"/>
  <c r="AC35" i="2"/>
  <c r="AB35" i="2"/>
  <c r="AA35" i="2"/>
  <c r="Z35" i="2"/>
  <c r="Y35" i="2"/>
  <c r="X35" i="2"/>
  <c r="T35" i="2"/>
  <c r="J35" i="2"/>
  <c r="AI34" i="2"/>
  <c r="AH34" i="2"/>
  <c r="AG34" i="2"/>
  <c r="AE34" i="2"/>
  <c r="AD34" i="2"/>
  <c r="AB34" i="2"/>
  <c r="AA34" i="2"/>
  <c r="Z34" i="2"/>
  <c r="AC34" i="2" s="1"/>
  <c r="Y34" i="2"/>
  <c r="X34" i="2"/>
  <c r="T34" i="2"/>
  <c r="J34" i="2"/>
  <c r="AH33" i="2"/>
  <c r="AE33" i="2"/>
  <c r="AD33" i="2"/>
  <c r="AB33" i="2"/>
  <c r="AA33" i="2"/>
  <c r="Z33" i="2"/>
  <c r="AC33" i="2" s="1"/>
  <c r="Y33" i="2"/>
  <c r="X33" i="2"/>
  <c r="T33" i="2"/>
  <c r="J33" i="2"/>
  <c r="AI32" i="2"/>
  <c r="AH32" i="2"/>
  <c r="AG32" i="2"/>
  <c r="AE32" i="2"/>
  <c r="AD32" i="2"/>
  <c r="AB32" i="2"/>
  <c r="AC32" i="2" s="1"/>
  <c r="AA32" i="2"/>
  <c r="Z32" i="2"/>
  <c r="Y32" i="2"/>
  <c r="X32" i="2"/>
  <c r="T32" i="2"/>
  <c r="J32" i="2"/>
  <c r="AH31" i="2"/>
  <c r="AG31" i="2"/>
  <c r="AE31" i="2"/>
  <c r="AD31" i="2"/>
  <c r="AB31" i="2"/>
  <c r="AA31" i="2"/>
  <c r="Z31" i="2"/>
  <c r="AC31" i="2" s="1"/>
  <c r="Y31" i="2"/>
  <c r="AI31" i="2" s="1"/>
  <c r="X31" i="2"/>
  <c r="T31" i="2"/>
  <c r="J31" i="2"/>
  <c r="AH30" i="2"/>
  <c r="AE30" i="2"/>
  <c r="AD30" i="2"/>
  <c r="AB30" i="2"/>
  <c r="AB38" i="2" s="1"/>
  <c r="AA30" i="2"/>
  <c r="Z30" i="2"/>
  <c r="Y30" i="2"/>
  <c r="X30" i="2"/>
  <c r="T30" i="2"/>
  <c r="J30" i="2"/>
  <c r="AI29" i="2"/>
  <c r="AH29" i="2"/>
  <c r="AG29" i="2"/>
  <c r="AE29" i="2"/>
  <c r="AD29" i="2"/>
  <c r="AC29" i="2"/>
  <c r="AB29" i="2"/>
  <c r="AA29" i="2"/>
  <c r="Z29" i="2"/>
  <c r="Y29" i="2"/>
  <c r="X29" i="2"/>
  <c r="W29" i="2"/>
  <c r="T29" i="2"/>
  <c r="M29" i="2"/>
  <c r="J29" i="2"/>
  <c r="C29" i="2"/>
  <c r="H27" i="2"/>
  <c r="G27" i="2"/>
  <c r="U26" i="2"/>
  <c r="S26" i="2"/>
  <c r="S27" i="2" s="1"/>
  <c r="R26" i="2"/>
  <c r="Q26" i="2"/>
  <c r="K26" i="2"/>
  <c r="I26" i="2"/>
  <c r="H26" i="2"/>
  <c r="G26" i="2"/>
  <c r="AI25" i="2"/>
  <c r="AH25" i="2"/>
  <c r="AG25" i="2"/>
  <c r="AE25" i="2"/>
  <c r="AD25" i="2"/>
  <c r="AC25" i="2"/>
  <c r="AB25" i="2"/>
  <c r="AA25" i="2"/>
  <c r="Z25" i="2"/>
  <c r="Y25" i="2"/>
  <c r="X25" i="2"/>
  <c r="W25" i="2"/>
  <c r="T25" i="2"/>
  <c r="M25" i="2"/>
  <c r="J25" i="2"/>
  <c r="C25" i="2"/>
  <c r="AH24" i="2"/>
  <c r="AE24" i="2"/>
  <c r="AD24" i="2"/>
  <c r="AB24" i="2"/>
  <c r="AA24" i="2"/>
  <c r="Z24" i="2"/>
  <c r="AC24" i="2" s="1"/>
  <c r="Y24" i="2"/>
  <c r="AG24" i="2" s="1"/>
  <c r="X24" i="2"/>
  <c r="T24" i="2"/>
  <c r="J24" i="2"/>
  <c r="AH23" i="2"/>
  <c r="AE23" i="2"/>
  <c r="AD23" i="2"/>
  <c r="AB23" i="2"/>
  <c r="AA23" i="2"/>
  <c r="Z23" i="2"/>
  <c r="AC23" i="2" s="1"/>
  <c r="Y23" i="2"/>
  <c r="X23" i="2"/>
  <c r="T23" i="2"/>
  <c r="J23" i="2"/>
  <c r="AH22" i="2"/>
  <c r="AG22" i="2"/>
  <c r="AE22" i="2"/>
  <c r="AD22" i="2"/>
  <c r="AI22" i="2" s="1"/>
  <c r="AB22" i="2"/>
  <c r="AA22" i="2"/>
  <c r="Z22" i="2"/>
  <c r="AC22" i="2" s="1"/>
  <c r="Y22" i="2"/>
  <c r="X22" i="2"/>
  <c r="T22" i="2"/>
  <c r="J22" i="2"/>
  <c r="AH21" i="2"/>
  <c r="AE21" i="2"/>
  <c r="AD21" i="2"/>
  <c r="AB21" i="2"/>
  <c r="AA21" i="2"/>
  <c r="Z21" i="2"/>
  <c r="AC21" i="2" s="1"/>
  <c r="Y21" i="2"/>
  <c r="AG21" i="2" s="1"/>
  <c r="X21" i="2"/>
  <c r="T21" i="2"/>
  <c r="J21" i="2"/>
  <c r="AI20" i="2"/>
  <c r="AH20" i="2"/>
  <c r="AE20" i="2"/>
  <c r="AD20" i="2"/>
  <c r="AB20" i="2"/>
  <c r="AC20" i="2" s="1"/>
  <c r="AA20" i="2"/>
  <c r="Z20" i="2"/>
  <c r="Y20" i="2"/>
  <c r="AG20" i="2" s="1"/>
  <c r="X20" i="2"/>
  <c r="T20" i="2"/>
  <c r="J20" i="2"/>
  <c r="AH19" i="2"/>
  <c r="AG19" i="2"/>
  <c r="AE19" i="2"/>
  <c r="AD19" i="2"/>
  <c r="AI19" i="2" s="1"/>
  <c r="AC19" i="2"/>
  <c r="AB19" i="2"/>
  <c r="AA19" i="2"/>
  <c r="Z19" i="2"/>
  <c r="Y19" i="2"/>
  <c r="X19" i="2"/>
  <c r="T19" i="2"/>
  <c r="J19" i="2"/>
  <c r="AI18" i="2"/>
  <c r="AH18" i="2"/>
  <c r="AG18" i="2"/>
  <c r="AE18" i="2"/>
  <c r="AD18" i="2"/>
  <c r="AB18" i="2"/>
  <c r="AA18" i="2"/>
  <c r="Z18" i="2"/>
  <c r="AC18" i="2" s="1"/>
  <c r="Y18" i="2"/>
  <c r="X18" i="2"/>
  <c r="T18" i="2"/>
  <c r="M18" i="2"/>
  <c r="J18" i="2"/>
  <c r="J26" i="2" s="1"/>
  <c r="C18" i="2"/>
  <c r="AH17" i="2"/>
  <c r="AE17" i="2"/>
  <c r="AD17" i="2"/>
  <c r="AD26" i="2" s="1"/>
  <c r="AC17" i="2"/>
  <c r="AB17" i="2"/>
  <c r="AB26" i="2" s="1"/>
  <c r="AA17" i="2"/>
  <c r="Z17" i="2"/>
  <c r="Y17" i="2"/>
  <c r="X17" i="2"/>
  <c r="W17" i="2"/>
  <c r="T17" i="2"/>
  <c r="T26" i="2" s="1"/>
  <c r="M17" i="2"/>
  <c r="J17" i="2"/>
  <c r="C17" i="2"/>
  <c r="R15" i="2"/>
  <c r="H15" i="2"/>
  <c r="U14" i="2"/>
  <c r="U15" i="2" s="1"/>
  <c r="R14" i="2"/>
  <c r="Q14" i="2"/>
  <c r="Q15" i="2" s="1"/>
  <c r="K14" i="2"/>
  <c r="K15" i="2" s="1"/>
  <c r="K27" i="2" s="1"/>
  <c r="I14" i="2"/>
  <c r="I15" i="2" s="1"/>
  <c r="I27" i="2" s="1"/>
  <c r="H14" i="2"/>
  <c r="G14" i="2"/>
  <c r="G15" i="2" s="1"/>
  <c r="AH13" i="2"/>
  <c r="AG13" i="2"/>
  <c r="AE13" i="2"/>
  <c r="AD13" i="2"/>
  <c r="AB13" i="2"/>
  <c r="AA13" i="2"/>
  <c r="Z13" i="2"/>
  <c r="AC13" i="2" s="1"/>
  <c r="Y13" i="2"/>
  <c r="AI13" i="2" s="1"/>
  <c r="X13" i="2"/>
  <c r="W13" i="2"/>
  <c r="V13" i="2"/>
  <c r="U13" i="2"/>
  <c r="T13" i="2"/>
  <c r="S13" i="2"/>
  <c r="S14" i="2" s="1"/>
  <c r="S15" i="2" s="1"/>
  <c r="R13" i="2"/>
  <c r="Q13" i="2"/>
  <c r="N13" i="2"/>
  <c r="M13" i="2"/>
  <c r="J13" i="2"/>
  <c r="C13" i="2"/>
  <c r="AH12" i="2"/>
  <c r="AE12" i="2"/>
  <c r="AD12" i="2"/>
  <c r="AB12" i="2"/>
  <c r="AA12" i="2"/>
  <c r="Z12" i="2"/>
  <c r="AC12" i="2" s="1"/>
  <c r="Y12" i="2"/>
  <c r="X12" i="2"/>
  <c r="T12" i="2"/>
  <c r="J12" i="2"/>
  <c r="AH11" i="2"/>
  <c r="AE11" i="2"/>
  <c r="AD11" i="2"/>
  <c r="AC11" i="2"/>
  <c r="AB11" i="2"/>
  <c r="AA11" i="2"/>
  <c r="Z11" i="2"/>
  <c r="Y11" i="2"/>
  <c r="X11" i="2"/>
  <c r="T11" i="2"/>
  <c r="J11" i="2"/>
  <c r="AI10" i="2"/>
  <c r="AH10" i="2"/>
  <c r="AG10" i="2"/>
  <c r="AE10" i="2"/>
  <c r="AD10" i="2"/>
  <c r="AC10" i="2"/>
  <c r="AB10" i="2"/>
  <c r="AB14" i="2" s="1"/>
  <c r="AB15" i="2" s="1"/>
  <c r="AA10" i="2"/>
  <c r="Z10" i="2"/>
  <c r="Y10" i="2"/>
  <c r="X10" i="2"/>
  <c r="T10" i="2"/>
  <c r="J10" i="2"/>
  <c r="AH9" i="2"/>
  <c r="AG9" i="2"/>
  <c r="AE9" i="2"/>
  <c r="AD9" i="2"/>
  <c r="AI9" i="2" s="1"/>
  <c r="AB9" i="2"/>
  <c r="AA9" i="2"/>
  <c r="Z9" i="2"/>
  <c r="AC9" i="2" s="1"/>
  <c r="Y9" i="2"/>
  <c r="X9" i="2"/>
  <c r="V9" i="2"/>
  <c r="T9" i="2"/>
  <c r="J9" i="2"/>
  <c r="AH8" i="2"/>
  <c r="AE8" i="2"/>
  <c r="AD8" i="2"/>
  <c r="AB8" i="2"/>
  <c r="AA8" i="2"/>
  <c r="Z8" i="2"/>
  <c r="AC8" i="2" s="1"/>
  <c r="Y8" i="2"/>
  <c r="X8" i="2"/>
  <c r="T8" i="2"/>
  <c r="J8" i="2"/>
  <c r="AI7" i="2"/>
  <c r="AH7" i="2"/>
  <c r="AG7" i="2"/>
  <c r="AE7" i="2"/>
  <c r="AD7" i="2"/>
  <c r="AC7" i="2"/>
  <c r="AB7" i="2"/>
  <c r="AA7" i="2"/>
  <c r="Z7" i="2"/>
  <c r="Y7" i="2"/>
  <c r="X7" i="2"/>
  <c r="T7" i="2"/>
  <c r="M7" i="2"/>
  <c r="J7" i="2"/>
  <c r="J14" i="2" s="1"/>
  <c r="J15" i="2" s="1"/>
  <c r="AH6" i="2"/>
  <c r="AG6" i="2"/>
  <c r="AE6" i="2"/>
  <c r="AD6" i="2"/>
  <c r="AB6" i="2"/>
  <c r="AA6" i="2"/>
  <c r="Z6" i="2"/>
  <c r="AC6" i="2" s="1"/>
  <c r="Y6" i="2"/>
  <c r="AI6" i="2" s="1"/>
  <c r="X6" i="2"/>
  <c r="W6" i="2"/>
  <c r="T6" i="2"/>
  <c r="M6" i="2"/>
  <c r="J6" i="2"/>
  <c r="C6" i="2"/>
  <c r="AH5" i="2"/>
  <c r="AE5" i="2"/>
  <c r="AD5" i="2"/>
  <c r="AB5" i="2"/>
  <c r="AA5" i="2"/>
  <c r="AA14" i="2" s="1"/>
  <c r="AA15" i="2" s="1"/>
  <c r="Z5" i="2"/>
  <c r="AC5" i="2" s="1"/>
  <c r="Y5" i="2"/>
  <c r="X5" i="2"/>
  <c r="W5" i="2"/>
  <c r="T5" i="2"/>
  <c r="M5" i="2"/>
  <c r="J5" i="2"/>
  <c r="C5" i="2"/>
  <c r="Y2" i="2"/>
  <c r="D2" i="2"/>
  <c r="S64" i="15" l="1"/>
  <c r="T27" i="3"/>
  <c r="AG23" i="2"/>
  <c r="AI23" i="2"/>
  <c r="C45" i="18"/>
  <c r="C46" i="18" s="1"/>
  <c r="Z39" i="3"/>
  <c r="C67" i="3"/>
  <c r="C68" i="3" s="1"/>
  <c r="M31" i="4"/>
  <c r="AD27" i="5"/>
  <c r="U63" i="6"/>
  <c r="M47" i="3"/>
  <c r="S75" i="4"/>
  <c r="S87" i="4" s="1"/>
  <c r="S63" i="4"/>
  <c r="AD27" i="2"/>
  <c r="AD39" i="2" s="1"/>
  <c r="AA39" i="2"/>
  <c r="C7" i="2"/>
  <c r="AB39" i="2"/>
  <c r="G39" i="2"/>
  <c r="G51" i="2" s="1"/>
  <c r="G63" i="2" s="1"/>
  <c r="G75" i="2" s="1"/>
  <c r="AI92" i="3"/>
  <c r="AG92" i="3"/>
  <c r="AI8" i="18"/>
  <c r="AD14" i="18"/>
  <c r="AD15" i="18" s="1"/>
  <c r="AC77" i="20"/>
  <c r="AC86" i="20" s="1"/>
  <c r="Z86" i="20"/>
  <c r="AI19" i="23"/>
  <c r="AG19" i="23"/>
  <c r="AB27" i="2"/>
  <c r="W8" i="3"/>
  <c r="W7" i="3"/>
  <c r="C91" i="4"/>
  <c r="C93" i="4"/>
  <c r="C90" i="4"/>
  <c r="C94" i="4" s="1"/>
  <c r="AG20" i="7"/>
  <c r="AI20" i="7"/>
  <c r="AG45" i="7"/>
  <c r="AI45" i="7"/>
  <c r="W30" i="8"/>
  <c r="W31" i="8"/>
  <c r="Q27" i="9"/>
  <c r="Q39" i="9" s="1"/>
  <c r="Q51" i="9" s="1"/>
  <c r="Q63" i="9" s="1"/>
  <c r="W6" i="10"/>
  <c r="W8" i="10" s="1"/>
  <c r="W9" i="10" s="1"/>
  <c r="K78" i="11"/>
  <c r="T90" i="18"/>
  <c r="T98" i="18" s="1"/>
  <c r="Q98" i="18"/>
  <c r="AC29" i="21"/>
  <c r="AC38" i="21" s="1"/>
  <c r="Z38" i="21"/>
  <c r="AI19" i="3"/>
  <c r="AG19" i="3"/>
  <c r="AI70" i="3"/>
  <c r="AG70" i="3"/>
  <c r="AB27" i="4"/>
  <c r="AB39" i="4" s="1"/>
  <c r="AG95" i="4"/>
  <c r="AI95" i="4"/>
  <c r="AC56" i="6"/>
  <c r="Q50" i="7"/>
  <c r="T42" i="7"/>
  <c r="T50" i="7" s="1"/>
  <c r="AI36" i="2"/>
  <c r="AG36" i="2"/>
  <c r="M69" i="2"/>
  <c r="G99" i="2"/>
  <c r="G2" i="2" s="1"/>
  <c r="Q27" i="3"/>
  <c r="C6" i="3"/>
  <c r="AC50" i="3"/>
  <c r="Q62" i="5"/>
  <c r="T53" i="5"/>
  <c r="T62" i="5" s="1"/>
  <c r="AA62" i="7"/>
  <c r="AC59" i="7"/>
  <c r="S86" i="7"/>
  <c r="Z14" i="8"/>
  <c r="Z15" i="8" s="1"/>
  <c r="AA27" i="8"/>
  <c r="AA39" i="8" s="1"/>
  <c r="AG49" i="8"/>
  <c r="AI49" i="8"/>
  <c r="W54" i="8"/>
  <c r="W55" i="8"/>
  <c r="W78" i="8"/>
  <c r="W79" i="8" s="1"/>
  <c r="W80" i="8"/>
  <c r="T78" i="8"/>
  <c r="T86" i="8" s="1"/>
  <c r="Q86" i="8"/>
  <c r="AG81" i="8"/>
  <c r="AI81" i="8"/>
  <c r="G75" i="9"/>
  <c r="AA75" i="9"/>
  <c r="M32" i="10"/>
  <c r="M33" i="10" s="1"/>
  <c r="M34" i="10" s="1"/>
  <c r="C57" i="10"/>
  <c r="W57" i="11"/>
  <c r="K66" i="11"/>
  <c r="AI24" i="17"/>
  <c r="AG24" i="17"/>
  <c r="AD39" i="17"/>
  <c r="AD51" i="17" s="1"/>
  <c r="R51" i="18"/>
  <c r="R63" i="18" s="1"/>
  <c r="M66" i="19"/>
  <c r="R98" i="19"/>
  <c r="AI90" i="19"/>
  <c r="AG90" i="19"/>
  <c r="AI93" i="19"/>
  <c r="AD98" i="19"/>
  <c r="AG95" i="19"/>
  <c r="AI95" i="19"/>
  <c r="AG83" i="20"/>
  <c r="AI83" i="20"/>
  <c r="K39" i="22"/>
  <c r="K51" i="22" s="1"/>
  <c r="K63" i="22" s="1"/>
  <c r="K75" i="22" s="1"/>
  <c r="Z83" i="28"/>
  <c r="Z82" i="28"/>
  <c r="M55" i="3"/>
  <c r="M92" i="3"/>
  <c r="M7" i="4"/>
  <c r="M6" i="4"/>
  <c r="AC17" i="4"/>
  <c r="AC26" i="4" s="1"/>
  <c r="AC27" i="4" s="1"/>
  <c r="Z26" i="4"/>
  <c r="Z27" i="4" s="1"/>
  <c r="AG56" i="4"/>
  <c r="AI56" i="4"/>
  <c r="AG16" i="10"/>
  <c r="AI16" i="10"/>
  <c r="W18" i="11"/>
  <c r="W19" i="11"/>
  <c r="Q51" i="15"/>
  <c r="Q64" i="15" s="1"/>
  <c r="Q76" i="15" s="1"/>
  <c r="Q88" i="15" s="1"/>
  <c r="AI22" i="19"/>
  <c r="AG22" i="19"/>
  <c r="C78" i="20"/>
  <c r="M78" i="2"/>
  <c r="M79" i="2"/>
  <c r="M80" i="2" s="1"/>
  <c r="T62" i="4"/>
  <c r="M18" i="6"/>
  <c r="G88" i="15"/>
  <c r="G104" i="15" s="1"/>
  <c r="AB39" i="19"/>
  <c r="AI21" i="20"/>
  <c r="AG21" i="20"/>
  <c r="W91" i="2"/>
  <c r="AB74" i="3"/>
  <c r="AA62" i="4"/>
  <c r="AC54" i="4"/>
  <c r="AG94" i="4"/>
  <c r="AI94" i="4"/>
  <c r="AG20" i="5"/>
  <c r="AI20" i="5"/>
  <c r="M78" i="6"/>
  <c r="AG24" i="7"/>
  <c r="AI24" i="7"/>
  <c r="AI95" i="7"/>
  <c r="AG95" i="7"/>
  <c r="AG18" i="15"/>
  <c r="AI18" i="15"/>
  <c r="C80" i="15"/>
  <c r="C82" i="15" s="1"/>
  <c r="R99" i="16"/>
  <c r="Q26" i="20"/>
  <c r="Q27" i="20" s="1"/>
  <c r="T25" i="20"/>
  <c r="T26" i="20" s="1"/>
  <c r="T27" i="20" s="1"/>
  <c r="AI43" i="20"/>
  <c r="AG43" i="20"/>
  <c r="AB98" i="22"/>
  <c r="AC30" i="2"/>
  <c r="AC38" i="2" s="1"/>
  <c r="AI89" i="2"/>
  <c r="AG89" i="2"/>
  <c r="M48" i="3"/>
  <c r="G51" i="3"/>
  <c r="G63" i="3" s="1"/>
  <c r="G75" i="3" s="1"/>
  <c r="G87" i="3" s="1"/>
  <c r="G99" i="3" s="1"/>
  <c r="G2" i="3" s="1"/>
  <c r="AI72" i="3"/>
  <c r="AG72" i="3"/>
  <c r="W46" i="5"/>
  <c r="W45" i="5"/>
  <c r="AD14" i="6"/>
  <c r="AD15" i="6" s="1"/>
  <c r="S39" i="7"/>
  <c r="S51" i="7" s="1"/>
  <c r="S63" i="7" s="1"/>
  <c r="S75" i="7" s="1"/>
  <c r="AI43" i="7"/>
  <c r="AG43" i="7"/>
  <c r="AG60" i="7"/>
  <c r="AI60" i="7"/>
  <c r="AD62" i="8"/>
  <c r="Z41" i="10"/>
  <c r="AI81" i="15"/>
  <c r="T14" i="19"/>
  <c r="T15" i="19" s="1"/>
  <c r="T27" i="19" s="1"/>
  <c r="T39" i="19" s="1"/>
  <c r="C30" i="19"/>
  <c r="C31" i="19"/>
  <c r="C32" i="19"/>
  <c r="C33" i="19"/>
  <c r="C34" i="19" s="1"/>
  <c r="M6" i="20"/>
  <c r="M7" i="20" s="1"/>
  <c r="M8" i="20" s="1"/>
  <c r="T39" i="20"/>
  <c r="AI30" i="21"/>
  <c r="AG30" i="21"/>
  <c r="AC90" i="22"/>
  <c r="C34" i="2"/>
  <c r="C35" i="2" s="1"/>
  <c r="C31" i="2"/>
  <c r="C32" i="2"/>
  <c r="C30" i="2"/>
  <c r="S75" i="2"/>
  <c r="S87" i="2" s="1"/>
  <c r="S99" i="2" s="1"/>
  <c r="AG32" i="3"/>
  <c r="AI32" i="3"/>
  <c r="H51" i="3"/>
  <c r="AD62" i="3"/>
  <c r="C92" i="3"/>
  <c r="C93" i="3" s="1"/>
  <c r="C91" i="3"/>
  <c r="AI93" i="3"/>
  <c r="AG93" i="3"/>
  <c r="AC65" i="4"/>
  <c r="AC19" i="5"/>
  <c r="AC26" i="5" s="1"/>
  <c r="AI84" i="5"/>
  <c r="AG84" i="5"/>
  <c r="W7" i="10"/>
  <c r="AA41" i="10"/>
  <c r="AA53" i="10" s="1"/>
  <c r="AA66" i="10" s="1"/>
  <c r="AA78" i="10" s="1"/>
  <c r="AA90" i="10" s="1"/>
  <c r="C71" i="11"/>
  <c r="C69" i="11"/>
  <c r="C70" i="11"/>
  <c r="C72" i="11" s="1"/>
  <c r="J87" i="15"/>
  <c r="T14" i="16"/>
  <c r="T15" i="16" s="1"/>
  <c r="T62" i="16"/>
  <c r="AI59" i="16"/>
  <c r="AG59" i="16"/>
  <c r="AA51" i="20"/>
  <c r="AA63" i="20" s="1"/>
  <c r="AC53" i="2"/>
  <c r="AC62" i="2" s="1"/>
  <c r="AG81" i="2"/>
  <c r="AI81" i="2"/>
  <c r="AG96" i="2"/>
  <c r="AI96" i="2"/>
  <c r="AG46" i="3"/>
  <c r="AI46" i="3"/>
  <c r="Q74" i="4"/>
  <c r="Q75" i="4" s="1"/>
  <c r="T65" i="4"/>
  <c r="T74" i="4" s="1"/>
  <c r="AG91" i="6"/>
  <c r="AI91" i="6"/>
  <c r="AD66" i="10"/>
  <c r="AC100" i="11"/>
  <c r="M83" i="15"/>
  <c r="M81" i="15"/>
  <c r="M82" i="15" s="1"/>
  <c r="T55" i="16"/>
  <c r="Q62" i="16"/>
  <c r="AI10" i="19"/>
  <c r="AG10" i="19"/>
  <c r="AG85" i="22"/>
  <c r="AI85" i="22"/>
  <c r="Z79" i="28"/>
  <c r="Z78" i="28"/>
  <c r="Y93" i="28"/>
  <c r="Y92" i="28"/>
  <c r="AC14" i="2"/>
  <c r="AC15" i="2" s="1"/>
  <c r="C19" i="2"/>
  <c r="AB74" i="2"/>
  <c r="H87" i="2"/>
  <c r="H99" i="2" s="1"/>
  <c r="H2" i="2" s="1"/>
  <c r="AC29" i="3"/>
  <c r="AC38" i="3" s="1"/>
  <c r="C30" i="5"/>
  <c r="R39" i="5"/>
  <c r="R51" i="5" s="1"/>
  <c r="R63" i="5" s="1"/>
  <c r="R75" i="5" s="1"/>
  <c r="AD98" i="6"/>
  <c r="AI89" i="6"/>
  <c r="AD77" i="10"/>
  <c r="AI72" i="10"/>
  <c r="S39" i="17"/>
  <c r="S51" i="17" s="1"/>
  <c r="S63" i="17" s="1"/>
  <c r="AB62" i="18"/>
  <c r="AG65" i="19"/>
  <c r="AI65" i="19"/>
  <c r="Y81" i="28"/>
  <c r="R27" i="2"/>
  <c r="R39" i="2" s="1"/>
  <c r="R51" i="2" s="1"/>
  <c r="R63" i="2" s="1"/>
  <c r="R75" i="2" s="1"/>
  <c r="R87" i="2" s="1"/>
  <c r="R99" i="2" s="1"/>
  <c r="AI60" i="2"/>
  <c r="AG60" i="2"/>
  <c r="AG97" i="2"/>
  <c r="AI97" i="2"/>
  <c r="C18" i="3"/>
  <c r="AG20" i="3"/>
  <c r="AD39" i="3"/>
  <c r="AA50" i="3"/>
  <c r="AI25" i="4"/>
  <c r="AG25" i="4"/>
  <c r="AA74" i="4"/>
  <c r="J38" i="5"/>
  <c r="S39" i="5"/>
  <c r="S51" i="5" s="1"/>
  <c r="C66" i="5"/>
  <c r="C68" i="5"/>
  <c r="T89" i="7"/>
  <c r="T98" i="7" s="1"/>
  <c r="Q98" i="7"/>
  <c r="AC17" i="8"/>
  <c r="AC26" i="8" s="1"/>
  <c r="AC27" i="8" s="1"/>
  <c r="Z26" i="8"/>
  <c r="AI39" i="11"/>
  <c r="AG39" i="11"/>
  <c r="AI54" i="16"/>
  <c r="AG54" i="16"/>
  <c r="C33" i="2"/>
  <c r="T62" i="3"/>
  <c r="J74" i="3"/>
  <c r="AD62" i="5"/>
  <c r="Z74" i="5"/>
  <c r="AC65" i="5"/>
  <c r="AI21" i="6"/>
  <c r="AG21" i="6"/>
  <c r="AD62" i="6"/>
  <c r="AI53" i="6"/>
  <c r="C56" i="6"/>
  <c r="AI41" i="3"/>
  <c r="AD50" i="3"/>
  <c r="H63" i="3"/>
  <c r="AG84" i="3"/>
  <c r="AI84" i="3"/>
  <c r="W30" i="4"/>
  <c r="K63" i="4"/>
  <c r="K75" i="4" s="1"/>
  <c r="K87" i="4" s="1"/>
  <c r="K99" i="4" s="1"/>
  <c r="K2" i="4" s="1"/>
  <c r="AG84" i="4"/>
  <c r="AI84" i="4"/>
  <c r="AI11" i="5"/>
  <c r="AG11" i="5"/>
  <c r="H51" i="5"/>
  <c r="H63" i="5" s="1"/>
  <c r="H75" i="5" s="1"/>
  <c r="H87" i="5" s="1"/>
  <c r="H99" i="5" s="1"/>
  <c r="H2" i="5" s="1"/>
  <c r="M69" i="5"/>
  <c r="C67" i="5"/>
  <c r="AG91" i="5"/>
  <c r="AI91" i="5"/>
  <c r="AG24" i="6"/>
  <c r="AI24" i="6"/>
  <c r="Z26" i="6"/>
  <c r="AG46" i="6"/>
  <c r="AI46" i="6"/>
  <c r="AD74" i="6"/>
  <c r="AG23" i="7"/>
  <c r="AI29" i="7"/>
  <c r="AG29" i="7"/>
  <c r="AI33" i="7"/>
  <c r="AI48" i="7"/>
  <c r="AG48" i="7"/>
  <c r="AC54" i="7"/>
  <c r="AB62" i="7"/>
  <c r="T86" i="7"/>
  <c r="M45" i="8"/>
  <c r="M46" i="8" s="1"/>
  <c r="M47" i="8" s="1"/>
  <c r="AI42" i="8"/>
  <c r="AG42" i="8"/>
  <c r="Z50" i="8"/>
  <c r="C90" i="8"/>
  <c r="C91" i="8"/>
  <c r="AG91" i="8"/>
  <c r="AI91" i="8"/>
  <c r="W34" i="10"/>
  <c r="W35" i="10" s="1"/>
  <c r="I41" i="10"/>
  <c r="I53" i="10" s="1"/>
  <c r="J65" i="10"/>
  <c r="C56" i="10"/>
  <c r="AI62" i="10"/>
  <c r="AG62" i="10"/>
  <c r="J40" i="11"/>
  <c r="J100" i="11"/>
  <c r="R51" i="16"/>
  <c r="R62" i="17"/>
  <c r="AI54" i="17"/>
  <c r="AG54" i="17"/>
  <c r="J27" i="19"/>
  <c r="M67" i="19"/>
  <c r="T93" i="19"/>
  <c r="T98" i="19" s="1"/>
  <c r="Q98" i="19"/>
  <c r="AC71" i="20"/>
  <c r="Z74" i="20"/>
  <c r="AI57" i="21"/>
  <c r="AG57" i="21"/>
  <c r="Q38" i="22"/>
  <c r="W43" i="22"/>
  <c r="W44" i="22" s="1"/>
  <c r="AG25" i="23"/>
  <c r="AI25" i="23"/>
  <c r="Y89" i="24"/>
  <c r="Y88" i="24"/>
  <c r="AI20" i="4"/>
  <c r="AG20" i="4"/>
  <c r="C79" i="6"/>
  <c r="C78" i="6"/>
  <c r="C8" i="7"/>
  <c r="G51" i="7"/>
  <c r="G63" i="7" s="1"/>
  <c r="G75" i="7" s="1"/>
  <c r="G87" i="7" s="1"/>
  <c r="G99" i="7" s="1"/>
  <c r="G2" i="7" s="1"/>
  <c r="AG69" i="7"/>
  <c r="AI69" i="7"/>
  <c r="F87" i="9"/>
  <c r="AG6" i="17"/>
  <c r="AI6" i="17"/>
  <c r="AC30" i="20"/>
  <c r="Z38" i="20"/>
  <c r="I75" i="4"/>
  <c r="I87" i="4" s="1"/>
  <c r="I99" i="4" s="1"/>
  <c r="I2" i="4" s="1"/>
  <c r="AD51" i="5"/>
  <c r="C19" i="6"/>
  <c r="AC16" i="10"/>
  <c r="Z27" i="10"/>
  <c r="Z28" i="10" s="1"/>
  <c r="C6" i="16"/>
  <c r="C7" i="16"/>
  <c r="C8" i="16" s="1"/>
  <c r="AI18" i="17"/>
  <c r="AG18" i="17"/>
  <c r="M7" i="18"/>
  <c r="T31" i="21"/>
  <c r="T38" i="21" s="1"/>
  <c r="Q38" i="21"/>
  <c r="Q39" i="21" s="1"/>
  <c r="Q51" i="21" s="1"/>
  <c r="U2" i="2"/>
  <c r="AC26" i="2"/>
  <c r="AC27" i="2" s="1"/>
  <c r="Z62" i="3"/>
  <c r="AI92" i="4"/>
  <c r="AG92" i="4"/>
  <c r="AB27" i="5"/>
  <c r="AI44" i="5"/>
  <c r="AG44" i="5"/>
  <c r="S2" i="9"/>
  <c r="R39" i="21"/>
  <c r="AI54" i="2"/>
  <c r="AG54" i="2"/>
  <c r="R39" i="4"/>
  <c r="AG48" i="4"/>
  <c r="AI48" i="4"/>
  <c r="Q50" i="5"/>
  <c r="T42" i="5"/>
  <c r="T50" i="5" s="1"/>
  <c r="AG61" i="5"/>
  <c r="AI61" i="5"/>
  <c r="AC77" i="6"/>
  <c r="AC86" i="6" s="1"/>
  <c r="AC74" i="7"/>
  <c r="C81" i="15"/>
  <c r="M7" i="16"/>
  <c r="M6" i="16"/>
  <c r="AI30" i="3"/>
  <c r="AG30" i="3"/>
  <c r="AB86" i="3"/>
  <c r="AG90" i="3"/>
  <c r="AI90" i="3"/>
  <c r="T86" i="4"/>
  <c r="AG57" i="6"/>
  <c r="AI57" i="6"/>
  <c r="S27" i="7"/>
  <c r="Z53" i="10"/>
  <c r="Z66" i="10" s="1"/>
  <c r="U2" i="23"/>
  <c r="AG82" i="2"/>
  <c r="AI82" i="2"/>
  <c r="W9" i="3"/>
  <c r="S27" i="3"/>
  <c r="I51" i="3"/>
  <c r="I63" i="3" s="1"/>
  <c r="I75" i="3" s="1"/>
  <c r="I87" i="3" s="1"/>
  <c r="I99" i="3" s="1"/>
  <c r="I2" i="3" s="1"/>
  <c r="W67" i="3"/>
  <c r="W66" i="3"/>
  <c r="AC90" i="3"/>
  <c r="Z98" i="3"/>
  <c r="Z38" i="4"/>
  <c r="Z39" i="4" s="1"/>
  <c r="AI47" i="4"/>
  <c r="AG47" i="4"/>
  <c r="R75" i="4"/>
  <c r="C92" i="4"/>
  <c r="C95" i="4" s="1"/>
  <c r="C19" i="5"/>
  <c r="C20" i="5" s="1"/>
  <c r="C18" i="5"/>
  <c r="AI41" i="5"/>
  <c r="AG41" i="5"/>
  <c r="W32" i="6"/>
  <c r="AI37" i="7"/>
  <c r="AG37" i="7"/>
  <c r="AG93" i="7"/>
  <c r="AI93" i="7"/>
  <c r="T25" i="8"/>
  <c r="T26" i="8" s="1"/>
  <c r="T27" i="8" s="1"/>
  <c r="Q26" i="8"/>
  <c r="Q27" i="8" s="1"/>
  <c r="M7" i="11"/>
  <c r="M10" i="11" s="1"/>
  <c r="M8" i="11"/>
  <c r="M9" i="11"/>
  <c r="Z100" i="11"/>
  <c r="K63" i="16"/>
  <c r="K75" i="16" s="1"/>
  <c r="K87" i="16" s="1"/>
  <c r="K99" i="16" s="1"/>
  <c r="K2" i="16" s="1"/>
  <c r="AI71" i="16"/>
  <c r="AG71" i="16"/>
  <c r="M30" i="2"/>
  <c r="I63" i="2"/>
  <c r="I75" i="2" s="1"/>
  <c r="I87" i="2" s="1"/>
  <c r="AI66" i="2"/>
  <c r="AG66" i="2"/>
  <c r="AI95" i="2"/>
  <c r="AG95" i="2"/>
  <c r="M46" i="3"/>
  <c r="C81" i="4"/>
  <c r="C79" i="4"/>
  <c r="Q98" i="6"/>
  <c r="T89" i="6"/>
  <c r="T98" i="6" s="1"/>
  <c r="AG17" i="8"/>
  <c r="AI17" i="8"/>
  <c r="I66" i="11"/>
  <c r="I78" i="11" s="1"/>
  <c r="I90" i="11" s="1"/>
  <c r="I106" i="11" s="1"/>
  <c r="Z27" i="17"/>
  <c r="AG91" i="17"/>
  <c r="AI91" i="17"/>
  <c r="AI55" i="19"/>
  <c r="AG55" i="19"/>
  <c r="J27" i="2"/>
  <c r="J39" i="2" s="1"/>
  <c r="J51" i="2" s="1"/>
  <c r="J63" i="2" s="1"/>
  <c r="J75" i="2" s="1"/>
  <c r="J87" i="2" s="1"/>
  <c r="T38" i="2"/>
  <c r="AB38" i="3"/>
  <c r="AB39" i="3" s="1"/>
  <c r="AG43" i="3"/>
  <c r="AI43" i="3"/>
  <c r="C66" i="3"/>
  <c r="AG96" i="3"/>
  <c r="AI96" i="3"/>
  <c r="M30" i="4"/>
  <c r="S98" i="4"/>
  <c r="AG69" i="5"/>
  <c r="AI69" i="5"/>
  <c r="AC14" i="7"/>
  <c r="AC15" i="7" s="1"/>
  <c r="AG79" i="7"/>
  <c r="AI79" i="7"/>
  <c r="AD98" i="7"/>
  <c r="W68" i="8"/>
  <c r="AI72" i="8"/>
  <c r="AG72" i="8"/>
  <c r="Z75" i="9"/>
  <c r="C71" i="10"/>
  <c r="C72" i="10" s="1"/>
  <c r="W56" i="16"/>
  <c r="W55" i="16"/>
  <c r="AG60" i="19"/>
  <c r="AI60" i="19"/>
  <c r="AC65" i="19"/>
  <c r="Z74" i="19"/>
  <c r="AB50" i="22"/>
  <c r="W19" i="2"/>
  <c r="W18" i="2"/>
  <c r="T50" i="2"/>
  <c r="AD74" i="2"/>
  <c r="AI23" i="3"/>
  <c r="AG33" i="3"/>
  <c r="Q50" i="3"/>
  <c r="AC74" i="3"/>
  <c r="Z14" i="4"/>
  <c r="Z15" i="4" s="1"/>
  <c r="M31" i="5"/>
  <c r="M30" i="5"/>
  <c r="M32" i="5" s="1"/>
  <c r="J74" i="5"/>
  <c r="AG96" i="5"/>
  <c r="AI96" i="5"/>
  <c r="U27" i="6"/>
  <c r="W55" i="6"/>
  <c r="W56" i="6"/>
  <c r="W57" i="6" s="1"/>
  <c r="AI24" i="2"/>
  <c r="W43" i="2"/>
  <c r="W42" i="2"/>
  <c r="C91" i="2"/>
  <c r="AG90" i="2"/>
  <c r="AI10" i="3"/>
  <c r="AD2" i="3" s="1"/>
  <c r="AG10" i="3"/>
  <c r="R50" i="3"/>
  <c r="R51" i="3" s="1"/>
  <c r="AB50" i="3"/>
  <c r="AG11" i="2"/>
  <c r="AI11" i="2"/>
  <c r="AG12" i="2"/>
  <c r="AI12" i="2"/>
  <c r="U27" i="2"/>
  <c r="M43" i="2"/>
  <c r="C43" i="2"/>
  <c r="T62" i="2"/>
  <c r="AI55" i="2"/>
  <c r="AD62" i="2"/>
  <c r="M20" i="3"/>
  <c r="S50" i="3"/>
  <c r="AC86" i="3"/>
  <c r="C7" i="4"/>
  <c r="AD14" i="4"/>
  <c r="AD15" i="4" s="1"/>
  <c r="AD27" i="4" s="1"/>
  <c r="AC62" i="4"/>
  <c r="AI10" i="5"/>
  <c r="AG10" i="5"/>
  <c r="C78" i="5"/>
  <c r="AC86" i="5"/>
  <c r="AC91" i="5"/>
  <c r="Z98" i="5"/>
  <c r="AD26" i="6"/>
  <c r="AD27" i="6" s="1"/>
  <c r="AA26" i="6"/>
  <c r="AA27" i="6" s="1"/>
  <c r="AG45" i="6"/>
  <c r="AI45" i="6"/>
  <c r="AC46" i="6"/>
  <c r="T66" i="6"/>
  <c r="Q74" i="6"/>
  <c r="AI73" i="6"/>
  <c r="AG73" i="6"/>
  <c r="Z74" i="6"/>
  <c r="AC56" i="7"/>
  <c r="AC62" i="7" s="1"/>
  <c r="U86" i="7"/>
  <c r="AI6" i="8"/>
  <c r="AG6" i="8"/>
  <c r="T50" i="8"/>
  <c r="AC42" i="8"/>
  <c r="AC50" i="8" s="1"/>
  <c r="T65" i="8"/>
  <c r="T74" i="8" s="1"/>
  <c r="Q74" i="8"/>
  <c r="C78" i="8"/>
  <c r="AI77" i="8"/>
  <c r="AG77" i="8"/>
  <c r="Y87" i="9"/>
  <c r="Y99" i="9" s="1"/>
  <c r="C32" i="11"/>
  <c r="M94" i="11"/>
  <c r="C97" i="11"/>
  <c r="C98" i="11"/>
  <c r="M95" i="11"/>
  <c r="M96" i="11" s="1"/>
  <c r="J37" i="15"/>
  <c r="J38" i="15" s="1"/>
  <c r="AI33" i="15"/>
  <c r="AD37" i="15"/>
  <c r="AD38" i="15" s="1"/>
  <c r="AD51" i="15" s="1"/>
  <c r="AD64" i="15" s="1"/>
  <c r="AG53" i="15"/>
  <c r="AI53" i="15"/>
  <c r="C32" i="16"/>
  <c r="T26" i="17"/>
  <c r="J74" i="17"/>
  <c r="W43" i="18"/>
  <c r="W44" i="18" s="1"/>
  <c r="W45" i="18" s="1"/>
  <c r="AC79" i="20"/>
  <c r="AD86" i="20"/>
  <c r="AI81" i="20"/>
  <c r="AI82" i="20"/>
  <c r="AG82" i="20"/>
  <c r="W18" i="22"/>
  <c r="AC30" i="22"/>
  <c r="Q98" i="23"/>
  <c r="T89" i="23"/>
  <c r="T98" i="23" s="1"/>
  <c r="Y45" i="25"/>
  <c r="Y44" i="25"/>
  <c r="P2" i="25"/>
  <c r="P96" i="25"/>
  <c r="AG34" i="4"/>
  <c r="AI34" i="4"/>
  <c r="M92" i="5"/>
  <c r="AI30" i="6"/>
  <c r="AD38" i="6"/>
  <c r="AC41" i="6"/>
  <c r="AC50" i="6" s="1"/>
  <c r="Z50" i="6"/>
  <c r="AI49" i="6"/>
  <c r="AG49" i="6"/>
  <c r="M7" i="7"/>
  <c r="P27" i="9"/>
  <c r="AA87" i="9"/>
  <c r="AA86" i="16"/>
  <c r="AC77" i="16"/>
  <c r="AC86" i="16" s="1"/>
  <c r="M31" i="22"/>
  <c r="M30" i="22"/>
  <c r="AG17" i="23"/>
  <c r="AI17" i="23"/>
  <c r="AA26" i="4"/>
  <c r="AA27" i="4" s="1"/>
  <c r="M31" i="6"/>
  <c r="M30" i="6"/>
  <c r="G87" i="9"/>
  <c r="G99" i="9" s="1"/>
  <c r="G2" i="9" s="1"/>
  <c r="AG84" i="11"/>
  <c r="AI84" i="11"/>
  <c r="AI17" i="17"/>
  <c r="AG17" i="17"/>
  <c r="Y8" i="24"/>
  <c r="Y7" i="24"/>
  <c r="Y89" i="28"/>
  <c r="Y88" i="28"/>
  <c r="T98" i="3"/>
  <c r="M58" i="8"/>
  <c r="M59" i="8" s="1"/>
  <c r="R78" i="11"/>
  <c r="R90" i="11" s="1"/>
  <c r="R101" i="11" s="1"/>
  <c r="Z14" i="3"/>
  <c r="Z15" i="3" s="1"/>
  <c r="Z27" i="3" s="1"/>
  <c r="AC5" i="3"/>
  <c r="W47" i="5"/>
  <c r="S63" i="5"/>
  <c r="S75" i="5" s="1"/>
  <c r="S87" i="5" s="1"/>
  <c r="S99" i="5" s="1"/>
  <c r="W43" i="6"/>
  <c r="R27" i="7"/>
  <c r="J39" i="7"/>
  <c r="J51" i="7" s="1"/>
  <c r="J63" i="7" s="1"/>
  <c r="J75" i="7" s="1"/>
  <c r="Q62" i="8"/>
  <c r="AI79" i="18"/>
  <c r="AG79" i="18"/>
  <c r="AD26" i="20"/>
  <c r="AD27" i="20" s="1"/>
  <c r="AC43" i="20"/>
  <c r="Z50" i="20"/>
  <c r="S39" i="21"/>
  <c r="Z98" i="2"/>
  <c r="AC89" i="2"/>
  <c r="Q38" i="3"/>
  <c r="Q39" i="3" s="1"/>
  <c r="T36" i="3"/>
  <c r="T38" i="3" s="1"/>
  <c r="T39" i="3" s="1"/>
  <c r="AG67" i="3"/>
  <c r="AI67" i="3"/>
  <c r="AD39" i="5"/>
  <c r="AI79" i="5"/>
  <c r="AG79" i="5"/>
  <c r="K27" i="6"/>
  <c r="K39" i="6" s="1"/>
  <c r="K51" i="6" s="1"/>
  <c r="K63" i="6" s="1"/>
  <c r="K75" i="6" s="1"/>
  <c r="K87" i="6" s="1"/>
  <c r="K99" i="6" s="1"/>
  <c r="K2" i="6" s="1"/>
  <c r="AC50" i="7"/>
  <c r="AC51" i="7" s="1"/>
  <c r="AI59" i="7"/>
  <c r="AG59" i="7"/>
  <c r="AA74" i="7"/>
  <c r="AC90" i="8"/>
  <c r="Z98" i="8"/>
  <c r="AC89" i="11"/>
  <c r="AG81" i="17"/>
  <c r="AI81" i="17"/>
  <c r="AI70" i="18"/>
  <c r="AG70" i="18"/>
  <c r="AI96" i="19"/>
  <c r="AG96" i="19"/>
  <c r="W42" i="20"/>
  <c r="W43" i="20" s="1"/>
  <c r="AC71" i="22"/>
  <c r="Z74" i="22"/>
  <c r="Y91" i="28"/>
  <c r="Y90" i="28"/>
  <c r="AI5" i="2"/>
  <c r="AG5" i="2"/>
  <c r="AA74" i="2"/>
  <c r="G87" i="2"/>
  <c r="I99" i="2"/>
  <c r="I2" i="2" s="1"/>
  <c r="W91" i="3"/>
  <c r="AG78" i="4"/>
  <c r="AI78" i="4"/>
  <c r="AI90" i="4"/>
  <c r="AG90" i="4"/>
  <c r="AC5" i="5"/>
  <c r="AC14" i="5" s="1"/>
  <c r="AC15" i="5" s="1"/>
  <c r="Z14" i="5"/>
  <c r="Z15" i="5" s="1"/>
  <c r="Z27" i="5" s="1"/>
  <c r="AC57" i="6"/>
  <c r="AC62" i="6" s="1"/>
  <c r="Z62" i="6"/>
  <c r="AA53" i="11"/>
  <c r="AC47" i="11"/>
  <c r="W69" i="17"/>
  <c r="AG68" i="19"/>
  <c r="AI68" i="19"/>
  <c r="AG10" i="20"/>
  <c r="AI10" i="20"/>
  <c r="Q27" i="2"/>
  <c r="Q39" i="2" s="1"/>
  <c r="Q51" i="2" s="1"/>
  <c r="Q63" i="2" s="1"/>
  <c r="Q75" i="2" s="1"/>
  <c r="Q87" i="2" s="1"/>
  <c r="Q99" i="2" s="1"/>
  <c r="Z74" i="2"/>
  <c r="AI42" i="3"/>
  <c r="AG42" i="3"/>
  <c r="K51" i="3"/>
  <c r="K63" i="3" s="1"/>
  <c r="K75" i="3" s="1"/>
  <c r="K87" i="3" s="1"/>
  <c r="K99" i="3" s="1"/>
  <c r="K2" i="3" s="1"/>
  <c r="AG10" i="4"/>
  <c r="AI10" i="4"/>
  <c r="AB53" i="10"/>
  <c r="AB66" i="10" s="1"/>
  <c r="AI5" i="11"/>
  <c r="AG5" i="11"/>
  <c r="W69" i="15"/>
  <c r="W71" i="15" s="1"/>
  <c r="W70" i="15"/>
  <c r="W68" i="15"/>
  <c r="W67" i="15"/>
  <c r="C66" i="19"/>
  <c r="Z80" i="28"/>
  <c r="Z50" i="3"/>
  <c r="Z51" i="3" s="1"/>
  <c r="AI65" i="3"/>
  <c r="AG65" i="3"/>
  <c r="M44" i="4"/>
  <c r="M45" i="4"/>
  <c r="W78" i="4"/>
  <c r="W79" i="4"/>
  <c r="AG89" i="4"/>
  <c r="T27" i="6"/>
  <c r="T39" i="6" s="1"/>
  <c r="AI9" i="7"/>
  <c r="AG9" i="7"/>
  <c r="AD86" i="7"/>
  <c r="AC30" i="8"/>
  <c r="AB38" i="8"/>
  <c r="AI46" i="11"/>
  <c r="AG46" i="11"/>
  <c r="C57" i="16"/>
  <c r="C58" i="16" s="1"/>
  <c r="C55" i="16"/>
  <c r="C56" i="16" s="1"/>
  <c r="U98" i="17"/>
  <c r="Y82" i="28"/>
  <c r="Y83" i="28"/>
  <c r="Z14" i="2"/>
  <c r="Z15" i="2" s="1"/>
  <c r="M19" i="2"/>
  <c r="M21" i="2" s="1"/>
  <c r="AI21" i="2"/>
  <c r="Z26" i="2"/>
  <c r="AI37" i="2"/>
  <c r="W54" i="2"/>
  <c r="C79" i="2"/>
  <c r="C80" i="2"/>
  <c r="C81" i="2" s="1"/>
  <c r="U2" i="3"/>
  <c r="AI25" i="3"/>
  <c r="AG25" i="3"/>
  <c r="C34" i="3"/>
  <c r="C35" i="3" s="1"/>
  <c r="J38" i="3"/>
  <c r="T41" i="3"/>
  <c r="T50" i="3" s="1"/>
  <c r="J62" i="3"/>
  <c r="AG56" i="3"/>
  <c r="AI56" i="3"/>
  <c r="Q86" i="3"/>
  <c r="T77" i="3"/>
  <c r="T86" i="3" s="1"/>
  <c r="AD86" i="3"/>
  <c r="AI77" i="3"/>
  <c r="AA86" i="3"/>
  <c r="Q98" i="3"/>
  <c r="AC98" i="3"/>
  <c r="U2" i="4"/>
  <c r="AG21" i="4"/>
  <c r="AI21" i="4"/>
  <c r="H39" i="4"/>
  <c r="H51" i="4" s="1"/>
  <c r="H63" i="4" s="1"/>
  <c r="H75" i="4" s="1"/>
  <c r="H87" i="4" s="1"/>
  <c r="H99" i="4" s="1"/>
  <c r="H2" i="4" s="1"/>
  <c r="AI83" i="4"/>
  <c r="AG83" i="4"/>
  <c r="W67" i="5"/>
  <c r="AD98" i="5"/>
  <c r="AI89" i="5"/>
  <c r="J98" i="5"/>
  <c r="AA98" i="5"/>
  <c r="M93" i="5"/>
  <c r="M94" i="5" s="1"/>
  <c r="Q39" i="6"/>
  <c r="AI43" i="6"/>
  <c r="AG43" i="6"/>
  <c r="T62" i="6"/>
  <c r="AG61" i="6"/>
  <c r="AG77" i="6"/>
  <c r="AI77" i="6"/>
  <c r="U27" i="7"/>
  <c r="AI77" i="7"/>
  <c r="M80" i="7"/>
  <c r="AC5" i="8"/>
  <c r="AC14" i="8" s="1"/>
  <c r="AC15" i="8" s="1"/>
  <c r="R39" i="8"/>
  <c r="W42" i="8"/>
  <c r="W43" i="8"/>
  <c r="Z62" i="8"/>
  <c r="J86" i="8"/>
  <c r="O27" i="9"/>
  <c r="Z87" i="9"/>
  <c r="Z99" i="9" s="1"/>
  <c r="U89" i="11"/>
  <c r="U2" i="11"/>
  <c r="W95" i="11"/>
  <c r="W94" i="11"/>
  <c r="AC19" i="15"/>
  <c r="W31" i="15"/>
  <c r="W32" i="15" s="1"/>
  <c r="W29" i="15"/>
  <c r="W30" i="15" s="1"/>
  <c r="Z14" i="17"/>
  <c r="Z15" i="17" s="1"/>
  <c r="AC5" i="17"/>
  <c r="AC14" i="17" s="1"/>
  <c r="AC15" i="17" s="1"/>
  <c r="W19" i="17"/>
  <c r="W20" i="17" s="1"/>
  <c r="W21" i="17"/>
  <c r="AD74" i="17"/>
  <c r="AI66" i="17"/>
  <c r="AD14" i="19"/>
  <c r="AD15" i="19" s="1"/>
  <c r="AG7" i="19"/>
  <c r="AC26" i="19"/>
  <c r="AG25" i="19"/>
  <c r="AI25" i="19"/>
  <c r="W66" i="20"/>
  <c r="W67" i="20"/>
  <c r="T66" i="20"/>
  <c r="T74" i="20" s="1"/>
  <c r="Q74" i="20"/>
  <c r="C31" i="22"/>
  <c r="C54" i="23"/>
  <c r="Z22" i="24"/>
  <c r="Z21" i="24"/>
  <c r="Q50" i="4"/>
  <c r="Q51" i="4" s="1"/>
  <c r="Q63" i="4" s="1"/>
  <c r="M19" i="5"/>
  <c r="M20" i="5"/>
  <c r="T74" i="5"/>
  <c r="C42" i="6"/>
  <c r="AI42" i="6"/>
  <c r="AG42" i="6"/>
  <c r="J98" i="6"/>
  <c r="H51" i="7"/>
  <c r="H63" i="7" s="1"/>
  <c r="H75" i="7" s="1"/>
  <c r="H87" i="7" s="1"/>
  <c r="H99" i="7" s="1"/>
  <c r="H2" i="7" s="1"/>
  <c r="AG67" i="7"/>
  <c r="AI67" i="7"/>
  <c r="AG92" i="7"/>
  <c r="AI92" i="7"/>
  <c r="M80" i="8"/>
  <c r="M79" i="8"/>
  <c r="M81" i="8" s="1"/>
  <c r="AB87" i="9"/>
  <c r="AB99" i="9" s="1"/>
  <c r="M70" i="10"/>
  <c r="M71" i="10" s="1"/>
  <c r="S78" i="11"/>
  <c r="S90" i="11" s="1"/>
  <c r="AD89" i="11"/>
  <c r="AG22" i="16"/>
  <c r="AI22" i="16"/>
  <c r="AA38" i="16"/>
  <c r="W90" i="16"/>
  <c r="W91" i="16" s="1"/>
  <c r="W92" i="16"/>
  <c r="T29" i="18"/>
  <c r="T38" i="18" s="1"/>
  <c r="T39" i="18" s="1"/>
  <c r="Q38" i="18"/>
  <c r="Q39" i="18" s="1"/>
  <c r="Q51" i="18" s="1"/>
  <c r="J38" i="19"/>
  <c r="AG34" i="20"/>
  <c r="AI34" i="20"/>
  <c r="AG41" i="20"/>
  <c r="AI41" i="20"/>
  <c r="J86" i="20"/>
  <c r="AA86" i="20"/>
  <c r="U86" i="20"/>
  <c r="AG56" i="21"/>
  <c r="AI56" i="21"/>
  <c r="AG5" i="22"/>
  <c r="AI5" i="22"/>
  <c r="AI22" i="22"/>
  <c r="AG22" i="22"/>
  <c r="Y81" i="25"/>
  <c r="Y80" i="25"/>
  <c r="Y52" i="27"/>
  <c r="Y51" i="27"/>
  <c r="Z40" i="28"/>
  <c r="Z41" i="28"/>
  <c r="Y42" i="28"/>
  <c r="Y43" i="28"/>
  <c r="W78" i="2"/>
  <c r="W80" i="2" s="1"/>
  <c r="AC90" i="2"/>
  <c r="AA14" i="3"/>
  <c r="AA15" i="3" s="1"/>
  <c r="AA27" i="3" s="1"/>
  <c r="AA39" i="3" s="1"/>
  <c r="AG6" i="3"/>
  <c r="AI6" i="3"/>
  <c r="R27" i="3"/>
  <c r="S38" i="3"/>
  <c r="U50" i="3"/>
  <c r="Q74" i="3"/>
  <c r="T26" i="4"/>
  <c r="T27" i="4" s="1"/>
  <c r="T39" i="4" s="1"/>
  <c r="G27" i="4"/>
  <c r="R50" i="4"/>
  <c r="R51" i="4" s="1"/>
  <c r="R63" i="4" s="1"/>
  <c r="AD50" i="4"/>
  <c r="AA50" i="4"/>
  <c r="AA51" i="4" s="1"/>
  <c r="AG73" i="4"/>
  <c r="AI73" i="4"/>
  <c r="T14" i="5"/>
  <c r="T15" i="5" s="1"/>
  <c r="M9" i="5"/>
  <c r="M10" i="5" s="1"/>
  <c r="U2" i="5"/>
  <c r="T26" i="5"/>
  <c r="T27" i="5" s="1"/>
  <c r="T39" i="5" s="1"/>
  <c r="Q26" i="5"/>
  <c r="Q27" i="5" s="1"/>
  <c r="Q39" i="5" s="1"/>
  <c r="T25" i="5"/>
  <c r="AG31" i="5"/>
  <c r="AI31" i="5"/>
  <c r="AG32" i="5"/>
  <c r="AI32" i="5"/>
  <c r="AA50" i="5"/>
  <c r="J62" i="5"/>
  <c r="M78" i="5"/>
  <c r="M79" i="5" s="1"/>
  <c r="T14" i="6"/>
  <c r="T15" i="6" s="1"/>
  <c r="M7" i="6"/>
  <c r="M9" i="6" s="1"/>
  <c r="W19" i="6"/>
  <c r="W18" i="6"/>
  <c r="AI35" i="6"/>
  <c r="AG35" i="6"/>
  <c r="U39" i="6"/>
  <c r="U51" i="6" s="1"/>
  <c r="AG59" i="6"/>
  <c r="AI59" i="6"/>
  <c r="C68" i="6"/>
  <c r="C69" i="6"/>
  <c r="AC67" i="6"/>
  <c r="AC74" i="6" s="1"/>
  <c r="U86" i="6"/>
  <c r="M94" i="6"/>
  <c r="M92" i="6"/>
  <c r="M93" i="6" s="1"/>
  <c r="AA98" i="6"/>
  <c r="AA38" i="7"/>
  <c r="AA39" i="7" s="1"/>
  <c r="AC67" i="7"/>
  <c r="Z98" i="7"/>
  <c r="AG53" i="8"/>
  <c r="AI53" i="8"/>
  <c r="Q98" i="8"/>
  <c r="Y51" i="9"/>
  <c r="Y63" i="9" s="1"/>
  <c r="Y75" i="9" s="1"/>
  <c r="J63" i="9"/>
  <c r="J75" i="9" s="1"/>
  <c r="Q75" i="9"/>
  <c r="Q87" i="9" s="1"/>
  <c r="Q99" i="9" s="1"/>
  <c r="C10" i="10"/>
  <c r="C11" i="10" s="1"/>
  <c r="R53" i="10"/>
  <c r="R66" i="10" s="1"/>
  <c r="R78" i="10" s="1"/>
  <c r="R90" i="10" s="1"/>
  <c r="W70" i="10"/>
  <c r="C94" i="10"/>
  <c r="C95" i="10"/>
  <c r="C96" i="10"/>
  <c r="AI24" i="11"/>
  <c r="AG24" i="11"/>
  <c r="AA40" i="11"/>
  <c r="AC29" i="11"/>
  <c r="AC40" i="11" s="1"/>
  <c r="C45" i="11"/>
  <c r="AG50" i="11"/>
  <c r="AI50" i="11"/>
  <c r="AI57" i="11"/>
  <c r="AD65" i="11"/>
  <c r="C20" i="15"/>
  <c r="AI93" i="15"/>
  <c r="AG93" i="15"/>
  <c r="AG25" i="17"/>
  <c r="AI25" i="17"/>
  <c r="R39" i="17"/>
  <c r="C33" i="17"/>
  <c r="C34" i="17" s="1"/>
  <c r="Q50" i="17"/>
  <c r="T42" i="17"/>
  <c r="T50" i="17" s="1"/>
  <c r="K51" i="17"/>
  <c r="K63" i="17" s="1"/>
  <c r="K75" i="17" s="1"/>
  <c r="AG23" i="18"/>
  <c r="AI23" i="18"/>
  <c r="AI25" i="18"/>
  <c r="AG25" i="18"/>
  <c r="R38" i="18"/>
  <c r="R39" i="18" s="1"/>
  <c r="AC33" i="18"/>
  <c r="AC38" i="18" s="1"/>
  <c r="Z38" i="18"/>
  <c r="AI95" i="18"/>
  <c r="AG95" i="18"/>
  <c r="AA39" i="19"/>
  <c r="M78" i="20"/>
  <c r="AB86" i="20"/>
  <c r="AI80" i="20"/>
  <c r="AG80" i="20"/>
  <c r="M46" i="21"/>
  <c r="M48" i="21" s="1"/>
  <c r="AG59" i="21"/>
  <c r="AI59" i="21"/>
  <c r="AA26" i="22"/>
  <c r="AA27" i="22" s="1"/>
  <c r="Q62" i="3"/>
  <c r="M42" i="6"/>
  <c r="R74" i="6"/>
  <c r="R75" i="6" s="1"/>
  <c r="C42" i="7"/>
  <c r="C43" i="7"/>
  <c r="C44" i="7" s="1"/>
  <c r="R75" i="9"/>
  <c r="R87" i="9" s="1"/>
  <c r="R99" i="9" s="1"/>
  <c r="H26" i="15"/>
  <c r="H38" i="15" s="1"/>
  <c r="H51" i="15" s="1"/>
  <c r="AA50" i="15"/>
  <c r="C92" i="15"/>
  <c r="C94" i="15"/>
  <c r="C93" i="15"/>
  <c r="C95" i="15" s="1"/>
  <c r="AG89" i="16"/>
  <c r="AI89" i="16"/>
  <c r="S98" i="16"/>
  <c r="U27" i="17"/>
  <c r="W31" i="17"/>
  <c r="R51" i="17"/>
  <c r="AI22" i="18"/>
  <c r="AG22" i="18"/>
  <c r="AA38" i="18"/>
  <c r="R74" i="18"/>
  <c r="K99" i="18"/>
  <c r="K2" i="18" s="1"/>
  <c r="AD50" i="19"/>
  <c r="AI33" i="20"/>
  <c r="AG33" i="20"/>
  <c r="AC53" i="21"/>
  <c r="Z62" i="21"/>
  <c r="C54" i="22"/>
  <c r="C56" i="22"/>
  <c r="C55" i="22"/>
  <c r="W56" i="22"/>
  <c r="W59" i="22" s="1"/>
  <c r="W57" i="22"/>
  <c r="W55" i="22"/>
  <c r="W58" i="22" s="1"/>
  <c r="AI56" i="22"/>
  <c r="AG56" i="22"/>
  <c r="AC10" i="23"/>
  <c r="Z14" i="23"/>
  <c r="Z15" i="23" s="1"/>
  <c r="I25" i="25"/>
  <c r="AC50" i="4"/>
  <c r="AI36" i="5"/>
  <c r="AG36" i="5"/>
  <c r="Z50" i="5"/>
  <c r="AC41" i="5"/>
  <c r="AC50" i="5" s="1"/>
  <c r="AI59" i="5"/>
  <c r="AG59" i="5"/>
  <c r="J86" i="5"/>
  <c r="J26" i="6"/>
  <c r="R27" i="6"/>
  <c r="AC91" i="6"/>
  <c r="AC98" i="6" s="1"/>
  <c r="Z98" i="6"/>
  <c r="AC29" i="7"/>
  <c r="AC38" i="7" s="1"/>
  <c r="AC39" i="7" s="1"/>
  <c r="Z38" i="7"/>
  <c r="C68" i="7"/>
  <c r="C69" i="7" s="1"/>
  <c r="R98" i="7"/>
  <c r="AI57" i="8"/>
  <c r="AG57" i="8"/>
  <c r="AA86" i="8"/>
  <c r="J98" i="8"/>
  <c r="AG30" i="2"/>
  <c r="AI30" i="2"/>
  <c r="AG44" i="2"/>
  <c r="AI44" i="2"/>
  <c r="AI92" i="2"/>
  <c r="AG92" i="2"/>
  <c r="I39" i="3"/>
  <c r="W79" i="3"/>
  <c r="AI97" i="3"/>
  <c r="AG97" i="3"/>
  <c r="AB50" i="4"/>
  <c r="U74" i="4"/>
  <c r="W67" i="6"/>
  <c r="W68" i="6"/>
  <c r="T26" i="7"/>
  <c r="R74" i="7"/>
  <c r="W68" i="7"/>
  <c r="C54" i="8"/>
  <c r="AB74" i="8"/>
  <c r="F51" i="9"/>
  <c r="F63" i="9" s="1"/>
  <c r="F75" i="9" s="1"/>
  <c r="J87" i="9"/>
  <c r="J99" i="9" s="1"/>
  <c r="J2" i="9" s="1"/>
  <c r="AG19" i="11"/>
  <c r="AI19" i="11"/>
  <c r="J53" i="11"/>
  <c r="AB89" i="11"/>
  <c r="AD14" i="2"/>
  <c r="AD15" i="2" s="1"/>
  <c r="Z38" i="2"/>
  <c r="AD50" i="2"/>
  <c r="AI57" i="2"/>
  <c r="AG57" i="2"/>
  <c r="W79" i="2"/>
  <c r="U38" i="3"/>
  <c r="U39" i="3" s="1"/>
  <c r="W42" i="3"/>
  <c r="R62" i="3"/>
  <c r="H75" i="3"/>
  <c r="H87" i="3" s="1"/>
  <c r="H99" i="3" s="1"/>
  <c r="H2" i="3" s="1"/>
  <c r="R98" i="3"/>
  <c r="AI7" i="4"/>
  <c r="AD2" i="4" s="1"/>
  <c r="AG7" i="4"/>
  <c r="T41" i="4"/>
  <c r="T50" i="4" s="1"/>
  <c r="AI57" i="4"/>
  <c r="AG57" i="4"/>
  <c r="Q86" i="4"/>
  <c r="AI81" i="4"/>
  <c r="AG81" i="4"/>
  <c r="T90" i="4"/>
  <c r="Q98" i="4"/>
  <c r="M18" i="5"/>
  <c r="AA38" i="5"/>
  <c r="AA39" i="5" s="1"/>
  <c r="W58" i="5"/>
  <c r="W59" i="5" s="1"/>
  <c r="W60" i="5" s="1"/>
  <c r="Q86" i="5"/>
  <c r="T77" i="5"/>
  <c r="T86" i="5" s="1"/>
  <c r="M80" i="5"/>
  <c r="G87" i="5"/>
  <c r="G99" i="5" s="1"/>
  <c r="G2" i="5" s="1"/>
  <c r="AI5" i="6"/>
  <c r="AG5" i="6"/>
  <c r="W7" i="6"/>
  <c r="AC31" i="6"/>
  <c r="S38" i="6"/>
  <c r="S39" i="6" s="1"/>
  <c r="S51" i="6" s="1"/>
  <c r="S63" i="6" s="1"/>
  <c r="W80" i="6"/>
  <c r="G87" i="6"/>
  <c r="G99" i="6" s="1"/>
  <c r="G2" i="6" s="1"/>
  <c r="Z14" i="7"/>
  <c r="Z15" i="7" s="1"/>
  <c r="Z27" i="7" s="1"/>
  <c r="W19" i="7"/>
  <c r="W18" i="7"/>
  <c r="J27" i="7"/>
  <c r="K51" i="7"/>
  <c r="M32" i="8"/>
  <c r="M31" i="8"/>
  <c r="AD38" i="8"/>
  <c r="AD39" i="8" s="1"/>
  <c r="AD51" i="8" s="1"/>
  <c r="J62" i="8"/>
  <c r="AC68" i="8"/>
  <c r="T98" i="8"/>
  <c r="AG9" i="11"/>
  <c r="AI9" i="11"/>
  <c r="M44" i="11"/>
  <c r="C44" i="11"/>
  <c r="AI80" i="11"/>
  <c r="AI83" i="11"/>
  <c r="AG83" i="11"/>
  <c r="T25" i="16"/>
  <c r="T26" i="16" s="1"/>
  <c r="T27" i="16" s="1"/>
  <c r="Q26" i="16"/>
  <c r="Q27" i="16" s="1"/>
  <c r="C44" i="16"/>
  <c r="C45" i="16" s="1"/>
  <c r="C46" i="16" s="1"/>
  <c r="I51" i="16"/>
  <c r="I63" i="16" s="1"/>
  <c r="I75" i="16" s="1"/>
  <c r="T74" i="16"/>
  <c r="AI84" i="16"/>
  <c r="AG84" i="16"/>
  <c r="C90" i="16"/>
  <c r="C91" i="16" s="1"/>
  <c r="Z98" i="16"/>
  <c r="AC89" i="16"/>
  <c r="T38" i="17"/>
  <c r="AA50" i="17"/>
  <c r="AI49" i="17"/>
  <c r="AG49" i="17"/>
  <c r="AG78" i="17"/>
  <c r="AI78" i="17"/>
  <c r="S86" i="17"/>
  <c r="Z26" i="18"/>
  <c r="Z27" i="18" s="1"/>
  <c r="AI97" i="18"/>
  <c r="AG97" i="18"/>
  <c r="S39" i="20"/>
  <c r="W10" i="21"/>
  <c r="AG25" i="21"/>
  <c r="AI25" i="21"/>
  <c r="Z11" i="25"/>
  <c r="Z30" i="25"/>
  <c r="Z31" i="25"/>
  <c r="AI8" i="2"/>
  <c r="AG8" i="2"/>
  <c r="AG17" i="2"/>
  <c r="AI17" i="2"/>
  <c r="AC50" i="2"/>
  <c r="AB14" i="3"/>
  <c r="AB15" i="3" s="1"/>
  <c r="AB27" i="3" s="1"/>
  <c r="W19" i="3"/>
  <c r="W18" i="3"/>
  <c r="AD74" i="3"/>
  <c r="AI30" i="4"/>
  <c r="AG30" i="4"/>
  <c r="W7" i="5"/>
  <c r="W18" i="5"/>
  <c r="W19" i="5"/>
  <c r="AB50" i="5"/>
  <c r="AB51" i="5" s="1"/>
  <c r="AB63" i="5" s="1"/>
  <c r="AG78" i="5"/>
  <c r="AI78" i="5"/>
  <c r="AI82" i="5"/>
  <c r="AG82" i="5"/>
  <c r="R39" i="6"/>
  <c r="U98" i="6"/>
  <c r="C19" i="7"/>
  <c r="AG55" i="8"/>
  <c r="AI55" i="8"/>
  <c r="K75" i="8"/>
  <c r="K87" i="8" s="1"/>
  <c r="K99" i="8" s="1"/>
  <c r="K2" i="8" s="1"/>
  <c r="AI93" i="8"/>
  <c r="AG93" i="8"/>
  <c r="U41" i="10"/>
  <c r="AI98" i="10"/>
  <c r="AG98" i="10"/>
  <c r="AI10" i="11"/>
  <c r="AG10" i="11"/>
  <c r="AB53" i="11"/>
  <c r="AB54" i="11" s="1"/>
  <c r="C82" i="11"/>
  <c r="T74" i="2"/>
  <c r="C8" i="2"/>
  <c r="AA26" i="2"/>
  <c r="AA27" i="2" s="1"/>
  <c r="AG33" i="2"/>
  <c r="AI33" i="2"/>
  <c r="U39" i="2"/>
  <c r="U51" i="2" s="1"/>
  <c r="U63" i="2" s="1"/>
  <c r="U75" i="2" s="1"/>
  <c r="U87" i="2" s="1"/>
  <c r="U99" i="2" s="1"/>
  <c r="M54" i="2"/>
  <c r="W20" i="3"/>
  <c r="AI29" i="3"/>
  <c r="AG29" i="3"/>
  <c r="K39" i="3"/>
  <c r="S62" i="3"/>
  <c r="AI80" i="3"/>
  <c r="AG80" i="3"/>
  <c r="S98" i="3"/>
  <c r="AC38" i="4"/>
  <c r="AC39" i="4" s="1"/>
  <c r="AA38" i="4"/>
  <c r="AA39" i="4" s="1"/>
  <c r="G39" i="4"/>
  <c r="AI44" i="4"/>
  <c r="AG44" i="4"/>
  <c r="AC57" i="4"/>
  <c r="R86" i="4"/>
  <c r="AD86" i="4"/>
  <c r="U86" i="4"/>
  <c r="AC81" i="4"/>
  <c r="AC86" i="4" s="1"/>
  <c r="R98" i="4"/>
  <c r="AI5" i="5"/>
  <c r="AG5" i="5"/>
  <c r="AB38" i="5"/>
  <c r="AB39" i="5" s="1"/>
  <c r="G63" i="5"/>
  <c r="G75" i="5" s="1"/>
  <c r="T66" i="5"/>
  <c r="Q74" i="5"/>
  <c r="K75" i="5"/>
  <c r="R86" i="5"/>
  <c r="AC90" i="5"/>
  <c r="AB98" i="5"/>
  <c r="Z14" i="6"/>
  <c r="Z15" i="6" s="1"/>
  <c r="AG6" i="6"/>
  <c r="AI6" i="6"/>
  <c r="AC26" i="6"/>
  <c r="AC27" i="6" s="1"/>
  <c r="AI79" i="6"/>
  <c r="AG79" i="6"/>
  <c r="W92" i="6"/>
  <c r="C93" i="6"/>
  <c r="C92" i="6"/>
  <c r="C94" i="6" s="1"/>
  <c r="M18" i="7"/>
  <c r="H27" i="7"/>
  <c r="H39" i="7" s="1"/>
  <c r="M42" i="7"/>
  <c r="M43" i="7"/>
  <c r="AI49" i="7"/>
  <c r="AG49" i="7"/>
  <c r="T74" i="7"/>
  <c r="Q86" i="7"/>
  <c r="AG81" i="7"/>
  <c r="AI81" i="7"/>
  <c r="W18" i="8"/>
  <c r="C20" i="8"/>
  <c r="T38" i="8"/>
  <c r="J38" i="8"/>
  <c r="Z74" i="8"/>
  <c r="AC92" i="8"/>
  <c r="AC98" i="8" s="1"/>
  <c r="AB51" i="9"/>
  <c r="AB63" i="9" s="1"/>
  <c r="AB40" i="10"/>
  <c r="AB41" i="10" s="1"/>
  <c r="U53" i="10"/>
  <c r="U66" i="10" s="1"/>
  <c r="U78" i="10" s="1"/>
  <c r="U90" i="10" s="1"/>
  <c r="J13" i="11"/>
  <c r="J14" i="11" s="1"/>
  <c r="J26" i="11" s="1"/>
  <c r="C6" i="11"/>
  <c r="AC9" i="11"/>
  <c r="AC13" i="11" s="1"/>
  <c r="AC14" i="11" s="1"/>
  <c r="AC26" i="11" s="1"/>
  <c r="Z13" i="11"/>
  <c r="Z14" i="11" s="1"/>
  <c r="W44" i="11"/>
  <c r="AD53" i="11"/>
  <c r="M81" i="11"/>
  <c r="C81" i="11"/>
  <c r="Z89" i="11"/>
  <c r="AG97" i="11"/>
  <c r="AI97" i="11"/>
  <c r="AC43" i="15"/>
  <c r="AC50" i="15" s="1"/>
  <c r="U87" i="15"/>
  <c r="U2" i="15"/>
  <c r="J50" i="16"/>
  <c r="J98" i="16"/>
  <c r="AI82" i="17"/>
  <c r="AG82" i="17"/>
  <c r="T51" i="18"/>
  <c r="AI68" i="18"/>
  <c r="AG68" i="18"/>
  <c r="AI90" i="18"/>
  <c r="AD98" i="18"/>
  <c r="AG18" i="19"/>
  <c r="AI18" i="19"/>
  <c r="AI33" i="19"/>
  <c r="AG33" i="19"/>
  <c r="AI30" i="20"/>
  <c r="AG30" i="20"/>
  <c r="C54" i="20"/>
  <c r="Z62" i="20"/>
  <c r="AC53" i="20"/>
  <c r="AC62" i="20" s="1"/>
  <c r="AI23" i="21"/>
  <c r="AG23" i="21"/>
  <c r="R27" i="21"/>
  <c r="AI96" i="21"/>
  <c r="AG96" i="21"/>
  <c r="AI97" i="22"/>
  <c r="AG97" i="22"/>
  <c r="AI55" i="7"/>
  <c r="AI83" i="7"/>
  <c r="AG83" i="7"/>
  <c r="AG23" i="8"/>
  <c r="AI23" i="8"/>
  <c r="AG24" i="8"/>
  <c r="AI24" i="8"/>
  <c r="AI59" i="8"/>
  <c r="AG59" i="8"/>
  <c r="AG60" i="8"/>
  <c r="AI60" i="8"/>
  <c r="M91" i="8"/>
  <c r="M92" i="8" s="1"/>
  <c r="AA98" i="8"/>
  <c r="AB2" i="9"/>
  <c r="H75" i="9"/>
  <c r="H87" i="9" s="1"/>
  <c r="H99" i="9" s="1"/>
  <c r="H2" i="9" s="1"/>
  <c r="AB75" i="9"/>
  <c r="AA27" i="10"/>
  <c r="AA28" i="10" s="1"/>
  <c r="K28" i="10"/>
  <c r="AC52" i="10"/>
  <c r="C82" i="10"/>
  <c r="C83" i="10" s="1"/>
  <c r="C84" i="10" s="1"/>
  <c r="C18" i="11"/>
  <c r="AG18" i="11"/>
  <c r="AI18" i="11"/>
  <c r="M30" i="11"/>
  <c r="M31" i="11" s="1"/>
  <c r="AB40" i="11"/>
  <c r="AB41" i="11" s="1"/>
  <c r="AI33" i="11"/>
  <c r="AG33" i="11"/>
  <c r="U41" i="11"/>
  <c r="U54" i="11" s="1"/>
  <c r="U66" i="11" s="1"/>
  <c r="U78" i="11" s="1"/>
  <c r="W81" i="11"/>
  <c r="W82" i="11" s="1"/>
  <c r="W83" i="11" s="1"/>
  <c r="AI66" i="15"/>
  <c r="AG66" i="15"/>
  <c r="W81" i="15"/>
  <c r="W82" i="15" s="1"/>
  <c r="AG91" i="15"/>
  <c r="AI91" i="15"/>
  <c r="M18" i="16"/>
  <c r="U86" i="16"/>
  <c r="AG33" i="17"/>
  <c r="AI33" i="17"/>
  <c r="U51" i="17"/>
  <c r="Q98" i="17"/>
  <c r="T89" i="17"/>
  <c r="T98" i="17" s="1"/>
  <c r="AI89" i="17"/>
  <c r="AD98" i="17"/>
  <c r="J98" i="17"/>
  <c r="S38" i="18"/>
  <c r="T54" i="18"/>
  <c r="T62" i="18" s="1"/>
  <c r="T63" i="18" s="1"/>
  <c r="Q62" i="18"/>
  <c r="C78" i="18"/>
  <c r="AI77" i="18"/>
  <c r="AG77" i="18"/>
  <c r="C79" i="18"/>
  <c r="AG46" i="19"/>
  <c r="AI46" i="19"/>
  <c r="U98" i="19"/>
  <c r="U62" i="20"/>
  <c r="C66" i="21"/>
  <c r="AC65" i="21"/>
  <c r="Z74" i="21"/>
  <c r="T55" i="22"/>
  <c r="T62" i="22" s="1"/>
  <c r="Q62" i="22"/>
  <c r="AI59" i="22"/>
  <c r="AG59" i="22"/>
  <c r="M7" i="23"/>
  <c r="M6" i="23"/>
  <c r="J62" i="23"/>
  <c r="Z8" i="24"/>
  <c r="Z7" i="24"/>
  <c r="G26" i="24"/>
  <c r="Q26" i="24" s="1"/>
  <c r="G49" i="24" s="1"/>
  <c r="Q49" i="24" s="1"/>
  <c r="G72" i="24" s="1"/>
  <c r="Q72" i="24" s="1"/>
  <c r="G95" i="24" s="1"/>
  <c r="Q95" i="24" s="1"/>
  <c r="Q2" i="24"/>
  <c r="Q96" i="24"/>
  <c r="Z89" i="24"/>
  <c r="Z88" i="24"/>
  <c r="F49" i="25"/>
  <c r="P49" i="25" s="1"/>
  <c r="F72" i="25" s="1"/>
  <c r="P72" i="25" s="1"/>
  <c r="F95" i="25" s="1"/>
  <c r="P95" i="25" s="1"/>
  <c r="Y47" i="25"/>
  <c r="Y46" i="25"/>
  <c r="Z85" i="27"/>
  <c r="Z84" i="27"/>
  <c r="Y93" i="27"/>
  <c r="Y92" i="27"/>
  <c r="S48" i="28"/>
  <c r="T14" i="2"/>
  <c r="T15" i="2" s="1"/>
  <c r="T27" i="2" s="1"/>
  <c r="W30" i="2"/>
  <c r="K63" i="2"/>
  <c r="K75" i="2" s="1"/>
  <c r="K87" i="2" s="1"/>
  <c r="K99" i="2" s="1"/>
  <c r="K2" i="2" s="1"/>
  <c r="W67" i="2"/>
  <c r="AG78" i="2"/>
  <c r="AI78" i="2"/>
  <c r="AG84" i="2"/>
  <c r="AI84" i="2"/>
  <c r="AC93" i="2"/>
  <c r="M6" i="3"/>
  <c r="J26" i="3"/>
  <c r="J27" i="3" s="1"/>
  <c r="AI44" i="3"/>
  <c r="AG44" i="3"/>
  <c r="U62" i="3"/>
  <c r="W6" i="4"/>
  <c r="W18" i="4"/>
  <c r="AD38" i="4"/>
  <c r="W54" i="4"/>
  <c r="W55" i="4"/>
  <c r="C69" i="4"/>
  <c r="M79" i="4"/>
  <c r="M80" i="4"/>
  <c r="J98" i="4"/>
  <c r="AC89" i="4"/>
  <c r="I39" i="5"/>
  <c r="I51" i="5" s="1"/>
  <c r="U74" i="5"/>
  <c r="U98" i="5"/>
  <c r="AC29" i="6"/>
  <c r="AC38" i="6" s="1"/>
  <c r="Z38" i="6"/>
  <c r="S74" i="6"/>
  <c r="Q86" i="6"/>
  <c r="T77" i="6"/>
  <c r="T86" i="6" s="1"/>
  <c r="AI94" i="6"/>
  <c r="AG94" i="6"/>
  <c r="W9" i="7"/>
  <c r="W8" i="7"/>
  <c r="T14" i="7"/>
  <c r="T15" i="7" s="1"/>
  <c r="AC20" i="7"/>
  <c r="AC26" i="7" s="1"/>
  <c r="AC27" i="7" s="1"/>
  <c r="AC43" i="7"/>
  <c r="AC45" i="7"/>
  <c r="W47" i="7"/>
  <c r="Z50" i="7"/>
  <c r="AG57" i="7"/>
  <c r="AI57" i="7"/>
  <c r="AB74" i="7"/>
  <c r="AC66" i="7"/>
  <c r="Z86" i="7"/>
  <c r="J14" i="8"/>
  <c r="J15" i="8" s="1"/>
  <c r="AG22" i="8"/>
  <c r="AI22" i="8"/>
  <c r="AG34" i="8"/>
  <c r="AI34" i="8"/>
  <c r="O39" i="9"/>
  <c r="O51" i="9" s="1"/>
  <c r="O63" i="9" s="1"/>
  <c r="O75" i="9" s="1"/>
  <c r="O87" i="9" s="1"/>
  <c r="O99" i="9" s="1"/>
  <c r="F99" i="9"/>
  <c r="F2" i="9" s="1"/>
  <c r="AA99" i="9"/>
  <c r="Q28" i="10"/>
  <c r="Q41" i="10" s="1"/>
  <c r="Q53" i="10" s="1"/>
  <c r="Q66" i="10" s="1"/>
  <c r="Q78" i="10" s="1"/>
  <c r="Q90" i="10" s="1"/>
  <c r="C44" i="10"/>
  <c r="H53" i="10"/>
  <c r="H66" i="10" s="1"/>
  <c r="H78" i="10" s="1"/>
  <c r="H90" i="10" s="1"/>
  <c r="AI59" i="10"/>
  <c r="AG59" i="10"/>
  <c r="I66" i="10"/>
  <c r="I78" i="10" s="1"/>
  <c r="I90" i="10" s="1"/>
  <c r="AC72" i="10"/>
  <c r="AC77" i="10" s="1"/>
  <c r="Z77" i="10"/>
  <c r="J89" i="10"/>
  <c r="C17" i="11"/>
  <c r="Z25" i="11"/>
  <c r="W29" i="11"/>
  <c r="W30" i="11" s="1"/>
  <c r="Z40" i="11"/>
  <c r="Q54" i="11"/>
  <c r="Q66" i="11" s="1"/>
  <c r="Z98" i="15"/>
  <c r="AC91" i="15"/>
  <c r="AC98" i="15" s="1"/>
  <c r="S99" i="15"/>
  <c r="C20" i="16"/>
  <c r="C21" i="16" s="1"/>
  <c r="AC66" i="16"/>
  <c r="Z74" i="16"/>
  <c r="I87" i="16"/>
  <c r="I99" i="16" s="1"/>
  <c r="I2" i="16" s="1"/>
  <c r="AA26" i="17"/>
  <c r="AA27" i="17" s="1"/>
  <c r="AB50" i="17"/>
  <c r="R98" i="17"/>
  <c r="AI94" i="17"/>
  <c r="AG94" i="17"/>
  <c r="C20" i="18"/>
  <c r="C21" i="18" s="1"/>
  <c r="C23" i="18" s="1"/>
  <c r="AI29" i="18"/>
  <c r="AG29" i="18"/>
  <c r="J86" i="18"/>
  <c r="AC86" i="18"/>
  <c r="C90" i="18"/>
  <c r="AI89" i="18"/>
  <c r="AG89" i="18"/>
  <c r="AC42" i="19"/>
  <c r="S50" i="19"/>
  <c r="H75" i="19"/>
  <c r="H87" i="19" s="1"/>
  <c r="H99" i="19" s="1"/>
  <c r="H2" i="19" s="1"/>
  <c r="M18" i="20"/>
  <c r="C20" i="20"/>
  <c r="C19" i="20"/>
  <c r="M54" i="20"/>
  <c r="M55" i="20" s="1"/>
  <c r="G63" i="20"/>
  <c r="G75" i="20" s="1"/>
  <c r="G87" i="20" s="1"/>
  <c r="G99" i="20" s="1"/>
  <c r="G2" i="20" s="1"/>
  <c r="AC90" i="20"/>
  <c r="AC98" i="20" s="1"/>
  <c r="Z98" i="20"/>
  <c r="M55" i="22"/>
  <c r="M56" i="22"/>
  <c r="M57" i="22" s="1"/>
  <c r="R62" i="22"/>
  <c r="S51" i="23"/>
  <c r="M55" i="23"/>
  <c r="M56" i="23"/>
  <c r="M54" i="23"/>
  <c r="M57" i="23"/>
  <c r="Z10" i="24"/>
  <c r="Z9" i="24"/>
  <c r="Z91" i="24"/>
  <c r="Z90" i="24"/>
  <c r="Z33" i="25"/>
  <c r="Z32" i="25"/>
  <c r="W7" i="2"/>
  <c r="AA50" i="2"/>
  <c r="C55" i="2"/>
  <c r="M19" i="3"/>
  <c r="U74" i="3"/>
  <c r="M78" i="3"/>
  <c r="M79" i="3"/>
  <c r="AA98" i="3"/>
  <c r="U27" i="4"/>
  <c r="C31" i="4"/>
  <c r="AI36" i="4"/>
  <c r="AG36" i="4"/>
  <c r="AI68" i="4"/>
  <c r="M90" i="4"/>
  <c r="AG57" i="5"/>
  <c r="AI57" i="5"/>
  <c r="AI81" i="5"/>
  <c r="K87" i="5"/>
  <c r="K99" i="5" s="1"/>
  <c r="K2" i="5" s="1"/>
  <c r="AI9" i="6"/>
  <c r="H27" i="6"/>
  <c r="H39" i="6" s="1"/>
  <c r="H51" i="6" s="1"/>
  <c r="H63" i="6" s="1"/>
  <c r="H75" i="6" s="1"/>
  <c r="H87" i="6" s="1"/>
  <c r="H99" i="6" s="1"/>
  <c r="H2" i="6" s="1"/>
  <c r="AA38" i="6"/>
  <c r="AA39" i="6" s="1"/>
  <c r="AA51" i="6" s="1"/>
  <c r="AA63" i="6" s="1"/>
  <c r="Q50" i="6"/>
  <c r="T42" i="6"/>
  <c r="T50" i="6" s="1"/>
  <c r="AD50" i="6"/>
  <c r="AI55" i="6"/>
  <c r="T74" i="6"/>
  <c r="R86" i="6"/>
  <c r="AI84" i="6"/>
  <c r="AG84" i="6"/>
  <c r="AI35" i="7"/>
  <c r="AG35" i="7"/>
  <c r="T36" i="7"/>
  <c r="T38" i="7" s="1"/>
  <c r="Q38" i="7"/>
  <c r="Q39" i="7" s="1"/>
  <c r="U39" i="7"/>
  <c r="U51" i="7" s="1"/>
  <c r="U63" i="7" s="1"/>
  <c r="U75" i="7" s="1"/>
  <c r="AD50" i="7"/>
  <c r="AD51" i="7" s="1"/>
  <c r="AA50" i="7"/>
  <c r="Q62" i="7"/>
  <c r="C56" i="7"/>
  <c r="C57" i="7" s="1"/>
  <c r="K63" i="7"/>
  <c r="K75" i="7" s="1"/>
  <c r="K87" i="7" s="1"/>
  <c r="K99" i="7" s="1"/>
  <c r="K2" i="7" s="1"/>
  <c r="AG73" i="7"/>
  <c r="AI73" i="7"/>
  <c r="S98" i="7"/>
  <c r="AD14" i="8"/>
  <c r="AD15" i="8" s="1"/>
  <c r="AI33" i="8"/>
  <c r="AG33" i="8"/>
  <c r="U50" i="8"/>
  <c r="AI44" i="8"/>
  <c r="AG44" i="8"/>
  <c r="S51" i="9"/>
  <c r="W21" i="10"/>
  <c r="S41" i="10"/>
  <c r="S53" i="10" s="1"/>
  <c r="S66" i="10" s="1"/>
  <c r="S78" i="10" s="1"/>
  <c r="S90" i="10" s="1"/>
  <c r="J52" i="10"/>
  <c r="AI97" i="10"/>
  <c r="AG97" i="10"/>
  <c r="M19" i="11"/>
  <c r="M20" i="11" s="1"/>
  <c r="AI29" i="11"/>
  <c r="AD40" i="11"/>
  <c r="AI47" i="11"/>
  <c r="R54" i="11"/>
  <c r="R66" i="11" s="1"/>
  <c r="M59" i="11"/>
  <c r="T76" i="11"/>
  <c r="T77" i="11" s="1"/>
  <c r="Q77" i="11"/>
  <c r="C54" i="15"/>
  <c r="C55" i="15"/>
  <c r="C57" i="15"/>
  <c r="C56" i="15"/>
  <c r="M55" i="15"/>
  <c r="AA98" i="15"/>
  <c r="AC8" i="16"/>
  <c r="W18" i="16"/>
  <c r="J26" i="16"/>
  <c r="J27" i="16" s="1"/>
  <c r="AI41" i="16"/>
  <c r="AG41" i="16"/>
  <c r="AC43" i="16"/>
  <c r="R63" i="16"/>
  <c r="R75" i="16" s="1"/>
  <c r="R87" i="16" s="1"/>
  <c r="AA74" i="16"/>
  <c r="W78" i="16"/>
  <c r="W79" i="16"/>
  <c r="W80" i="16" s="1"/>
  <c r="W7" i="17"/>
  <c r="AG12" i="17"/>
  <c r="AI12" i="17"/>
  <c r="T13" i="17"/>
  <c r="T14" i="17" s="1"/>
  <c r="T15" i="17" s="1"/>
  <c r="Q14" i="17"/>
  <c r="Q15" i="17" s="1"/>
  <c r="Q27" i="17" s="1"/>
  <c r="AI31" i="17"/>
  <c r="AD2" i="17" s="1"/>
  <c r="AG31" i="17"/>
  <c r="AI92" i="17"/>
  <c r="AG92" i="17"/>
  <c r="AG17" i="18"/>
  <c r="AI17" i="18"/>
  <c r="AC65" i="18"/>
  <c r="AC74" i="18" s="1"/>
  <c r="Z74" i="18"/>
  <c r="M78" i="18"/>
  <c r="M79" i="18" s="1"/>
  <c r="AA86" i="18"/>
  <c r="W79" i="18"/>
  <c r="Z98" i="18"/>
  <c r="AC89" i="18"/>
  <c r="AC98" i="18" s="1"/>
  <c r="Z26" i="19"/>
  <c r="Z27" i="19" s="1"/>
  <c r="W21" i="19"/>
  <c r="W33" i="19"/>
  <c r="W34" i="19" s="1"/>
  <c r="M43" i="19"/>
  <c r="AC5" i="20"/>
  <c r="AC14" i="20" s="1"/>
  <c r="AC15" i="20" s="1"/>
  <c r="Z14" i="20"/>
  <c r="Z15" i="20" s="1"/>
  <c r="M6" i="21"/>
  <c r="AA38" i="22"/>
  <c r="AC54" i="22"/>
  <c r="AC62" i="22" s="1"/>
  <c r="Z62" i="22"/>
  <c r="AI95" i="23"/>
  <c r="AG95" i="23"/>
  <c r="Y32" i="25"/>
  <c r="AB50" i="2"/>
  <c r="AB51" i="2" s="1"/>
  <c r="AB63" i="2" s="1"/>
  <c r="AC79" i="2"/>
  <c r="AC86" i="2" s="1"/>
  <c r="AG22" i="3"/>
  <c r="AI22" i="3"/>
  <c r="G27" i="3"/>
  <c r="G39" i="3" s="1"/>
  <c r="W31" i="3"/>
  <c r="M32" i="3"/>
  <c r="R39" i="3"/>
  <c r="W56" i="3"/>
  <c r="W57" i="3" s="1"/>
  <c r="AC54" i="3"/>
  <c r="AC62" i="3" s="1"/>
  <c r="AC66" i="3"/>
  <c r="AI83" i="3"/>
  <c r="AG83" i="3"/>
  <c r="AB98" i="3"/>
  <c r="AG17" i="4"/>
  <c r="AI17" i="4"/>
  <c r="W19" i="4"/>
  <c r="J38" i="4"/>
  <c r="J39" i="4" s="1"/>
  <c r="AI42" i="4"/>
  <c r="AG42" i="4"/>
  <c r="AI71" i="4"/>
  <c r="AG71" i="4"/>
  <c r="Z86" i="4"/>
  <c r="AG45" i="5"/>
  <c r="AI45" i="5"/>
  <c r="M55" i="5"/>
  <c r="M58" i="5" s="1"/>
  <c r="M56" i="5"/>
  <c r="M57" i="5"/>
  <c r="AC57" i="5"/>
  <c r="AG77" i="5"/>
  <c r="AI77" i="5"/>
  <c r="W91" i="5"/>
  <c r="C92" i="5"/>
  <c r="C93" i="5" s="1"/>
  <c r="C94" i="5" s="1"/>
  <c r="AI94" i="5"/>
  <c r="AG94" i="5"/>
  <c r="AC9" i="6"/>
  <c r="AC14" i="6" s="1"/>
  <c r="AC15" i="6" s="1"/>
  <c r="AC20" i="6"/>
  <c r="AI31" i="6"/>
  <c r="AG31" i="6"/>
  <c r="R50" i="6"/>
  <c r="R51" i="6" s="1"/>
  <c r="R63" i="6" s="1"/>
  <c r="U74" i="6"/>
  <c r="AI5" i="7"/>
  <c r="AG5" i="7"/>
  <c r="R38" i="7"/>
  <c r="R62" i="7"/>
  <c r="AD62" i="7"/>
  <c r="AD63" i="7" s="1"/>
  <c r="AD75" i="7" s="1"/>
  <c r="AI53" i="7"/>
  <c r="W55" i="7"/>
  <c r="W56" i="7"/>
  <c r="AI61" i="7"/>
  <c r="AG61" i="7"/>
  <c r="U98" i="7"/>
  <c r="AC33" i="8"/>
  <c r="S39" i="8"/>
  <c r="S51" i="8" s="1"/>
  <c r="S63" i="8" s="1"/>
  <c r="C43" i="8"/>
  <c r="M57" i="8"/>
  <c r="AC56" i="8"/>
  <c r="AI80" i="8"/>
  <c r="AG80" i="8"/>
  <c r="AI89" i="8"/>
  <c r="AG89" i="8"/>
  <c r="X51" i="9"/>
  <c r="X63" i="9" s="1"/>
  <c r="X75" i="9" s="1"/>
  <c r="X87" i="9" s="1"/>
  <c r="X99" i="9" s="1"/>
  <c r="M17" i="10"/>
  <c r="M18" i="10"/>
  <c r="AI21" i="10"/>
  <c r="AD2" i="10" s="1"/>
  <c r="L2" i="10" s="1"/>
  <c r="AG21" i="10"/>
  <c r="T41" i="10"/>
  <c r="T53" i="10" s="1"/>
  <c r="T66" i="10" s="1"/>
  <c r="T78" i="10" s="1"/>
  <c r="T90" i="10" s="1"/>
  <c r="AC58" i="10"/>
  <c r="S54" i="11"/>
  <c r="M58" i="11"/>
  <c r="Z77" i="11"/>
  <c r="AC68" i="11"/>
  <c r="AC77" i="11" s="1"/>
  <c r="AG98" i="11"/>
  <c r="AI98" i="11"/>
  <c r="AB13" i="15"/>
  <c r="AB14" i="15" s="1"/>
  <c r="AG19" i="15"/>
  <c r="AI19" i="15"/>
  <c r="AI36" i="15"/>
  <c r="AG36" i="15"/>
  <c r="J50" i="15"/>
  <c r="J51" i="15" s="1"/>
  <c r="J63" i="15"/>
  <c r="W55" i="15"/>
  <c r="AG56" i="15"/>
  <c r="AI56" i="15"/>
  <c r="AD14" i="16"/>
  <c r="AD15" i="16" s="1"/>
  <c r="AD27" i="16" s="1"/>
  <c r="AB14" i="16"/>
  <c r="AB15" i="16" s="1"/>
  <c r="AB27" i="16" s="1"/>
  <c r="U38" i="16"/>
  <c r="U39" i="16" s="1"/>
  <c r="Z50" i="16"/>
  <c r="Z51" i="16" s="1"/>
  <c r="AC41" i="16"/>
  <c r="W66" i="16"/>
  <c r="M91" i="16"/>
  <c r="M92" i="16" s="1"/>
  <c r="M93" i="16" s="1"/>
  <c r="S27" i="17"/>
  <c r="Q38" i="17"/>
  <c r="U39" i="17"/>
  <c r="AG48" i="17"/>
  <c r="AI48" i="17"/>
  <c r="AC5" i="18"/>
  <c r="AC14" i="18" s="1"/>
  <c r="AC15" i="18" s="1"/>
  <c r="AC27" i="18" s="1"/>
  <c r="Z14" i="18"/>
  <c r="Z15" i="18" s="1"/>
  <c r="AI55" i="18"/>
  <c r="AG55" i="18"/>
  <c r="W93" i="18"/>
  <c r="AA27" i="19"/>
  <c r="AB50" i="19"/>
  <c r="W69" i="19"/>
  <c r="W70" i="19" s="1"/>
  <c r="W71" i="19" s="1"/>
  <c r="AI85" i="19"/>
  <c r="AG85" i="19"/>
  <c r="T53" i="20"/>
  <c r="T62" i="20" s="1"/>
  <c r="Q62" i="20"/>
  <c r="M91" i="20"/>
  <c r="AI72" i="23"/>
  <c r="AG72" i="23"/>
  <c r="AI53" i="4"/>
  <c r="AI77" i="4"/>
  <c r="H27" i="5"/>
  <c r="H39" i="5" s="1"/>
  <c r="M69" i="6"/>
  <c r="M70" i="6" s="1"/>
  <c r="AD26" i="8"/>
  <c r="AD27" i="8" s="1"/>
  <c r="AG67" i="8"/>
  <c r="AI67" i="8"/>
  <c r="G53" i="10"/>
  <c r="G66" i="10" s="1"/>
  <c r="G78" i="10" s="1"/>
  <c r="G90" i="10" s="1"/>
  <c r="M94" i="10"/>
  <c r="M95" i="10" s="1"/>
  <c r="W6" i="15"/>
  <c r="W8" i="15" s="1"/>
  <c r="H39" i="17"/>
  <c r="H51" i="17" s="1"/>
  <c r="H63" i="17" s="1"/>
  <c r="H75" i="17" s="1"/>
  <c r="H87" i="17" s="1"/>
  <c r="H99" i="17" s="1"/>
  <c r="H2" i="17" s="1"/>
  <c r="M78" i="17"/>
  <c r="Z98" i="17"/>
  <c r="AC92" i="17"/>
  <c r="AC98" i="17" s="1"/>
  <c r="AB26" i="18"/>
  <c r="AG41" i="18"/>
  <c r="AI41" i="18"/>
  <c r="AA74" i="18"/>
  <c r="M90" i="18"/>
  <c r="M91" i="18" s="1"/>
  <c r="I51" i="19"/>
  <c r="I63" i="19" s="1"/>
  <c r="I75" i="19" s="1"/>
  <c r="I87" i="19" s="1"/>
  <c r="I99" i="19" s="1"/>
  <c r="I2" i="19" s="1"/>
  <c r="AG13" i="20"/>
  <c r="AI13" i="20"/>
  <c r="U39" i="20"/>
  <c r="AB27" i="22"/>
  <c r="AB39" i="22" s="1"/>
  <c r="AI77" i="22"/>
  <c r="AG77" i="22"/>
  <c r="C7" i="23"/>
  <c r="Z92" i="27"/>
  <c r="Z93" i="27"/>
  <c r="Y44" i="28"/>
  <c r="Y45" i="28"/>
  <c r="C20" i="2"/>
  <c r="C68" i="2"/>
  <c r="J98" i="2"/>
  <c r="M92" i="2"/>
  <c r="M93" i="2" s="1"/>
  <c r="J50" i="3"/>
  <c r="C58" i="3"/>
  <c r="M69" i="3"/>
  <c r="C82" i="3"/>
  <c r="AI89" i="3"/>
  <c r="J26" i="4"/>
  <c r="J27" i="4" s="1"/>
  <c r="Z62" i="4"/>
  <c r="W69" i="4"/>
  <c r="J86" i="4"/>
  <c r="C8" i="5"/>
  <c r="AI53" i="5"/>
  <c r="AG53" i="5"/>
  <c r="AB74" i="5"/>
  <c r="J14" i="6"/>
  <c r="J15" i="6" s="1"/>
  <c r="I27" i="6"/>
  <c r="I39" i="6" s="1"/>
  <c r="I51" i="6" s="1"/>
  <c r="I63" i="6" s="1"/>
  <c r="I75" i="6" s="1"/>
  <c r="I87" i="6" s="1"/>
  <c r="I99" i="6" s="1"/>
  <c r="I2" i="6" s="1"/>
  <c r="W31" i="6"/>
  <c r="AB50" i="6"/>
  <c r="M54" i="6"/>
  <c r="M55" i="6"/>
  <c r="AB74" i="6"/>
  <c r="M71" i="6"/>
  <c r="M66" i="7"/>
  <c r="Z74" i="7"/>
  <c r="C91" i="7"/>
  <c r="C90" i="7"/>
  <c r="W7" i="8"/>
  <c r="W8" i="8" s="1"/>
  <c r="AA50" i="8"/>
  <c r="R50" i="8"/>
  <c r="R51" i="8" s="1"/>
  <c r="R63" i="8" s="1"/>
  <c r="R75" i="8" s="1"/>
  <c r="R87" i="8" s="1"/>
  <c r="R99" i="8" s="1"/>
  <c r="S74" i="8"/>
  <c r="AC67" i="8"/>
  <c r="AG95" i="8"/>
  <c r="AI95" i="8"/>
  <c r="AC40" i="10"/>
  <c r="W81" i="10"/>
  <c r="W9" i="11"/>
  <c r="W8" i="11"/>
  <c r="M69" i="11"/>
  <c r="M70" i="11" s="1"/>
  <c r="M10" i="15"/>
  <c r="AA25" i="15"/>
  <c r="AA26" i="15" s="1"/>
  <c r="AA38" i="15" s="1"/>
  <c r="W43" i="15"/>
  <c r="W44" i="15"/>
  <c r="W45" i="15" s="1"/>
  <c r="H64" i="15"/>
  <c r="H76" i="15" s="1"/>
  <c r="H88" i="15" s="1"/>
  <c r="AA75" i="15"/>
  <c r="W31" i="16"/>
  <c r="W30" i="16"/>
  <c r="K51" i="16"/>
  <c r="Z62" i="16"/>
  <c r="AC55" i="16"/>
  <c r="AC62" i="16" s="1"/>
  <c r="AD74" i="16"/>
  <c r="AI68" i="16"/>
  <c r="M79" i="16"/>
  <c r="M80" i="16" s="1"/>
  <c r="AD86" i="16"/>
  <c r="AI92" i="16"/>
  <c r="AG92" i="16"/>
  <c r="J38" i="17"/>
  <c r="Z62" i="17"/>
  <c r="AC53" i="17"/>
  <c r="W90" i="17"/>
  <c r="W92" i="17" s="1"/>
  <c r="W93" i="17" s="1"/>
  <c r="W91" i="17"/>
  <c r="W7" i="18"/>
  <c r="AC41" i="18"/>
  <c r="AC50" i="18" s="1"/>
  <c r="Z50" i="18"/>
  <c r="I39" i="19"/>
  <c r="J86" i="19"/>
  <c r="AI81" i="19"/>
  <c r="AG81" i="19"/>
  <c r="G39" i="20"/>
  <c r="G51" i="20" s="1"/>
  <c r="T26" i="21"/>
  <c r="T27" i="21" s="1"/>
  <c r="J26" i="21"/>
  <c r="J27" i="21" s="1"/>
  <c r="AI90" i="21"/>
  <c r="AG90" i="21"/>
  <c r="AI79" i="22"/>
  <c r="AG79" i="22"/>
  <c r="W7" i="23"/>
  <c r="W6" i="23"/>
  <c r="W8" i="23"/>
  <c r="W9" i="23" s="1"/>
  <c r="AA27" i="23"/>
  <c r="M44" i="23"/>
  <c r="M46" i="23" s="1"/>
  <c r="R50" i="23"/>
  <c r="R51" i="23" s="1"/>
  <c r="AI44" i="23"/>
  <c r="AG44" i="23"/>
  <c r="AG58" i="23"/>
  <c r="AI58" i="23"/>
  <c r="C55" i="4"/>
  <c r="C54" i="4"/>
  <c r="T98" i="4"/>
  <c r="AG22" i="5"/>
  <c r="AI22" i="5"/>
  <c r="AA74" i="5"/>
  <c r="R50" i="7"/>
  <c r="AI89" i="7"/>
  <c r="AG89" i="7"/>
  <c r="W33" i="10"/>
  <c r="W59" i="10"/>
  <c r="M81" i="10"/>
  <c r="M44" i="15"/>
  <c r="M45" i="15" s="1"/>
  <c r="M43" i="15"/>
  <c r="M46" i="15" s="1"/>
  <c r="G51" i="15"/>
  <c r="G64" i="15" s="1"/>
  <c r="G76" i="15" s="1"/>
  <c r="AC75" i="15"/>
  <c r="S76" i="15"/>
  <c r="S88" i="15" s="1"/>
  <c r="S104" i="15" s="1"/>
  <c r="M31" i="16"/>
  <c r="M32" i="16" s="1"/>
  <c r="M78" i="16"/>
  <c r="AB14" i="17"/>
  <c r="AB15" i="17" s="1"/>
  <c r="T54" i="17"/>
  <c r="T62" i="17" s="1"/>
  <c r="Q62" i="17"/>
  <c r="U2" i="18"/>
  <c r="AI6" i="19"/>
  <c r="AG6" i="19"/>
  <c r="AI9" i="19"/>
  <c r="AG9" i="19"/>
  <c r="M45" i="20"/>
  <c r="C19" i="21"/>
  <c r="T38" i="22"/>
  <c r="AI32" i="22"/>
  <c r="AG32" i="22"/>
  <c r="C78" i="22"/>
  <c r="C79" i="22"/>
  <c r="C80" i="22" s="1"/>
  <c r="Z26" i="23"/>
  <c r="Z27" i="23" s="1"/>
  <c r="Z39" i="23" s="1"/>
  <c r="M8" i="2"/>
  <c r="C43" i="3"/>
  <c r="AI68" i="3"/>
  <c r="J98" i="3"/>
  <c r="C94" i="3"/>
  <c r="C95" i="3" s="1"/>
  <c r="M19" i="4"/>
  <c r="C43" i="4"/>
  <c r="C44" i="4" s="1"/>
  <c r="C45" i="4"/>
  <c r="C46" i="4" s="1"/>
  <c r="M56" i="4"/>
  <c r="AC66" i="4"/>
  <c r="W68" i="4"/>
  <c r="W70" i="4" s="1"/>
  <c r="J14" i="5"/>
  <c r="J15" i="5" s="1"/>
  <c r="J27" i="5" s="1"/>
  <c r="C43" i="5"/>
  <c r="C54" i="5"/>
  <c r="Z62" i="5"/>
  <c r="AC56" i="5"/>
  <c r="AC62" i="5" s="1"/>
  <c r="AC68" i="5"/>
  <c r="AI70" i="5"/>
  <c r="W79" i="5"/>
  <c r="W78" i="5"/>
  <c r="AB26" i="6"/>
  <c r="AB27" i="6" s="1"/>
  <c r="J14" i="7"/>
  <c r="J15" i="7" s="1"/>
  <c r="I27" i="7"/>
  <c r="I39" i="7" s="1"/>
  <c r="I51" i="7" s="1"/>
  <c r="I63" i="7" s="1"/>
  <c r="I75" i="7" s="1"/>
  <c r="I87" i="7" s="1"/>
  <c r="I99" i="7" s="1"/>
  <c r="I2" i="7" s="1"/>
  <c r="W31" i="7"/>
  <c r="AB50" i="7"/>
  <c r="M54" i="7"/>
  <c r="M55" i="7"/>
  <c r="J98" i="7"/>
  <c r="U2" i="8"/>
  <c r="AC19" i="8"/>
  <c r="Z38" i="8"/>
  <c r="AC29" i="8"/>
  <c r="AC38" i="8" s="1"/>
  <c r="AB50" i="8"/>
  <c r="AA62" i="8"/>
  <c r="AC69" i="8"/>
  <c r="I87" i="8"/>
  <c r="R63" i="9"/>
  <c r="C20" i="10"/>
  <c r="C19" i="10"/>
  <c r="C21" i="10" s="1"/>
  <c r="AI56" i="10"/>
  <c r="AC89" i="10"/>
  <c r="AG30" i="11"/>
  <c r="AI30" i="11"/>
  <c r="AC53" i="11"/>
  <c r="W69" i="11"/>
  <c r="K90" i="11"/>
  <c r="H101" i="11"/>
  <c r="H2" i="11" s="1"/>
  <c r="W7" i="15"/>
  <c r="C21" i="15"/>
  <c r="C18" i="15"/>
  <c r="C19" i="15" s="1"/>
  <c r="AC32" i="15"/>
  <c r="Z37" i="15"/>
  <c r="AI92" i="15"/>
  <c r="AG92" i="15"/>
  <c r="AA14" i="16"/>
  <c r="AA15" i="16" s="1"/>
  <c r="AA27" i="16" s="1"/>
  <c r="H27" i="16"/>
  <c r="H39" i="16" s="1"/>
  <c r="H51" i="16" s="1"/>
  <c r="H63" i="16" s="1"/>
  <c r="H75" i="16" s="1"/>
  <c r="H87" i="16" s="1"/>
  <c r="H99" i="16" s="1"/>
  <c r="H2" i="16" s="1"/>
  <c r="AG49" i="16"/>
  <c r="AI49" i="16"/>
  <c r="Q50" i="16"/>
  <c r="AI60" i="16"/>
  <c r="AG60" i="16"/>
  <c r="Q74" i="16"/>
  <c r="Q86" i="16"/>
  <c r="T77" i="16"/>
  <c r="T86" i="16" s="1"/>
  <c r="AC90" i="16"/>
  <c r="AC92" i="16"/>
  <c r="J62" i="17"/>
  <c r="AA62" i="17"/>
  <c r="AI35" i="18"/>
  <c r="AG35" i="18"/>
  <c r="AI49" i="18"/>
  <c r="AG49" i="18"/>
  <c r="AG58" i="18"/>
  <c r="AI58" i="18"/>
  <c r="S38" i="19"/>
  <c r="S39" i="19" s="1"/>
  <c r="AG35" i="19"/>
  <c r="AI35" i="19"/>
  <c r="M78" i="19"/>
  <c r="AA86" i="19"/>
  <c r="W79" i="19"/>
  <c r="AI57" i="20"/>
  <c r="AG57" i="20"/>
  <c r="T94" i="20"/>
  <c r="T98" i="20" s="1"/>
  <c r="Q98" i="20"/>
  <c r="W18" i="21"/>
  <c r="AI36" i="21"/>
  <c r="AG36" i="21"/>
  <c r="W90" i="21"/>
  <c r="W91" i="21"/>
  <c r="AG92" i="21"/>
  <c r="AI92" i="21"/>
  <c r="J50" i="22"/>
  <c r="AA74" i="22"/>
  <c r="C70" i="22"/>
  <c r="U39" i="23"/>
  <c r="AC58" i="23"/>
  <c r="Z62" i="23"/>
  <c r="Y59" i="25"/>
  <c r="Y60" i="25"/>
  <c r="Z62" i="25"/>
  <c r="Z61" i="25"/>
  <c r="AI53" i="3"/>
  <c r="W42" i="4"/>
  <c r="C82" i="4"/>
  <c r="C80" i="4"/>
  <c r="W30" i="5"/>
  <c r="U50" i="5"/>
  <c r="U51" i="5" s="1"/>
  <c r="U63" i="5" s="1"/>
  <c r="M67" i="5"/>
  <c r="C10" i="6"/>
  <c r="AA74" i="6"/>
  <c r="AA75" i="6" s="1"/>
  <c r="AA87" i="6" s="1"/>
  <c r="AI81" i="6"/>
  <c r="M31" i="7"/>
  <c r="W81" i="7"/>
  <c r="W82" i="7" s="1"/>
  <c r="W80" i="7"/>
  <c r="Q50" i="8"/>
  <c r="AD74" i="8"/>
  <c r="AB86" i="8"/>
  <c r="P39" i="9"/>
  <c r="P51" i="9" s="1"/>
  <c r="P63" i="9" s="1"/>
  <c r="P75" i="9" s="1"/>
  <c r="P87" i="9" s="1"/>
  <c r="P99" i="9" s="1"/>
  <c r="J77" i="11"/>
  <c r="Z25" i="15"/>
  <c r="Z26" i="15" s="1"/>
  <c r="AC18" i="15"/>
  <c r="AC25" i="15" s="1"/>
  <c r="AC26" i="15" s="1"/>
  <c r="AI35" i="15"/>
  <c r="AG35" i="15"/>
  <c r="AB38" i="16"/>
  <c r="T32" i="16"/>
  <c r="T38" i="16" s="1"/>
  <c r="T39" i="16" s="1"/>
  <c r="Q38" i="16"/>
  <c r="Q39" i="16" s="1"/>
  <c r="AC74" i="16"/>
  <c r="AB86" i="16"/>
  <c r="AB26" i="17"/>
  <c r="AB27" i="17" s="1"/>
  <c r="AG35" i="17"/>
  <c r="AI35" i="17"/>
  <c r="J50" i="17"/>
  <c r="T66" i="17"/>
  <c r="T74" i="17" s="1"/>
  <c r="Q74" i="17"/>
  <c r="M67" i="18"/>
  <c r="M66" i="18"/>
  <c r="AD86" i="18"/>
  <c r="AA98" i="18"/>
  <c r="AG5" i="19"/>
  <c r="AI5" i="19"/>
  <c r="U50" i="19"/>
  <c r="AB50" i="20"/>
  <c r="AB51" i="20" s="1"/>
  <c r="AB63" i="20" s="1"/>
  <c r="AC44" i="20"/>
  <c r="W9" i="21"/>
  <c r="AD86" i="21"/>
  <c r="R98" i="23"/>
  <c r="Z43" i="28"/>
  <c r="Z42" i="28"/>
  <c r="M20" i="2"/>
  <c r="M22" i="2" s="1"/>
  <c r="M44" i="2"/>
  <c r="M68" i="2"/>
  <c r="AC11" i="3"/>
  <c r="J86" i="3"/>
  <c r="C18" i="4"/>
  <c r="U38" i="4"/>
  <c r="U39" i="4" s="1"/>
  <c r="U51" i="4" s="1"/>
  <c r="J50" i="4"/>
  <c r="Z50" i="4"/>
  <c r="G51" i="4"/>
  <c r="G63" i="4" s="1"/>
  <c r="G75" i="4" s="1"/>
  <c r="G87" i="4" s="1"/>
  <c r="G99" i="4" s="1"/>
  <c r="G2" i="4" s="1"/>
  <c r="C70" i="4"/>
  <c r="C71" i="4"/>
  <c r="M68" i="4"/>
  <c r="W90" i="4"/>
  <c r="AC93" i="4"/>
  <c r="M7" i="5"/>
  <c r="M8" i="5" s="1"/>
  <c r="W31" i="5"/>
  <c r="AA62" i="5"/>
  <c r="I63" i="5"/>
  <c r="I75" i="5" s="1"/>
  <c r="I87" i="5" s="1"/>
  <c r="I99" i="5" s="1"/>
  <c r="I2" i="5" s="1"/>
  <c r="M68" i="5"/>
  <c r="Q98" i="5"/>
  <c r="C11" i="6"/>
  <c r="Q62" i="6"/>
  <c r="AI70" i="6"/>
  <c r="W79" i="6"/>
  <c r="W78" i="6"/>
  <c r="AB26" i="7"/>
  <c r="AB27" i="7" s="1"/>
  <c r="M30" i="7"/>
  <c r="Q74" i="7"/>
  <c r="J86" i="7"/>
  <c r="AB86" i="7"/>
  <c r="M92" i="7"/>
  <c r="M91" i="7"/>
  <c r="AB98" i="7"/>
  <c r="J26" i="8"/>
  <c r="AB62" i="8"/>
  <c r="AI78" i="8"/>
  <c r="AG78" i="8"/>
  <c r="U98" i="8"/>
  <c r="AI92" i="8"/>
  <c r="I99" i="8"/>
  <c r="I2" i="8" s="1"/>
  <c r="S63" i="9"/>
  <c r="S75" i="9" s="1"/>
  <c r="S87" i="9" s="1"/>
  <c r="S99" i="9" s="1"/>
  <c r="J27" i="10"/>
  <c r="J28" i="10" s="1"/>
  <c r="J41" i="10" s="1"/>
  <c r="G28" i="10"/>
  <c r="G41" i="10" s="1"/>
  <c r="AC55" i="10"/>
  <c r="AC65" i="10" s="1"/>
  <c r="W60" i="10"/>
  <c r="AG7" i="11"/>
  <c r="AI7" i="11"/>
  <c r="AB65" i="11"/>
  <c r="AB66" i="11" s="1"/>
  <c r="AB78" i="11" s="1"/>
  <c r="M29" i="15"/>
  <c r="C32" i="15"/>
  <c r="K51" i="15"/>
  <c r="K64" i="15" s="1"/>
  <c r="K76" i="15" s="1"/>
  <c r="Z75" i="15"/>
  <c r="AC92" i="15"/>
  <c r="AG7" i="16"/>
  <c r="AI7" i="16"/>
  <c r="AG9" i="16"/>
  <c r="AI9" i="16"/>
  <c r="I27" i="16"/>
  <c r="I39" i="16" s="1"/>
  <c r="M43" i="16"/>
  <c r="AG66" i="16"/>
  <c r="AI66" i="16"/>
  <c r="AA98" i="16"/>
  <c r="AG9" i="17"/>
  <c r="AI9" i="17"/>
  <c r="AB38" i="17"/>
  <c r="AI59" i="17"/>
  <c r="AG59" i="17"/>
  <c r="AI5" i="18"/>
  <c r="AG5" i="18"/>
  <c r="AG46" i="18"/>
  <c r="AI46" i="18"/>
  <c r="AG67" i="18"/>
  <c r="AI67" i="18"/>
  <c r="T69" i="18"/>
  <c r="Z38" i="19"/>
  <c r="AC29" i="19"/>
  <c r="AI84" i="19"/>
  <c r="AG84" i="19"/>
  <c r="AI11" i="20"/>
  <c r="AG11" i="20"/>
  <c r="AG53" i="20"/>
  <c r="AI53" i="20"/>
  <c r="AI72" i="21"/>
  <c r="AG72" i="21"/>
  <c r="AG77" i="21"/>
  <c r="AI77" i="21"/>
  <c r="C92" i="21"/>
  <c r="R51" i="22"/>
  <c r="AA62" i="23"/>
  <c r="S63" i="23"/>
  <c r="I48" i="25"/>
  <c r="Z43" i="25"/>
  <c r="Z42" i="25"/>
  <c r="Z60" i="25"/>
  <c r="Z59" i="25"/>
  <c r="P2" i="27"/>
  <c r="P26" i="27"/>
  <c r="F49" i="27" s="1"/>
  <c r="P49" i="27" s="1"/>
  <c r="F72" i="27" s="1"/>
  <c r="P72" i="27" s="1"/>
  <c r="F95" i="27" s="1"/>
  <c r="P95" i="27" s="1"/>
  <c r="Y59" i="27"/>
  <c r="Y60" i="27"/>
  <c r="Y61" i="27"/>
  <c r="Y62" i="27"/>
  <c r="Z64" i="27"/>
  <c r="Z63" i="27"/>
  <c r="AA98" i="17"/>
  <c r="AI9" i="18"/>
  <c r="AG9" i="18"/>
  <c r="AD26" i="18"/>
  <c r="AD27" i="18" s="1"/>
  <c r="G27" i="18"/>
  <c r="C30" i="18"/>
  <c r="W55" i="18"/>
  <c r="W57" i="18" s="1"/>
  <c r="W58" i="18" s="1"/>
  <c r="W56" i="18"/>
  <c r="C57" i="18"/>
  <c r="G63" i="18"/>
  <c r="G75" i="18" s="1"/>
  <c r="G87" i="18" s="1"/>
  <c r="G99" i="18" s="1"/>
  <c r="G2" i="18" s="1"/>
  <c r="AB74" i="18"/>
  <c r="M9" i="19"/>
  <c r="U2" i="19"/>
  <c r="W55" i="19"/>
  <c r="W56" i="19"/>
  <c r="W57" i="19" s="1"/>
  <c r="T74" i="19"/>
  <c r="AI71" i="19"/>
  <c r="AG71" i="19"/>
  <c r="AC38" i="20"/>
  <c r="AC39" i="20" s="1"/>
  <c r="U51" i="20"/>
  <c r="AG68" i="20"/>
  <c r="AI68" i="20"/>
  <c r="J62" i="21"/>
  <c r="W30" i="22"/>
  <c r="AC65" i="22"/>
  <c r="AC74" i="22" s="1"/>
  <c r="AB74" i="22"/>
  <c r="M30" i="23"/>
  <c r="AC44" i="23"/>
  <c r="AC50" i="23" s="1"/>
  <c r="AC51" i="23" s="1"/>
  <c r="Z50" i="23"/>
  <c r="S98" i="23"/>
  <c r="Z32" i="27"/>
  <c r="Z33" i="27"/>
  <c r="Z60" i="27"/>
  <c r="Z59" i="27"/>
  <c r="T96" i="28"/>
  <c r="T2" i="28"/>
  <c r="J26" i="28"/>
  <c r="T26" i="28" s="1"/>
  <c r="J49" i="28" s="1"/>
  <c r="T49" i="28" s="1"/>
  <c r="J72" i="28" s="1"/>
  <c r="T72" i="28" s="1"/>
  <c r="J95" i="28" s="1"/>
  <c r="T95" i="28" s="1"/>
  <c r="M18" i="15"/>
  <c r="M19" i="15" s="1"/>
  <c r="AB25" i="15"/>
  <c r="AB37" i="15"/>
  <c r="M68" i="15"/>
  <c r="M71" i="15" s="1"/>
  <c r="AG31" i="16"/>
  <c r="AI31" i="16"/>
  <c r="AG34" i="16"/>
  <c r="AI34" i="16"/>
  <c r="AA62" i="16"/>
  <c r="J14" i="17"/>
  <c r="J15" i="17" s="1"/>
  <c r="J27" i="17" s="1"/>
  <c r="U2" i="17"/>
  <c r="AI69" i="17"/>
  <c r="H27" i="18"/>
  <c r="J38" i="18"/>
  <c r="AD62" i="18"/>
  <c r="W66" i="18"/>
  <c r="W67" i="18" s="1"/>
  <c r="S98" i="18"/>
  <c r="AI91" i="18"/>
  <c r="AG91" i="18"/>
  <c r="M30" i="19"/>
  <c r="Z50" i="19"/>
  <c r="AI43" i="19"/>
  <c r="AD62" i="19"/>
  <c r="T55" i="19"/>
  <c r="T62" i="19" s="1"/>
  <c r="T63" i="19" s="1"/>
  <c r="Q62" i="19"/>
  <c r="AD38" i="20"/>
  <c r="C44" i="20"/>
  <c r="S86" i="20"/>
  <c r="J39" i="21"/>
  <c r="U50" i="21"/>
  <c r="AC44" i="21"/>
  <c r="W66" i="21"/>
  <c r="T66" i="21"/>
  <c r="Q74" i="21"/>
  <c r="T14" i="22"/>
  <c r="T15" i="22" s="1"/>
  <c r="C42" i="22"/>
  <c r="C43" i="22"/>
  <c r="C44" i="22" s="1"/>
  <c r="AG41" i="22"/>
  <c r="AI41" i="22"/>
  <c r="AD98" i="22"/>
  <c r="T33" i="23"/>
  <c r="T38" i="23" s="1"/>
  <c r="T39" i="23" s="1"/>
  <c r="Q38" i="23"/>
  <c r="Q39" i="23" s="1"/>
  <c r="S74" i="23"/>
  <c r="AG66" i="23"/>
  <c r="AI66" i="23"/>
  <c r="S25" i="28"/>
  <c r="Y52" i="28"/>
  <c r="Y51" i="28"/>
  <c r="U62" i="4"/>
  <c r="J50" i="5"/>
  <c r="AB38" i="6"/>
  <c r="AI58" i="6"/>
  <c r="AB38" i="7"/>
  <c r="AB39" i="7" s="1"/>
  <c r="AI58" i="7"/>
  <c r="AC78" i="7"/>
  <c r="AC86" i="7" s="1"/>
  <c r="AC91" i="7"/>
  <c r="AC98" i="7" s="1"/>
  <c r="M19" i="8"/>
  <c r="AB26" i="8"/>
  <c r="AB27" i="8" s="1"/>
  <c r="C31" i="8"/>
  <c r="U38" i="8"/>
  <c r="U39" i="8" s="1"/>
  <c r="M70" i="8"/>
  <c r="M71" i="8" s="1"/>
  <c r="C32" i="10"/>
  <c r="K41" i="10"/>
  <c r="K53" i="10" s="1"/>
  <c r="AB89" i="10"/>
  <c r="W94" i="10"/>
  <c r="K102" i="10"/>
  <c r="K2" i="10" s="1"/>
  <c r="AD13" i="11"/>
  <c r="AD14" i="11" s="1"/>
  <c r="AD26" i="11" s="1"/>
  <c r="AA25" i="11"/>
  <c r="AA26" i="11" s="1"/>
  <c r="G54" i="11"/>
  <c r="G66" i="11" s="1"/>
  <c r="G78" i="11" s="1"/>
  <c r="G90" i="11" s="1"/>
  <c r="C57" i="11"/>
  <c r="S66" i="11"/>
  <c r="AD77" i="11"/>
  <c r="AI10" i="15"/>
  <c r="AD2" i="15" s="1"/>
  <c r="AG10" i="15"/>
  <c r="M17" i="15"/>
  <c r="AI23" i="15"/>
  <c r="AG23" i="15"/>
  <c r="AI44" i="15"/>
  <c r="Z63" i="15"/>
  <c r="M69" i="15"/>
  <c r="M70" i="15" s="1"/>
  <c r="AG78" i="15"/>
  <c r="AI78" i="15"/>
  <c r="C33" i="16"/>
  <c r="C34" i="16" s="1"/>
  <c r="AI29" i="16"/>
  <c r="AG29" i="16"/>
  <c r="AD50" i="16"/>
  <c r="AI43" i="16"/>
  <c r="AB62" i="16"/>
  <c r="M6" i="17"/>
  <c r="AC32" i="17"/>
  <c r="Z38" i="17"/>
  <c r="Z50" i="17"/>
  <c r="AI44" i="17"/>
  <c r="AG44" i="17"/>
  <c r="AD62" i="17"/>
  <c r="C6" i="18"/>
  <c r="AA14" i="18"/>
  <c r="AA15" i="18" s="1"/>
  <c r="AA27" i="18" s="1"/>
  <c r="M30" i="18"/>
  <c r="J50" i="18"/>
  <c r="W80" i="18"/>
  <c r="W81" i="18" s="1"/>
  <c r="T86" i="18"/>
  <c r="AI36" i="19"/>
  <c r="AG36" i="19"/>
  <c r="AA50" i="19"/>
  <c r="AG58" i="19"/>
  <c r="AI58" i="19"/>
  <c r="C92" i="19"/>
  <c r="C91" i="19"/>
  <c r="Z98" i="19"/>
  <c r="AC89" i="19"/>
  <c r="AC98" i="19" s="1"/>
  <c r="C30" i="20"/>
  <c r="T44" i="20"/>
  <c r="Q50" i="20"/>
  <c r="Z26" i="21"/>
  <c r="Z27" i="21" s="1"/>
  <c r="AC17" i="21"/>
  <c r="AC26" i="21" s="1"/>
  <c r="AC27" i="21" s="1"/>
  <c r="M30" i="21"/>
  <c r="M32" i="21" s="1"/>
  <c r="M31" i="21"/>
  <c r="C43" i="21"/>
  <c r="M47" i="21"/>
  <c r="T54" i="21"/>
  <c r="T62" i="21" s="1"/>
  <c r="Q62" i="21"/>
  <c r="Q63" i="21" s="1"/>
  <c r="Z50" i="22"/>
  <c r="AC41" i="22"/>
  <c r="AC50" i="22" s="1"/>
  <c r="S62" i="22"/>
  <c r="W67" i="22"/>
  <c r="G27" i="23"/>
  <c r="G39" i="23" s="1"/>
  <c r="W31" i="23"/>
  <c r="W30" i="23"/>
  <c r="W32" i="23"/>
  <c r="W33" i="23"/>
  <c r="W34" i="23" s="1"/>
  <c r="C31" i="23"/>
  <c r="R39" i="23"/>
  <c r="T74" i="23"/>
  <c r="Y70" i="25"/>
  <c r="Y69" i="25"/>
  <c r="AD98" i="4"/>
  <c r="Z38" i="5"/>
  <c r="AC29" i="5"/>
  <c r="AC38" i="5" s="1"/>
  <c r="M43" i="5"/>
  <c r="AI58" i="5"/>
  <c r="W69" i="7"/>
  <c r="W70" i="7" s="1"/>
  <c r="C82" i="7"/>
  <c r="C80" i="7"/>
  <c r="C81" i="7" s="1"/>
  <c r="AA86" i="7"/>
  <c r="C8" i="8"/>
  <c r="Q39" i="8"/>
  <c r="AC54" i="8"/>
  <c r="AC62" i="8" s="1"/>
  <c r="C66" i="8"/>
  <c r="AI68" i="8"/>
  <c r="AG68" i="8"/>
  <c r="W92" i="8"/>
  <c r="W93" i="8" s="1"/>
  <c r="M8" i="10"/>
  <c r="M9" i="10" s="1"/>
  <c r="W71" i="10"/>
  <c r="AC101" i="10"/>
  <c r="C33" i="11"/>
  <c r="C34" i="11" s="1"/>
  <c r="AI48" i="11"/>
  <c r="AG49" i="11"/>
  <c r="AI49" i="11"/>
  <c r="H54" i="11"/>
  <c r="H66" i="11" s="1"/>
  <c r="H78" i="11" s="1"/>
  <c r="H90" i="11" s="1"/>
  <c r="H106" i="11" s="1"/>
  <c r="T66" i="11"/>
  <c r="AC94" i="11"/>
  <c r="C7" i="15"/>
  <c r="W17" i="15"/>
  <c r="AC44" i="15"/>
  <c r="Z87" i="15"/>
  <c r="AC78" i="15"/>
  <c r="AC87" i="15" s="1"/>
  <c r="Z14" i="16"/>
  <c r="Z15" i="16" s="1"/>
  <c r="Z27" i="16" s="1"/>
  <c r="AG25" i="16"/>
  <c r="AI25" i="16"/>
  <c r="J38" i="16"/>
  <c r="J39" i="16" s="1"/>
  <c r="AC29" i="16"/>
  <c r="AC38" i="16" s="1"/>
  <c r="AC39" i="16" s="1"/>
  <c r="Z38" i="16"/>
  <c r="Z39" i="16" s="1"/>
  <c r="M44" i="16"/>
  <c r="AD98" i="16"/>
  <c r="C18" i="17"/>
  <c r="C19" i="17"/>
  <c r="I27" i="17"/>
  <c r="I39" i="17" s="1"/>
  <c r="I51" i="17" s="1"/>
  <c r="I63" i="17" s="1"/>
  <c r="I75" i="17" s="1"/>
  <c r="I87" i="17" s="1"/>
  <c r="I99" i="17" s="1"/>
  <c r="I2" i="17" s="1"/>
  <c r="AC44" i="17"/>
  <c r="K87" i="17"/>
  <c r="K99" i="17" s="1"/>
  <c r="K2" i="17" s="1"/>
  <c r="AB98" i="17"/>
  <c r="J14" i="18"/>
  <c r="J15" i="18" s="1"/>
  <c r="AB14" i="18"/>
  <c r="AB15" i="18" s="1"/>
  <c r="M42" i="18"/>
  <c r="C44" i="18"/>
  <c r="AG59" i="18"/>
  <c r="AI59" i="18"/>
  <c r="C67" i="18"/>
  <c r="Q74" i="18"/>
  <c r="T66" i="18"/>
  <c r="T74" i="18" s="1"/>
  <c r="R86" i="18"/>
  <c r="AC54" i="19"/>
  <c r="Q74" i="19"/>
  <c r="J98" i="19"/>
  <c r="M46" i="20"/>
  <c r="AI72" i="20"/>
  <c r="AG72" i="20"/>
  <c r="U2" i="21"/>
  <c r="AA26" i="21"/>
  <c r="AA27" i="21" s="1"/>
  <c r="AI34" i="21"/>
  <c r="AG34" i="21"/>
  <c r="AG65" i="21"/>
  <c r="AI65" i="21"/>
  <c r="W6" i="22"/>
  <c r="S74" i="22"/>
  <c r="AD74" i="22"/>
  <c r="J86" i="22"/>
  <c r="H27" i="23"/>
  <c r="H39" i="23" s="1"/>
  <c r="H51" i="23" s="1"/>
  <c r="R62" i="23"/>
  <c r="C67" i="23"/>
  <c r="C68" i="23" s="1"/>
  <c r="Q74" i="23"/>
  <c r="Q75" i="23" s="1"/>
  <c r="C43" i="17"/>
  <c r="U62" i="17"/>
  <c r="M66" i="17"/>
  <c r="AA74" i="17"/>
  <c r="R74" i="17"/>
  <c r="AI67" i="17"/>
  <c r="AG67" i="17"/>
  <c r="W79" i="17"/>
  <c r="W80" i="17" s="1"/>
  <c r="W81" i="17" s="1"/>
  <c r="S98" i="17"/>
  <c r="AI19" i="18"/>
  <c r="AD38" i="18"/>
  <c r="AD39" i="18" s="1"/>
  <c r="AA50" i="18"/>
  <c r="S62" i="18"/>
  <c r="AI60" i="18"/>
  <c r="AG60" i="18"/>
  <c r="AG72" i="18"/>
  <c r="AI72" i="18"/>
  <c r="Z14" i="19"/>
  <c r="Z15" i="19" s="1"/>
  <c r="AD26" i="19"/>
  <c r="W43" i="19"/>
  <c r="W44" i="19" s="1"/>
  <c r="C54" i="19"/>
  <c r="C56" i="19"/>
  <c r="AI53" i="19"/>
  <c r="R27" i="20"/>
  <c r="Z26" i="20"/>
  <c r="Z27" i="20" s="1"/>
  <c r="AG65" i="20"/>
  <c r="AI65" i="20"/>
  <c r="W90" i="20"/>
  <c r="W91" i="20"/>
  <c r="AI93" i="20"/>
  <c r="AG93" i="20"/>
  <c r="AI7" i="21"/>
  <c r="AG7" i="21"/>
  <c r="H27" i="21"/>
  <c r="H39" i="21" s="1"/>
  <c r="H51" i="21" s="1"/>
  <c r="H63" i="21" s="1"/>
  <c r="H75" i="21" s="1"/>
  <c r="H87" i="21" s="1"/>
  <c r="H99" i="21" s="1"/>
  <c r="H2" i="21" s="1"/>
  <c r="AD38" i="21"/>
  <c r="R51" i="21"/>
  <c r="R62" i="21"/>
  <c r="R63" i="21" s="1"/>
  <c r="R75" i="21" s="1"/>
  <c r="R87" i="21" s="1"/>
  <c r="AC78" i="21"/>
  <c r="Z86" i="21"/>
  <c r="AA98" i="21"/>
  <c r="AC31" i="22"/>
  <c r="AG37" i="22"/>
  <c r="AI37" i="22"/>
  <c r="R39" i="22"/>
  <c r="AC80" i="22"/>
  <c r="AG11" i="23"/>
  <c r="AI11" i="23"/>
  <c r="AI12" i="23"/>
  <c r="AG12" i="23"/>
  <c r="T50" i="23"/>
  <c r="AG70" i="23"/>
  <c r="AI70" i="23"/>
  <c r="Y66" i="24"/>
  <c r="Y65" i="24"/>
  <c r="Z51" i="27"/>
  <c r="Z52" i="27"/>
  <c r="Z51" i="28"/>
  <c r="Z52" i="28"/>
  <c r="M8" i="6"/>
  <c r="C20" i="6"/>
  <c r="M8" i="7"/>
  <c r="M9" i="7" s="1"/>
  <c r="C20" i="7"/>
  <c r="I51" i="9"/>
  <c r="I63" i="9" s="1"/>
  <c r="I75" i="9" s="1"/>
  <c r="I87" i="9" s="1"/>
  <c r="I99" i="9" s="1"/>
  <c r="I2" i="9" s="1"/>
  <c r="R28" i="10"/>
  <c r="R41" i="10" s="1"/>
  <c r="M45" i="10"/>
  <c r="K66" i="10"/>
  <c r="K78" i="10" s="1"/>
  <c r="K90" i="10" s="1"/>
  <c r="K107" i="10" s="1"/>
  <c r="AB77" i="10"/>
  <c r="AB78" i="10" s="1"/>
  <c r="Z65" i="11"/>
  <c r="AC56" i="11"/>
  <c r="AC65" i="11" s="1"/>
  <c r="T38" i="15"/>
  <c r="T51" i="15" s="1"/>
  <c r="T64" i="15" s="1"/>
  <c r="T76" i="15" s="1"/>
  <c r="R51" i="15"/>
  <c r="R64" i="15" s="1"/>
  <c r="R76" i="15" s="1"/>
  <c r="R88" i="15" s="1"/>
  <c r="AD75" i="15"/>
  <c r="AI71" i="15"/>
  <c r="AB98" i="15"/>
  <c r="AI12" i="16"/>
  <c r="AG12" i="16"/>
  <c r="AI32" i="16"/>
  <c r="AG32" i="16"/>
  <c r="T50" i="16"/>
  <c r="AI42" i="16"/>
  <c r="AG42" i="16"/>
  <c r="T98" i="16"/>
  <c r="M18" i="17"/>
  <c r="C32" i="17"/>
  <c r="AG36" i="17"/>
  <c r="AI36" i="17"/>
  <c r="C55" i="17"/>
  <c r="AB74" i="17"/>
  <c r="S74" i="17"/>
  <c r="AI73" i="17"/>
  <c r="AG73" i="17"/>
  <c r="S27" i="18"/>
  <c r="W92" i="18"/>
  <c r="AB14" i="19"/>
  <c r="AB15" i="19" s="1"/>
  <c r="AB27" i="19" s="1"/>
  <c r="C18" i="19"/>
  <c r="Q38" i="19"/>
  <c r="Q39" i="19" s="1"/>
  <c r="J62" i="19"/>
  <c r="Z62" i="19"/>
  <c r="AC53" i="19"/>
  <c r="K63" i="19"/>
  <c r="K75" i="19" s="1"/>
  <c r="K87" i="19" s="1"/>
  <c r="C78" i="19"/>
  <c r="AI77" i="19"/>
  <c r="AG77" i="19"/>
  <c r="AC26" i="20"/>
  <c r="AC27" i="20" s="1"/>
  <c r="T50" i="20"/>
  <c r="T51" i="20" s="1"/>
  <c r="AI58" i="20"/>
  <c r="AG58" i="20"/>
  <c r="C66" i="20"/>
  <c r="AI96" i="20"/>
  <c r="AG96" i="20"/>
  <c r="AC7" i="21"/>
  <c r="AC14" i="21" s="1"/>
  <c r="AC15" i="21" s="1"/>
  <c r="Z14" i="21"/>
  <c r="Z15" i="21" s="1"/>
  <c r="I27" i="21"/>
  <c r="I39" i="21" s="1"/>
  <c r="I51" i="21" s="1"/>
  <c r="I63" i="21" s="1"/>
  <c r="I75" i="21" s="1"/>
  <c r="I87" i="21" s="1"/>
  <c r="I99" i="21" s="1"/>
  <c r="I2" i="21" s="1"/>
  <c r="K63" i="21"/>
  <c r="K75" i="21" s="1"/>
  <c r="K87" i="21" s="1"/>
  <c r="K99" i="21" s="1"/>
  <c r="K2" i="21" s="1"/>
  <c r="C80" i="21"/>
  <c r="AA86" i="21"/>
  <c r="S98" i="21"/>
  <c r="AG29" i="22"/>
  <c r="AI29" i="22"/>
  <c r="U62" i="22"/>
  <c r="G63" i="22"/>
  <c r="G75" i="22" s="1"/>
  <c r="G87" i="22" s="1"/>
  <c r="G99" i="22" s="1"/>
  <c r="G2" i="22" s="1"/>
  <c r="AG82" i="22"/>
  <c r="AI82" i="22"/>
  <c r="J98" i="22"/>
  <c r="U50" i="23"/>
  <c r="Y57" i="24"/>
  <c r="Y58" i="24"/>
  <c r="C32" i="6"/>
  <c r="C32" i="7"/>
  <c r="C33" i="7" s="1"/>
  <c r="AI80" i="7"/>
  <c r="W90" i="7"/>
  <c r="M9" i="8"/>
  <c r="G27" i="8"/>
  <c r="G39" i="8" s="1"/>
  <c r="G51" i="8" s="1"/>
  <c r="G63" i="8" s="1"/>
  <c r="G75" i="8" s="1"/>
  <c r="G87" i="8" s="1"/>
  <c r="G99" i="8" s="1"/>
  <c r="G2" i="8" s="1"/>
  <c r="AI41" i="8"/>
  <c r="U62" i="8"/>
  <c r="AC66" i="8"/>
  <c r="AC74" i="8" s="1"/>
  <c r="J51" i="9"/>
  <c r="AC19" i="10"/>
  <c r="W45" i="10"/>
  <c r="M56" i="10"/>
  <c r="AA65" i="11"/>
  <c r="U26" i="15"/>
  <c r="U38" i="15" s="1"/>
  <c r="U51" i="15" s="1"/>
  <c r="U64" i="15" s="1"/>
  <c r="U76" i="15" s="1"/>
  <c r="C41" i="15"/>
  <c r="AI41" i="15"/>
  <c r="AG41" i="15"/>
  <c r="AC14" i="16"/>
  <c r="AC15" i="16" s="1"/>
  <c r="AC19" i="16"/>
  <c r="AC26" i="16" s="1"/>
  <c r="AC27" i="16" s="1"/>
  <c r="U27" i="16"/>
  <c r="W43" i="16"/>
  <c r="AC42" i="16"/>
  <c r="AI44" i="16"/>
  <c r="AB74" i="16"/>
  <c r="AC69" i="16"/>
  <c r="AI8" i="17"/>
  <c r="AG23" i="17"/>
  <c r="AI23" i="17"/>
  <c r="W32" i="17"/>
  <c r="W54" i="17"/>
  <c r="AC65" i="17"/>
  <c r="C93" i="17"/>
  <c r="C22" i="18"/>
  <c r="AD50" i="18"/>
  <c r="AB50" i="18"/>
  <c r="U62" i="18"/>
  <c r="U63" i="18" s="1"/>
  <c r="U75" i="18" s="1"/>
  <c r="U87" i="18" s="1"/>
  <c r="U99" i="18" s="1"/>
  <c r="AC14" i="19"/>
  <c r="AC15" i="19" s="1"/>
  <c r="G27" i="19"/>
  <c r="G39" i="19" s="1"/>
  <c r="G51" i="19" s="1"/>
  <c r="G63" i="19" s="1"/>
  <c r="G75" i="19" s="1"/>
  <c r="G87" i="19" s="1"/>
  <c r="G99" i="19" s="1"/>
  <c r="G2" i="19" s="1"/>
  <c r="C42" i="19"/>
  <c r="C43" i="19" s="1"/>
  <c r="M54" i="19"/>
  <c r="C55" i="19"/>
  <c r="AC77" i="19"/>
  <c r="AC86" i="19" s="1"/>
  <c r="Z86" i="19"/>
  <c r="K99" i="19"/>
  <c r="K2" i="19" s="1"/>
  <c r="W7" i="20"/>
  <c r="AG19" i="20"/>
  <c r="AI19" i="20"/>
  <c r="W30" i="20"/>
  <c r="J38" i="20"/>
  <c r="AA74" i="20"/>
  <c r="AA75" i="20" s="1"/>
  <c r="C90" i="20"/>
  <c r="C6" i="21"/>
  <c r="C7" i="21"/>
  <c r="AI10" i="21"/>
  <c r="AG10" i="21"/>
  <c r="AD26" i="21"/>
  <c r="AD27" i="21" s="1"/>
  <c r="C30" i="21"/>
  <c r="AB50" i="21"/>
  <c r="AG53" i="21"/>
  <c r="AI53" i="21"/>
  <c r="T89" i="21"/>
  <c r="T98" i="21" s="1"/>
  <c r="Q98" i="21"/>
  <c r="AD98" i="21"/>
  <c r="Z38" i="22"/>
  <c r="AC29" i="22"/>
  <c r="AI47" i="22"/>
  <c r="AG47" i="22"/>
  <c r="AD62" i="22"/>
  <c r="T86" i="22"/>
  <c r="M90" i="22"/>
  <c r="W91" i="22"/>
  <c r="AD26" i="23"/>
  <c r="AD27" i="23" s="1"/>
  <c r="AD39" i="23" s="1"/>
  <c r="Y56" i="24"/>
  <c r="Y55" i="24"/>
  <c r="Z57" i="28"/>
  <c r="T87" i="15"/>
  <c r="J98" i="15"/>
  <c r="AI18" i="16"/>
  <c r="M54" i="17"/>
  <c r="AB62" i="17"/>
  <c r="AG60" i="17"/>
  <c r="AI60" i="17"/>
  <c r="AI44" i="18"/>
  <c r="AI53" i="18"/>
  <c r="AI73" i="18"/>
  <c r="AG73" i="18"/>
  <c r="S86" i="18"/>
  <c r="AI82" i="18"/>
  <c r="AG82" i="18"/>
  <c r="C6" i="19"/>
  <c r="C7" i="19" s="1"/>
  <c r="W20" i="19"/>
  <c r="W23" i="19" s="1"/>
  <c r="Q50" i="19"/>
  <c r="T42" i="19"/>
  <c r="T50" i="19" s="1"/>
  <c r="T51" i="19" s="1"/>
  <c r="AC50" i="20"/>
  <c r="C45" i="20"/>
  <c r="C46" i="20" s="1"/>
  <c r="AI54" i="20"/>
  <c r="M68" i="20"/>
  <c r="AB74" i="20"/>
  <c r="AB75" i="20" s="1"/>
  <c r="U74" i="20"/>
  <c r="W42" i="21"/>
  <c r="AI54" i="21"/>
  <c r="AG54" i="21"/>
  <c r="T74" i="21"/>
  <c r="R98" i="21"/>
  <c r="C19" i="22"/>
  <c r="C20" i="22" s="1"/>
  <c r="M18" i="23"/>
  <c r="AI32" i="23"/>
  <c r="AG32" i="23"/>
  <c r="J74" i="23"/>
  <c r="AC74" i="23"/>
  <c r="AA86" i="23"/>
  <c r="AC77" i="23"/>
  <c r="Y12" i="24"/>
  <c r="Y11" i="24"/>
  <c r="H26" i="24"/>
  <c r="R26" i="24" s="1"/>
  <c r="H49" i="24" s="1"/>
  <c r="R49" i="24" s="1"/>
  <c r="H72" i="24" s="1"/>
  <c r="R72" i="24" s="1"/>
  <c r="H95" i="24" s="1"/>
  <c r="R95" i="24" s="1"/>
  <c r="R2" i="24"/>
  <c r="Z13" i="27"/>
  <c r="Z14" i="27"/>
  <c r="T96" i="27"/>
  <c r="T2" i="27"/>
  <c r="K88" i="15"/>
  <c r="K99" i="15" s="1"/>
  <c r="K2" i="15" s="1"/>
  <c r="M93" i="15"/>
  <c r="S27" i="16"/>
  <c r="S39" i="16" s="1"/>
  <c r="S50" i="16"/>
  <c r="M56" i="16"/>
  <c r="M57" i="16"/>
  <c r="M58" i="16" s="1"/>
  <c r="M59" i="16" s="1"/>
  <c r="J74" i="16"/>
  <c r="AD14" i="17"/>
  <c r="AD15" i="17" s="1"/>
  <c r="AD26" i="17"/>
  <c r="AD27" i="17" s="1"/>
  <c r="W46" i="17"/>
  <c r="AC66" i="17"/>
  <c r="C80" i="17"/>
  <c r="Z62" i="18"/>
  <c r="AI92" i="18"/>
  <c r="AG96" i="18"/>
  <c r="AI96" i="18"/>
  <c r="AD38" i="19"/>
  <c r="AG37" i="19"/>
  <c r="AI37" i="19"/>
  <c r="AI41" i="19"/>
  <c r="R50" i="19"/>
  <c r="R51" i="19" s="1"/>
  <c r="R63" i="19" s="1"/>
  <c r="R74" i="19"/>
  <c r="W68" i="19"/>
  <c r="AC69" i="19"/>
  <c r="M90" i="19"/>
  <c r="AB98" i="19"/>
  <c r="C6" i="20"/>
  <c r="W20" i="20"/>
  <c r="W21" i="20" s="1"/>
  <c r="Q39" i="20"/>
  <c r="J50" i="20"/>
  <c r="K51" i="20"/>
  <c r="K63" i="20" s="1"/>
  <c r="K75" i="20" s="1"/>
  <c r="K87" i="20" s="1"/>
  <c r="K99" i="20" s="1"/>
  <c r="K2" i="20" s="1"/>
  <c r="M67" i="20"/>
  <c r="T77" i="20"/>
  <c r="T86" i="20" s="1"/>
  <c r="Q86" i="20"/>
  <c r="C20" i="21"/>
  <c r="AI45" i="21"/>
  <c r="AG45" i="21"/>
  <c r="AC54" i="21"/>
  <c r="U62" i="21"/>
  <c r="M79" i="21"/>
  <c r="M78" i="21"/>
  <c r="AB86" i="21"/>
  <c r="AC77" i="21"/>
  <c r="AI84" i="21"/>
  <c r="AG84" i="21"/>
  <c r="AI10" i="22"/>
  <c r="AG10" i="22"/>
  <c r="M19" i="22"/>
  <c r="M20" i="22"/>
  <c r="M44" i="22"/>
  <c r="M45" i="22" s="1"/>
  <c r="S50" i="22"/>
  <c r="S51" i="22" s="1"/>
  <c r="AI13" i="23"/>
  <c r="AG13" i="23"/>
  <c r="AI24" i="23"/>
  <c r="AG24" i="23"/>
  <c r="W42" i="23"/>
  <c r="M66" i="23"/>
  <c r="M67" i="23"/>
  <c r="M78" i="23"/>
  <c r="AB86" i="23"/>
  <c r="AC90" i="23"/>
  <c r="AC98" i="23" s="1"/>
  <c r="Z98" i="23"/>
  <c r="Z35" i="24"/>
  <c r="Z34" i="24"/>
  <c r="C8" i="10"/>
  <c r="C9" i="10" s="1"/>
  <c r="AC30" i="15"/>
  <c r="AC37" i="15" s="1"/>
  <c r="I76" i="15"/>
  <c r="I88" i="15" s="1"/>
  <c r="C83" i="15"/>
  <c r="C84" i="15" s="1"/>
  <c r="W92" i="15"/>
  <c r="C19" i="16"/>
  <c r="J62" i="16"/>
  <c r="AI56" i="16"/>
  <c r="M66" i="16"/>
  <c r="Z86" i="16"/>
  <c r="U98" i="16"/>
  <c r="M30" i="17"/>
  <c r="M31" i="17"/>
  <c r="AA38" i="17"/>
  <c r="AC55" i="17"/>
  <c r="AI58" i="17"/>
  <c r="AG58" i="17"/>
  <c r="W67" i="17"/>
  <c r="W68" i="17" s="1"/>
  <c r="J86" i="17"/>
  <c r="AC77" i="17"/>
  <c r="AC86" i="17" s="1"/>
  <c r="Z86" i="17"/>
  <c r="W19" i="18"/>
  <c r="M55" i="18"/>
  <c r="M54" i="18"/>
  <c r="C56" i="18"/>
  <c r="C58" i="18" s="1"/>
  <c r="AI56" i="18"/>
  <c r="I87" i="18"/>
  <c r="I99" i="18" s="1"/>
  <c r="I2" i="18" s="1"/>
  <c r="M10" i="19"/>
  <c r="M11" i="19" s="1"/>
  <c r="W22" i="19"/>
  <c r="AC41" i="19"/>
  <c r="AC50" i="19" s="1"/>
  <c r="AC67" i="19"/>
  <c r="J14" i="20"/>
  <c r="J15" i="20" s="1"/>
  <c r="U2" i="20"/>
  <c r="R39" i="20"/>
  <c r="R51" i="20" s="1"/>
  <c r="R63" i="20" s="1"/>
  <c r="R75" i="20" s="1"/>
  <c r="W54" i="20"/>
  <c r="AD74" i="20"/>
  <c r="R86" i="20"/>
  <c r="AG90" i="20"/>
  <c r="AI90" i="20"/>
  <c r="G27" i="21"/>
  <c r="G39" i="21" s="1"/>
  <c r="G51" i="21" s="1"/>
  <c r="G63" i="21" s="1"/>
  <c r="G75" i="21" s="1"/>
  <c r="G87" i="21" s="1"/>
  <c r="G99" i="21" s="1"/>
  <c r="G2" i="21" s="1"/>
  <c r="AI37" i="21"/>
  <c r="AG37" i="21"/>
  <c r="K39" i="21"/>
  <c r="AA50" i="21"/>
  <c r="K51" i="21"/>
  <c r="M54" i="21"/>
  <c r="C54" i="21"/>
  <c r="AB62" i="21"/>
  <c r="AG80" i="21"/>
  <c r="AI80" i="21"/>
  <c r="Q14" i="22"/>
  <c r="Q15" i="22" s="1"/>
  <c r="Q27" i="22" s="1"/>
  <c r="T13" i="22"/>
  <c r="T26" i="22"/>
  <c r="T27" i="22" s="1"/>
  <c r="T50" i="22"/>
  <c r="AI71" i="22"/>
  <c r="AG71" i="22"/>
  <c r="AC92" i="22"/>
  <c r="AC98" i="22" s="1"/>
  <c r="J26" i="23"/>
  <c r="J27" i="23" s="1"/>
  <c r="J39" i="23" s="1"/>
  <c r="AI31" i="23"/>
  <c r="AG31" i="23"/>
  <c r="AD74" i="23"/>
  <c r="H75" i="23"/>
  <c r="H87" i="23" s="1"/>
  <c r="H99" i="23" s="1"/>
  <c r="H2" i="23" s="1"/>
  <c r="W90" i="23"/>
  <c r="AA98" i="23"/>
  <c r="Y34" i="24"/>
  <c r="I25" i="27"/>
  <c r="Z18" i="27"/>
  <c r="Z2" i="27" s="1"/>
  <c r="T26" i="27"/>
  <c r="J49" i="27" s="1"/>
  <c r="T49" i="27" s="1"/>
  <c r="J72" i="27" s="1"/>
  <c r="T72" i="27" s="1"/>
  <c r="J95" i="27" s="1"/>
  <c r="T95" i="27" s="1"/>
  <c r="I71" i="27"/>
  <c r="W8" i="16"/>
  <c r="W9" i="16" s="1"/>
  <c r="G39" i="16"/>
  <c r="G51" i="16" s="1"/>
  <c r="G63" i="16" s="1"/>
  <c r="G75" i="16" s="1"/>
  <c r="G87" i="16" s="1"/>
  <c r="G99" i="16" s="1"/>
  <c r="G2" i="16" s="1"/>
  <c r="AD62" i="16"/>
  <c r="AC18" i="17"/>
  <c r="AC26" i="17" s="1"/>
  <c r="AC27" i="17" s="1"/>
  <c r="AC31" i="17"/>
  <c r="AC38" i="17" s="1"/>
  <c r="AC39" i="17" s="1"/>
  <c r="AC43" i="17"/>
  <c r="AC50" i="17" s="1"/>
  <c r="AC51" i="17" s="1"/>
  <c r="M46" i="17"/>
  <c r="C68" i="17"/>
  <c r="C69" i="17" s="1"/>
  <c r="Q86" i="17"/>
  <c r="J26" i="18"/>
  <c r="G39" i="18"/>
  <c r="W6" i="19"/>
  <c r="M20" i="19"/>
  <c r="M21" i="19" s="1"/>
  <c r="U38" i="19"/>
  <c r="U39" i="19" s="1"/>
  <c r="AC32" i="19"/>
  <c r="AC68" i="19"/>
  <c r="AB86" i="19"/>
  <c r="AC83" i="19"/>
  <c r="AC19" i="20"/>
  <c r="C21" i="20"/>
  <c r="C22" i="20" s="1"/>
  <c r="M31" i="20"/>
  <c r="AC69" i="20"/>
  <c r="AC74" i="20" s="1"/>
  <c r="AD98" i="20"/>
  <c r="M22" i="21"/>
  <c r="M23" i="21" s="1"/>
  <c r="T50" i="21"/>
  <c r="AD50" i="21"/>
  <c r="W55" i="21"/>
  <c r="AC58" i="21"/>
  <c r="M93" i="21"/>
  <c r="M94" i="21" s="1"/>
  <c r="M95" i="21" s="1"/>
  <c r="AC5" i="22"/>
  <c r="AC14" i="22" s="1"/>
  <c r="AC15" i="22" s="1"/>
  <c r="Z14" i="22"/>
  <c r="Z15" i="22" s="1"/>
  <c r="Z27" i="22" s="1"/>
  <c r="AI30" i="22"/>
  <c r="AG30" i="22"/>
  <c r="AI44" i="22"/>
  <c r="AC86" i="22"/>
  <c r="K39" i="23"/>
  <c r="K51" i="23" s="1"/>
  <c r="K63" i="23" s="1"/>
  <c r="K75" i="23" s="1"/>
  <c r="K87" i="23" s="1"/>
  <c r="K99" i="23" s="1"/>
  <c r="K2" i="23" s="1"/>
  <c r="T62" i="23"/>
  <c r="AG91" i="23"/>
  <c r="AI91" i="23"/>
  <c r="AI93" i="23"/>
  <c r="AG93" i="23"/>
  <c r="Z68" i="24"/>
  <c r="Z8" i="25"/>
  <c r="Z7" i="25"/>
  <c r="Z2" i="25" s="1"/>
  <c r="Z47" i="25"/>
  <c r="Z46" i="25"/>
  <c r="Q96" i="25"/>
  <c r="Y8" i="27"/>
  <c r="Y7" i="27"/>
  <c r="S48" i="27"/>
  <c r="Y47" i="27"/>
  <c r="Y46" i="27"/>
  <c r="Y54" i="27"/>
  <c r="Y53" i="27"/>
  <c r="Y67" i="27"/>
  <c r="Y68" i="27"/>
  <c r="Z76" i="27"/>
  <c r="Z77" i="27"/>
  <c r="AD38" i="16"/>
  <c r="U50" i="16"/>
  <c r="C67" i="16"/>
  <c r="AI65" i="16"/>
  <c r="C79" i="16"/>
  <c r="AI77" i="16"/>
  <c r="C9" i="17"/>
  <c r="C10" i="17" s="1"/>
  <c r="R86" i="17"/>
  <c r="AI79" i="17"/>
  <c r="M20" i="18"/>
  <c r="W32" i="18"/>
  <c r="W33" i="18" s="1"/>
  <c r="H39" i="18"/>
  <c r="H51" i="18" s="1"/>
  <c r="H63" i="18" s="1"/>
  <c r="H75" i="18" s="1"/>
  <c r="H87" i="18" s="1"/>
  <c r="H99" i="18" s="1"/>
  <c r="H2" i="18" s="1"/>
  <c r="G51" i="18"/>
  <c r="AC44" i="19"/>
  <c r="AC56" i="19"/>
  <c r="AC80" i="19"/>
  <c r="J26" i="20"/>
  <c r="K39" i="20"/>
  <c r="S50" i="20"/>
  <c r="AG44" i="20"/>
  <c r="AI44" i="20"/>
  <c r="AI31" i="21"/>
  <c r="AG32" i="21"/>
  <c r="AI32" i="21"/>
  <c r="AI66" i="21"/>
  <c r="W78" i="21"/>
  <c r="AA14" i="22"/>
  <c r="AA15" i="22" s="1"/>
  <c r="J38" i="22"/>
  <c r="S39" i="22"/>
  <c r="AI67" i="22"/>
  <c r="AG67" i="22"/>
  <c r="K87" i="22"/>
  <c r="K99" i="22" s="1"/>
  <c r="K2" i="22" s="1"/>
  <c r="C90" i="22"/>
  <c r="AI89" i="22"/>
  <c r="AG89" i="22"/>
  <c r="AI7" i="23"/>
  <c r="AD2" i="23" s="1"/>
  <c r="AG7" i="23"/>
  <c r="J50" i="23"/>
  <c r="J51" i="23" s="1"/>
  <c r="H63" i="23"/>
  <c r="W78" i="23"/>
  <c r="AC93" i="23"/>
  <c r="Y39" i="25"/>
  <c r="Y38" i="25"/>
  <c r="Z51" i="25"/>
  <c r="Z52" i="25"/>
  <c r="M8" i="18"/>
  <c r="W91" i="19"/>
  <c r="AI66" i="20"/>
  <c r="AB98" i="20"/>
  <c r="AA38" i="21"/>
  <c r="AA39" i="21" s="1"/>
  <c r="J50" i="21"/>
  <c r="J51" i="21" s="1"/>
  <c r="AI42" i="21"/>
  <c r="S62" i="21"/>
  <c r="AA74" i="21"/>
  <c r="C11" i="22"/>
  <c r="C12" i="22"/>
  <c r="AG17" i="22"/>
  <c r="AI17" i="22"/>
  <c r="U50" i="22"/>
  <c r="U51" i="22" s="1"/>
  <c r="T74" i="22"/>
  <c r="AD86" i="22"/>
  <c r="W79" i="22"/>
  <c r="W80" i="22" s="1"/>
  <c r="AB26" i="23"/>
  <c r="AG20" i="23"/>
  <c r="AI20" i="23"/>
  <c r="M45" i="23"/>
  <c r="Q50" i="23"/>
  <c r="Q51" i="23" s="1"/>
  <c r="Q63" i="23" s="1"/>
  <c r="AC57" i="23"/>
  <c r="AI67" i="23"/>
  <c r="AG67" i="23"/>
  <c r="Y22" i="25"/>
  <c r="Y21" i="25"/>
  <c r="I25" i="28"/>
  <c r="Y37" i="28"/>
  <c r="Y36" i="28"/>
  <c r="M32" i="20"/>
  <c r="AD50" i="20"/>
  <c r="AI45" i="20"/>
  <c r="W80" i="20"/>
  <c r="W81" i="20" s="1"/>
  <c r="AB38" i="21"/>
  <c r="AB39" i="21" s="1"/>
  <c r="M68" i="21"/>
  <c r="M67" i="21"/>
  <c r="AB74" i="21"/>
  <c r="T86" i="21"/>
  <c r="AI81" i="21"/>
  <c r="U98" i="21"/>
  <c r="J98" i="21"/>
  <c r="AC91" i="21"/>
  <c r="AC98" i="21" s="1"/>
  <c r="M7" i="22"/>
  <c r="AC26" i="22"/>
  <c r="AC66" i="22"/>
  <c r="AI92" i="22"/>
  <c r="AG92" i="22"/>
  <c r="AB14" i="23"/>
  <c r="AB15" i="23" s="1"/>
  <c r="AC20" i="23"/>
  <c r="AC26" i="23" s="1"/>
  <c r="AC27" i="23" s="1"/>
  <c r="AC39" i="23" s="1"/>
  <c r="C43" i="23"/>
  <c r="AI45" i="23"/>
  <c r="AG45" i="23"/>
  <c r="AI61" i="23"/>
  <c r="AG61" i="23"/>
  <c r="R74" i="23"/>
  <c r="AI80" i="23"/>
  <c r="AG80" i="23"/>
  <c r="S25" i="24"/>
  <c r="I25" i="24"/>
  <c r="Y22" i="24"/>
  <c r="Y21" i="24"/>
  <c r="Z19" i="27"/>
  <c r="Z20" i="27"/>
  <c r="S71" i="27"/>
  <c r="Z34" i="28"/>
  <c r="Z35" i="28"/>
  <c r="W31" i="21"/>
  <c r="AI33" i="21"/>
  <c r="AG33" i="21"/>
  <c r="S74" i="21"/>
  <c r="C79" i="21"/>
  <c r="C9" i="22"/>
  <c r="C10" i="22" s="1"/>
  <c r="M43" i="22"/>
  <c r="AA50" i="22"/>
  <c r="I63" i="22"/>
  <c r="I75" i="22" s="1"/>
  <c r="I87" i="22" s="1"/>
  <c r="I99" i="22" s="1"/>
  <c r="I2" i="22" s="1"/>
  <c r="Q74" i="22"/>
  <c r="U86" i="22"/>
  <c r="S98" i="22"/>
  <c r="AC14" i="23"/>
  <c r="AC15" i="23" s="1"/>
  <c r="W19" i="23"/>
  <c r="W18" i="23"/>
  <c r="I27" i="23"/>
  <c r="I39" i="23" s="1"/>
  <c r="I51" i="23" s="1"/>
  <c r="I63" i="23" s="1"/>
  <c r="I75" i="23" s="1"/>
  <c r="I87" i="23" s="1"/>
  <c r="I99" i="23" s="1"/>
  <c r="I2" i="23" s="1"/>
  <c r="AG33" i="23"/>
  <c r="AI33" i="23"/>
  <c r="AD50" i="23"/>
  <c r="G51" i="23"/>
  <c r="G63" i="23" s="1"/>
  <c r="G75" i="23" s="1"/>
  <c r="G87" i="23" s="1"/>
  <c r="G99" i="23" s="1"/>
  <c r="G2" i="23" s="1"/>
  <c r="AG85" i="23"/>
  <c r="AI85" i="23"/>
  <c r="Y18" i="24"/>
  <c r="Y17" i="24"/>
  <c r="Y19" i="24"/>
  <c r="Y20" i="24"/>
  <c r="Z29" i="24"/>
  <c r="Z28" i="24"/>
  <c r="Z45" i="24"/>
  <c r="Z44" i="24"/>
  <c r="Z22" i="25"/>
  <c r="Y37" i="25"/>
  <c r="Y36" i="25"/>
  <c r="I71" i="25"/>
  <c r="V30" i="21"/>
  <c r="U30" i="21"/>
  <c r="U38" i="21" s="1"/>
  <c r="U39" i="21" s="1"/>
  <c r="Y6" i="28"/>
  <c r="Y5" i="28"/>
  <c r="AC43" i="21"/>
  <c r="AC50" i="21" s="1"/>
  <c r="AC69" i="21"/>
  <c r="J86" i="21"/>
  <c r="AD14" i="22"/>
  <c r="AD15" i="22" s="1"/>
  <c r="AD26" i="22"/>
  <c r="AD27" i="22" s="1"/>
  <c r="AD39" i="22" s="1"/>
  <c r="AD51" i="22" s="1"/>
  <c r="Q50" i="22"/>
  <c r="T98" i="22"/>
  <c r="AA14" i="23"/>
  <c r="AA15" i="23" s="1"/>
  <c r="AG23" i="23"/>
  <c r="AI23" i="23"/>
  <c r="AC53" i="23"/>
  <c r="T86" i="23"/>
  <c r="AD86" i="23"/>
  <c r="Q86" i="23"/>
  <c r="Y47" i="24"/>
  <c r="Y46" i="24"/>
  <c r="Y68" i="24"/>
  <c r="Y67" i="24"/>
  <c r="Y24" i="25"/>
  <c r="Y23" i="25"/>
  <c r="Y14" i="27"/>
  <c r="Y13" i="27"/>
  <c r="Y33" i="27"/>
  <c r="Y32" i="27"/>
  <c r="Y91" i="27"/>
  <c r="Y90" i="27"/>
  <c r="Z6" i="28"/>
  <c r="Z5" i="28"/>
  <c r="Z7" i="28"/>
  <c r="Z39" i="28"/>
  <c r="Z38" i="28"/>
  <c r="Z12" i="24"/>
  <c r="Z37" i="25"/>
  <c r="Z36" i="25"/>
  <c r="Z39" i="25"/>
  <c r="Z38" i="25"/>
  <c r="Y87" i="25"/>
  <c r="Y86" i="25"/>
  <c r="P96" i="28"/>
  <c r="P2" i="28"/>
  <c r="F26" i="28"/>
  <c r="P26" i="28" s="1"/>
  <c r="F49" i="28" s="1"/>
  <c r="P49" i="28" s="1"/>
  <c r="F72" i="28" s="1"/>
  <c r="P72" i="28" s="1"/>
  <c r="F95" i="28" s="1"/>
  <c r="P95" i="28" s="1"/>
  <c r="Y68" i="28"/>
  <c r="Y67" i="28"/>
  <c r="AI65" i="22"/>
  <c r="C69" i="22"/>
  <c r="C71" i="22" s="1"/>
  <c r="Z86" i="22"/>
  <c r="W55" i="23"/>
  <c r="W56" i="23" s="1"/>
  <c r="W67" i="23"/>
  <c r="C94" i="23"/>
  <c r="C95" i="23" s="1"/>
  <c r="AI89" i="23"/>
  <c r="C92" i="23"/>
  <c r="C93" i="23" s="1"/>
  <c r="P49" i="24"/>
  <c r="F72" i="24" s="1"/>
  <c r="P72" i="24" s="1"/>
  <c r="F95" i="24" s="1"/>
  <c r="P95" i="24" s="1"/>
  <c r="Z14" i="25"/>
  <c r="Z13" i="25"/>
  <c r="Z16" i="25"/>
  <c r="Z15" i="25"/>
  <c r="S48" i="25"/>
  <c r="Z86" i="25"/>
  <c r="Z87" i="25"/>
  <c r="Y21" i="27"/>
  <c r="Y22" i="27"/>
  <c r="Z14" i="28"/>
  <c r="Q96" i="28"/>
  <c r="Z44" i="28"/>
  <c r="Z60" i="28"/>
  <c r="Z59" i="28"/>
  <c r="S50" i="21"/>
  <c r="S51" i="21" s="1"/>
  <c r="AD74" i="21"/>
  <c r="S86" i="21"/>
  <c r="C94" i="21"/>
  <c r="AI93" i="21"/>
  <c r="AI19" i="22"/>
  <c r="G27" i="22"/>
  <c r="G39" i="22" s="1"/>
  <c r="G51" i="22" s="1"/>
  <c r="U38" i="22"/>
  <c r="U39" i="22" s="1"/>
  <c r="AI53" i="22"/>
  <c r="J74" i="22"/>
  <c r="M79" i="22"/>
  <c r="M80" i="22" s="1"/>
  <c r="M81" i="22" s="1"/>
  <c r="AA38" i="23"/>
  <c r="AA39" i="23" s="1"/>
  <c r="AA51" i="23" s="1"/>
  <c r="J98" i="23"/>
  <c r="Z37" i="24"/>
  <c r="Z36" i="24"/>
  <c r="Y75" i="24"/>
  <c r="Y74" i="24"/>
  <c r="Y6" i="25"/>
  <c r="Z53" i="25"/>
  <c r="Y54" i="25"/>
  <c r="Z80" i="25"/>
  <c r="Y23" i="27"/>
  <c r="Y24" i="27"/>
  <c r="Y15" i="28"/>
  <c r="Z16" i="28"/>
  <c r="Z23" i="28"/>
  <c r="Y24" i="28"/>
  <c r="R96" i="28"/>
  <c r="R2" i="28"/>
  <c r="Y30" i="28"/>
  <c r="Y61" i="28"/>
  <c r="Y62" i="28"/>
  <c r="AD62" i="21"/>
  <c r="AI78" i="21"/>
  <c r="C93" i="21"/>
  <c r="Z98" i="21"/>
  <c r="U2" i="22"/>
  <c r="J26" i="22"/>
  <c r="J27" i="22" s="1"/>
  <c r="H27" i="22"/>
  <c r="H39" i="22" s="1"/>
  <c r="H51" i="22" s="1"/>
  <c r="H63" i="22" s="1"/>
  <c r="H75" i="22" s="1"/>
  <c r="H87" i="22" s="1"/>
  <c r="H99" i="22" s="1"/>
  <c r="H2" i="22" s="1"/>
  <c r="M67" i="22"/>
  <c r="AB38" i="23"/>
  <c r="AI71" i="23"/>
  <c r="AG71" i="23"/>
  <c r="U86" i="23"/>
  <c r="M92" i="23"/>
  <c r="Z75" i="24"/>
  <c r="Z74" i="24"/>
  <c r="Z29" i="25"/>
  <c r="Z28" i="25"/>
  <c r="Z45" i="27"/>
  <c r="Z44" i="27"/>
  <c r="I71" i="28"/>
  <c r="Z62" i="28"/>
  <c r="Z61" i="28"/>
  <c r="Y70" i="28"/>
  <c r="Y69" i="28"/>
  <c r="C8" i="23"/>
  <c r="C20" i="23"/>
  <c r="C21" i="23" s="1"/>
  <c r="AI59" i="23"/>
  <c r="C79" i="23"/>
  <c r="C80" i="23" s="1"/>
  <c r="AI77" i="23"/>
  <c r="Z24" i="25"/>
  <c r="Z23" i="25"/>
  <c r="Y12" i="28"/>
  <c r="Y11" i="28"/>
  <c r="Z70" i="28"/>
  <c r="AC81" i="23"/>
  <c r="Y14" i="25"/>
  <c r="Y13" i="25"/>
  <c r="Y15" i="25"/>
  <c r="Y16" i="25"/>
  <c r="Y66" i="25"/>
  <c r="Y65" i="25"/>
  <c r="I94" i="25"/>
  <c r="Y5" i="27"/>
  <c r="Y6" i="27"/>
  <c r="S25" i="27"/>
  <c r="I48" i="28"/>
  <c r="Y74" i="28"/>
  <c r="Y75" i="28"/>
  <c r="Z18" i="24"/>
  <c r="Z17" i="24"/>
  <c r="I71" i="24"/>
  <c r="Z56" i="24"/>
  <c r="Z55" i="24"/>
  <c r="Y85" i="24"/>
  <c r="Y84" i="24"/>
  <c r="R26" i="25"/>
  <c r="H49" i="25" s="1"/>
  <c r="R49" i="25" s="1"/>
  <c r="H72" i="25" s="1"/>
  <c r="R72" i="25" s="1"/>
  <c r="H95" i="25" s="1"/>
  <c r="R95" i="25" s="1"/>
  <c r="Y16" i="27"/>
  <c r="Y15" i="27"/>
  <c r="Z47" i="27"/>
  <c r="Z46" i="27"/>
  <c r="Y54" i="28"/>
  <c r="Y53" i="28"/>
  <c r="Y37" i="24"/>
  <c r="Y36" i="24"/>
  <c r="Z70" i="24"/>
  <c r="Z69" i="24"/>
  <c r="R96" i="27"/>
  <c r="R2" i="27"/>
  <c r="H26" i="27"/>
  <c r="R26" i="27" s="1"/>
  <c r="H49" i="27" s="1"/>
  <c r="R49" i="27" s="1"/>
  <c r="H72" i="27" s="1"/>
  <c r="R72" i="27" s="1"/>
  <c r="H95" i="27" s="1"/>
  <c r="R95" i="27" s="1"/>
  <c r="Z20" i="28"/>
  <c r="Z19" i="28"/>
  <c r="Z21" i="27"/>
  <c r="Q26" i="27"/>
  <c r="G49" i="27" s="1"/>
  <c r="Q49" i="27" s="1"/>
  <c r="G72" i="27" s="1"/>
  <c r="Q72" i="27" s="1"/>
  <c r="G95" i="27" s="1"/>
  <c r="Q95" i="27" s="1"/>
  <c r="Z61" i="27"/>
  <c r="Z67" i="27"/>
  <c r="Z54" i="28"/>
  <c r="Z76" i="28"/>
  <c r="Y35" i="25"/>
  <c r="Z93" i="25"/>
  <c r="Z90" i="28"/>
  <c r="AD76" i="15" l="1"/>
  <c r="AD88" i="15" s="1"/>
  <c r="AB26" i="15"/>
  <c r="AA51" i="15"/>
  <c r="AA64" i="15" s="1"/>
  <c r="C96" i="4"/>
  <c r="M24" i="2"/>
  <c r="C32" i="5"/>
  <c r="I99" i="15"/>
  <c r="I2" i="15" s="1"/>
  <c r="I104" i="15"/>
  <c r="W58" i="19"/>
  <c r="W59" i="19" s="1"/>
  <c r="AC75" i="20"/>
  <c r="AC87" i="20" s="1"/>
  <c r="C68" i="21"/>
  <c r="M83" i="7"/>
  <c r="C22" i="6"/>
  <c r="T75" i="20"/>
  <c r="T87" i="20" s="1"/>
  <c r="T99" i="20" s="1"/>
  <c r="M98" i="11"/>
  <c r="M57" i="7"/>
  <c r="M33" i="16"/>
  <c r="M34" i="16" s="1"/>
  <c r="S106" i="11"/>
  <c r="S101" i="11"/>
  <c r="W58" i="6"/>
  <c r="W59" i="6" s="1"/>
  <c r="R104" i="15"/>
  <c r="R99" i="15"/>
  <c r="C22" i="5"/>
  <c r="C23" i="5" s="1"/>
  <c r="W58" i="8"/>
  <c r="W59" i="8" s="1"/>
  <c r="H102" i="10"/>
  <c r="H2" i="10" s="1"/>
  <c r="H107" i="10"/>
  <c r="M33" i="5"/>
  <c r="W81" i="2"/>
  <c r="C10" i="7"/>
  <c r="AA107" i="10"/>
  <c r="AA102" i="10"/>
  <c r="W93" i="20"/>
  <c r="M56" i="21"/>
  <c r="M20" i="23"/>
  <c r="M21" i="23" s="1"/>
  <c r="H104" i="15"/>
  <c r="H99" i="15"/>
  <c r="H2" i="15" s="1"/>
  <c r="G102" i="10"/>
  <c r="G2" i="10" s="1"/>
  <c r="G107" i="10"/>
  <c r="W45" i="22"/>
  <c r="W46" i="22" s="1"/>
  <c r="C70" i="23"/>
  <c r="C71" i="23"/>
  <c r="C69" i="23"/>
  <c r="C81" i="22"/>
  <c r="C82" i="22" s="1"/>
  <c r="W71" i="4"/>
  <c r="W72" i="4" s="1"/>
  <c r="AC99" i="20"/>
  <c r="C82" i="21"/>
  <c r="Q102" i="10"/>
  <c r="Q107" i="10"/>
  <c r="M33" i="21"/>
  <c r="M34" i="21" s="1"/>
  <c r="G106" i="11"/>
  <c r="G101" i="11"/>
  <c r="G2" i="11" s="1"/>
  <c r="M48" i="20"/>
  <c r="U102" i="10"/>
  <c r="U107" i="10"/>
  <c r="R102" i="10"/>
  <c r="R107" i="10"/>
  <c r="C81" i="23"/>
  <c r="C82" i="23"/>
  <c r="C83" i="23"/>
  <c r="C81" i="16"/>
  <c r="AD104" i="15"/>
  <c r="AD99" i="15"/>
  <c r="C59" i="18"/>
  <c r="M71" i="2"/>
  <c r="M71" i="5"/>
  <c r="W10" i="23"/>
  <c r="M81" i="16"/>
  <c r="M83" i="16" s="1"/>
  <c r="I102" i="10"/>
  <c r="I2" i="10" s="1"/>
  <c r="I107" i="10"/>
  <c r="M10" i="23"/>
  <c r="W71" i="17"/>
  <c r="T51" i="23"/>
  <c r="T63" i="23" s="1"/>
  <c r="T75" i="23" s="1"/>
  <c r="T87" i="23" s="1"/>
  <c r="T99" i="23" s="1"/>
  <c r="R75" i="17"/>
  <c r="R87" i="17" s="1"/>
  <c r="R99" i="17" s="1"/>
  <c r="AA63" i="8"/>
  <c r="AA75" i="8" s="1"/>
  <c r="AA87" i="8" s="1"/>
  <c r="AA99" i="8" s="1"/>
  <c r="Q63" i="19"/>
  <c r="Q75" i="19" s="1"/>
  <c r="Q87" i="19" s="1"/>
  <c r="Q99" i="19" s="1"/>
  <c r="J87" i="7"/>
  <c r="J99" i="7" s="1"/>
  <c r="J2" i="7" s="1"/>
  <c r="C44" i="23"/>
  <c r="M55" i="17"/>
  <c r="M56" i="17" s="1"/>
  <c r="W68" i="22"/>
  <c r="W68" i="18"/>
  <c r="AB75" i="5"/>
  <c r="AB87" i="5" s="1"/>
  <c r="R87" i="20"/>
  <c r="R99" i="20" s="1"/>
  <c r="W69" i="6"/>
  <c r="W70" i="6" s="1"/>
  <c r="AA51" i="19"/>
  <c r="AA63" i="19" s="1"/>
  <c r="AA75" i="19" s="1"/>
  <c r="W32" i="22"/>
  <c r="M45" i="16"/>
  <c r="M46" i="16" s="1"/>
  <c r="Z39" i="6"/>
  <c r="Z51" i="6" s="1"/>
  <c r="W96" i="11"/>
  <c r="AC51" i="20"/>
  <c r="U63" i="17"/>
  <c r="U75" i="17" s="1"/>
  <c r="U87" i="17" s="1"/>
  <c r="T75" i="19"/>
  <c r="T87" i="19" s="1"/>
  <c r="T99" i="19" s="1"/>
  <c r="M32" i="7"/>
  <c r="M33" i="7"/>
  <c r="AA51" i="7"/>
  <c r="M32" i="4"/>
  <c r="M34" i="4" s="1"/>
  <c r="Q75" i="22"/>
  <c r="Q87" i="22" s="1"/>
  <c r="Q99" i="22" s="1"/>
  <c r="C11" i="23"/>
  <c r="C12" i="23" s="1"/>
  <c r="U51" i="16"/>
  <c r="U63" i="16" s="1"/>
  <c r="U75" i="16" s="1"/>
  <c r="U87" i="16" s="1"/>
  <c r="U99" i="16" s="1"/>
  <c r="M55" i="21"/>
  <c r="M19" i="23"/>
  <c r="T88" i="15"/>
  <c r="W95" i="10"/>
  <c r="W96" i="10" s="1"/>
  <c r="W46" i="15"/>
  <c r="M93" i="4"/>
  <c r="M91" i="4"/>
  <c r="AA39" i="16"/>
  <c r="AA51" i="16" s="1"/>
  <c r="W59" i="23"/>
  <c r="M23" i="19"/>
  <c r="S75" i="23"/>
  <c r="S87" i="23" s="1"/>
  <c r="W68" i="20"/>
  <c r="Y2" i="27"/>
  <c r="AC62" i="23"/>
  <c r="AC63" i="23" s="1"/>
  <c r="AD51" i="23"/>
  <c r="AD63" i="23" s="1"/>
  <c r="AD75" i="23" s="1"/>
  <c r="AD87" i="23" s="1"/>
  <c r="AD99" i="23" s="1"/>
  <c r="W32" i="21"/>
  <c r="S96" i="28"/>
  <c r="I26" i="28"/>
  <c r="S26" i="28" s="1"/>
  <c r="I49" i="28" s="1"/>
  <c r="S49" i="28" s="1"/>
  <c r="I72" i="28" s="1"/>
  <c r="S72" i="28" s="1"/>
  <c r="I95" i="28" s="1"/>
  <c r="S95" i="28" s="1"/>
  <c r="S2" i="28"/>
  <c r="S51" i="20"/>
  <c r="S63" i="20" s="1"/>
  <c r="S75" i="20" s="1"/>
  <c r="S87" i="20" s="1"/>
  <c r="S99" i="20" s="1"/>
  <c r="J27" i="18"/>
  <c r="J39" i="18" s="1"/>
  <c r="W56" i="20"/>
  <c r="W57" i="20" s="1"/>
  <c r="W55" i="20"/>
  <c r="M56" i="18"/>
  <c r="M57" i="18" s="1"/>
  <c r="J63" i="16"/>
  <c r="J75" i="16"/>
  <c r="J87" i="16" s="1"/>
  <c r="J99" i="16" s="1"/>
  <c r="J2" i="16" s="1"/>
  <c r="W43" i="21"/>
  <c r="W44" i="21"/>
  <c r="M55" i="19"/>
  <c r="M56" i="19" s="1"/>
  <c r="G99" i="15"/>
  <c r="G2" i="15" s="1"/>
  <c r="C33" i="6"/>
  <c r="C34" i="6"/>
  <c r="C19" i="19"/>
  <c r="M82" i="22"/>
  <c r="M83" i="22" s="1"/>
  <c r="AD39" i="21"/>
  <c r="AD51" i="21" s="1"/>
  <c r="AD63" i="21" s="1"/>
  <c r="AD75" i="21" s="1"/>
  <c r="AD87" i="21" s="1"/>
  <c r="AD99" i="21" s="1"/>
  <c r="W45" i="19"/>
  <c r="W46" i="19" s="1"/>
  <c r="M22" i="19"/>
  <c r="C20" i="17"/>
  <c r="W73" i="10"/>
  <c r="W72" i="10"/>
  <c r="C31" i="20"/>
  <c r="C7" i="18"/>
  <c r="M7" i="17"/>
  <c r="M20" i="8"/>
  <c r="AB39" i="6"/>
  <c r="AB51" i="6" s="1"/>
  <c r="AB63" i="6" s="1"/>
  <c r="C95" i="21"/>
  <c r="AD2" i="16"/>
  <c r="L2" i="16" s="1"/>
  <c r="W11" i="21"/>
  <c r="W12" i="21" s="1"/>
  <c r="W83" i="15"/>
  <c r="W84" i="15" s="1"/>
  <c r="W19" i="21"/>
  <c r="W20" i="21" s="1"/>
  <c r="W70" i="11"/>
  <c r="W80" i="5"/>
  <c r="AC62" i="17"/>
  <c r="AC63" i="17" s="1"/>
  <c r="Z63" i="16"/>
  <c r="W10" i="11"/>
  <c r="J99" i="2"/>
  <c r="J2" i="2" s="1"/>
  <c r="AB27" i="18"/>
  <c r="AB39" i="18" s="1"/>
  <c r="M92" i="20"/>
  <c r="U99" i="7"/>
  <c r="W92" i="5"/>
  <c r="W93" i="5" s="1"/>
  <c r="W9" i="17"/>
  <c r="I101" i="11"/>
  <c r="I2" i="11" s="1"/>
  <c r="M21" i="11"/>
  <c r="Q51" i="6"/>
  <c r="Q63" i="6" s="1"/>
  <c r="Q75" i="6" s="1"/>
  <c r="Q87" i="6" s="1"/>
  <c r="C83" i="4"/>
  <c r="Z26" i="11"/>
  <c r="M10" i="10"/>
  <c r="W10" i="7"/>
  <c r="W11" i="7" s="1"/>
  <c r="U75" i="5"/>
  <c r="U87" i="5" s="1"/>
  <c r="W21" i="4"/>
  <c r="W20" i="4"/>
  <c r="AC53" i="10"/>
  <c r="AC66" i="10" s="1"/>
  <c r="W93" i="6"/>
  <c r="W94" i="6" s="1"/>
  <c r="W20" i="5"/>
  <c r="W21" i="3"/>
  <c r="W22" i="3" s="1"/>
  <c r="S87" i="17"/>
  <c r="S99" i="17" s="1"/>
  <c r="C92" i="16"/>
  <c r="C93" i="16" s="1"/>
  <c r="W21" i="8"/>
  <c r="Q99" i="4"/>
  <c r="C55" i="8"/>
  <c r="M69" i="21"/>
  <c r="C43" i="6"/>
  <c r="C44" i="6"/>
  <c r="L2" i="4"/>
  <c r="W59" i="3"/>
  <c r="W60" i="3" s="1"/>
  <c r="C82" i="2"/>
  <c r="W80" i="4"/>
  <c r="W81" i="4"/>
  <c r="C34" i="7"/>
  <c r="M33" i="22"/>
  <c r="M34" i="22" s="1"/>
  <c r="W20" i="2"/>
  <c r="W21" i="2" s="1"/>
  <c r="AD51" i="3"/>
  <c r="AD78" i="10"/>
  <c r="AD90" i="10" s="1"/>
  <c r="AB75" i="2"/>
  <c r="AB87" i="2" s="1"/>
  <c r="AB99" i="2" s="1"/>
  <c r="R99" i="19"/>
  <c r="M56" i="3"/>
  <c r="C42" i="15"/>
  <c r="C43" i="15" s="1"/>
  <c r="C44" i="15" s="1"/>
  <c r="J51" i="18"/>
  <c r="J63" i="18" s="1"/>
  <c r="J75" i="18" s="1"/>
  <c r="J87" i="18" s="1"/>
  <c r="J99" i="18" s="1"/>
  <c r="J2" i="18" s="1"/>
  <c r="W83" i="10"/>
  <c r="C84" i="3"/>
  <c r="C83" i="3"/>
  <c r="M33" i="3"/>
  <c r="M34" i="3" s="1"/>
  <c r="M35" i="3" s="1"/>
  <c r="C56" i="2"/>
  <c r="C92" i="18"/>
  <c r="I26" i="27"/>
  <c r="S26" i="27" s="1"/>
  <c r="I49" i="27" s="1"/>
  <c r="S49" i="27" s="1"/>
  <c r="I72" i="27" s="1"/>
  <c r="S72" i="27" s="1"/>
  <c r="I95" i="27" s="1"/>
  <c r="S95" i="27" s="1"/>
  <c r="S2" i="27"/>
  <c r="S96" i="27"/>
  <c r="Z87" i="16"/>
  <c r="W55" i="17"/>
  <c r="W56" i="17" s="1"/>
  <c r="AA76" i="15"/>
  <c r="AA88" i="15" s="1"/>
  <c r="AA104" i="15" s="1"/>
  <c r="L2" i="3"/>
  <c r="Z2" i="28"/>
  <c r="M80" i="21"/>
  <c r="M83" i="21" s="1"/>
  <c r="Z39" i="22"/>
  <c r="Z51" i="23"/>
  <c r="Z63" i="23" s="1"/>
  <c r="Z75" i="23" s="1"/>
  <c r="Z87" i="23" s="1"/>
  <c r="Z99" i="23" s="1"/>
  <c r="W43" i="4"/>
  <c r="AC39" i="8"/>
  <c r="M81" i="17"/>
  <c r="R63" i="7"/>
  <c r="M82" i="18"/>
  <c r="M83" i="18" s="1"/>
  <c r="AA51" i="2"/>
  <c r="AA63" i="2" s="1"/>
  <c r="Z75" i="16"/>
  <c r="AC63" i="20"/>
  <c r="C7" i="11"/>
  <c r="C8" i="11"/>
  <c r="W97" i="11"/>
  <c r="W98" i="11" s="1"/>
  <c r="AC63" i="7"/>
  <c r="Z63" i="3"/>
  <c r="Z75" i="3" s="1"/>
  <c r="Z87" i="3" s="1"/>
  <c r="Z99" i="3" s="1"/>
  <c r="C21" i="7"/>
  <c r="C96" i="3"/>
  <c r="C79" i="20"/>
  <c r="I26" i="24"/>
  <c r="S26" i="24" s="1"/>
  <c r="I49" i="24" s="1"/>
  <c r="S49" i="24" s="1"/>
  <c r="I72" i="24" s="1"/>
  <c r="S72" i="24" s="1"/>
  <c r="I95" i="24" s="1"/>
  <c r="S95" i="24" s="1"/>
  <c r="S2" i="24"/>
  <c r="S96" i="24"/>
  <c r="C32" i="21"/>
  <c r="W91" i="7"/>
  <c r="W92" i="7" s="1"/>
  <c r="S75" i="17"/>
  <c r="W92" i="21"/>
  <c r="C56" i="5"/>
  <c r="C57" i="5"/>
  <c r="C55" i="5"/>
  <c r="M59" i="5"/>
  <c r="M60" i="5" s="1"/>
  <c r="C67" i="21"/>
  <c r="Z39" i="7"/>
  <c r="M11" i="5"/>
  <c r="Q51" i="20"/>
  <c r="W56" i="4"/>
  <c r="C85" i="10"/>
  <c r="C86" i="10"/>
  <c r="M72" i="10"/>
  <c r="W44" i="6"/>
  <c r="W45" i="6"/>
  <c r="K2" i="9"/>
  <c r="C31" i="5"/>
  <c r="C33" i="5" s="1"/>
  <c r="W57" i="23"/>
  <c r="W79" i="23"/>
  <c r="W43" i="23"/>
  <c r="C47" i="20"/>
  <c r="C48" i="20" s="1"/>
  <c r="AD51" i="18"/>
  <c r="AD63" i="18" s="1"/>
  <c r="AD75" i="18" s="1"/>
  <c r="W35" i="23"/>
  <c r="W36" i="23" s="1"/>
  <c r="C44" i="21"/>
  <c r="W80" i="19"/>
  <c r="AD2" i="7"/>
  <c r="L2" i="7" s="1"/>
  <c r="AD39" i="4"/>
  <c r="AD51" i="4" s="1"/>
  <c r="AD63" i="4" s="1"/>
  <c r="AD75" i="4" s="1"/>
  <c r="C83" i="11"/>
  <c r="U90" i="11"/>
  <c r="C67" i="19"/>
  <c r="Y2" i="25"/>
  <c r="T51" i="16"/>
  <c r="W7" i="22"/>
  <c r="M31" i="19"/>
  <c r="M32" i="19" s="1"/>
  <c r="W59" i="18"/>
  <c r="T51" i="6"/>
  <c r="K104" i="15"/>
  <c r="W46" i="18"/>
  <c r="C79" i="8"/>
  <c r="M33" i="4"/>
  <c r="M35" i="4" s="1"/>
  <c r="C58" i="7"/>
  <c r="C10" i="2"/>
  <c r="AA51" i="21"/>
  <c r="AA63" i="21" s="1"/>
  <c r="AD27" i="19"/>
  <c r="AC39" i="5"/>
  <c r="AC51" i="5" s="1"/>
  <c r="AC63" i="5" s="1"/>
  <c r="T87" i="18"/>
  <c r="T99" i="18" s="1"/>
  <c r="AB63" i="16"/>
  <c r="C82" i="17"/>
  <c r="M31" i="23"/>
  <c r="M32" i="23" s="1"/>
  <c r="J63" i="21"/>
  <c r="J75" i="21" s="1"/>
  <c r="C31" i="18"/>
  <c r="C32" i="18" s="1"/>
  <c r="AB39" i="17"/>
  <c r="C20" i="4"/>
  <c r="C19" i="4"/>
  <c r="M70" i="5"/>
  <c r="AC54" i="11"/>
  <c r="AC66" i="11" s="1"/>
  <c r="AC78" i="11" s="1"/>
  <c r="AC90" i="11" s="1"/>
  <c r="M9" i="2"/>
  <c r="M10" i="2" s="1"/>
  <c r="AA51" i="8"/>
  <c r="C9" i="8"/>
  <c r="W82" i="18"/>
  <c r="W83" i="18" s="1"/>
  <c r="R63" i="22"/>
  <c r="R75" i="22" s="1"/>
  <c r="R87" i="22" s="1"/>
  <c r="R99" i="22" s="1"/>
  <c r="C23" i="20"/>
  <c r="J63" i="23"/>
  <c r="M20" i="16"/>
  <c r="AC99" i="8"/>
  <c r="W56" i="21"/>
  <c r="W57" i="21" s="1"/>
  <c r="W58" i="21" s="1"/>
  <c r="C47" i="11"/>
  <c r="W43" i="3"/>
  <c r="W47" i="3"/>
  <c r="W46" i="3"/>
  <c r="W48" i="3" s="1"/>
  <c r="W45" i="3"/>
  <c r="W69" i="20"/>
  <c r="AB39" i="8"/>
  <c r="AB51" i="8" s="1"/>
  <c r="AB63" i="8" s="1"/>
  <c r="AB75" i="8" s="1"/>
  <c r="AB87" i="8" s="1"/>
  <c r="AB99" i="8" s="1"/>
  <c r="Y2" i="24"/>
  <c r="T27" i="17"/>
  <c r="C81" i="17"/>
  <c r="C83" i="17" s="1"/>
  <c r="J41" i="11"/>
  <c r="J54" i="11" s="1"/>
  <c r="J66" i="11" s="1"/>
  <c r="J78" i="11" s="1"/>
  <c r="J90" i="11" s="1"/>
  <c r="AC74" i="5"/>
  <c r="J39" i="5"/>
  <c r="C20" i="3"/>
  <c r="AC27" i="5"/>
  <c r="W58" i="11"/>
  <c r="W60" i="11" s="1"/>
  <c r="W56" i="8"/>
  <c r="Q63" i="5"/>
  <c r="Q75" i="5" s="1"/>
  <c r="Q87" i="5" s="1"/>
  <c r="Q99" i="5" s="1"/>
  <c r="M47" i="5"/>
  <c r="C84" i="2"/>
  <c r="C85" i="2" s="1"/>
  <c r="C9" i="2"/>
  <c r="C11" i="2" s="1"/>
  <c r="R75" i="19"/>
  <c r="R87" i="19" s="1"/>
  <c r="M94" i="15"/>
  <c r="M96" i="15" s="1"/>
  <c r="M95" i="15"/>
  <c r="AC38" i="22"/>
  <c r="M11" i="8"/>
  <c r="C81" i="21"/>
  <c r="C67" i="20"/>
  <c r="M47" i="20"/>
  <c r="AA63" i="16"/>
  <c r="M20" i="4"/>
  <c r="T102" i="10"/>
  <c r="T107" i="10"/>
  <c r="M81" i="18"/>
  <c r="C72" i="4"/>
  <c r="AD2" i="5"/>
  <c r="C70" i="6"/>
  <c r="C71" i="6"/>
  <c r="M93" i="3"/>
  <c r="M94" i="3"/>
  <c r="C91" i="20"/>
  <c r="C92" i="20" s="1"/>
  <c r="M67" i="17"/>
  <c r="W82" i="10"/>
  <c r="M67" i="7"/>
  <c r="M44" i="7"/>
  <c r="M45" i="7" s="1"/>
  <c r="M46" i="7" s="1"/>
  <c r="AD51" i="2"/>
  <c r="AD63" i="2" s="1"/>
  <c r="AD75" i="2" s="1"/>
  <c r="AD87" i="2" s="1"/>
  <c r="AD99" i="2" s="1"/>
  <c r="W33" i="4"/>
  <c r="C57" i="19"/>
  <c r="C58" i="19" s="1"/>
  <c r="C59" i="19" s="1"/>
  <c r="W46" i="10"/>
  <c r="W92" i="20"/>
  <c r="S63" i="22"/>
  <c r="Z39" i="8"/>
  <c r="Z51" i="8" s="1"/>
  <c r="Z63" i="8" s="1"/>
  <c r="Z75" i="8" s="1"/>
  <c r="Z87" i="8" s="1"/>
  <c r="Z99" i="8" s="1"/>
  <c r="S39" i="3"/>
  <c r="Q87" i="23"/>
  <c r="Q99" i="23" s="1"/>
  <c r="W34" i="18"/>
  <c r="W8" i="19"/>
  <c r="W7" i="19"/>
  <c r="W9" i="19" s="1"/>
  <c r="AD75" i="20"/>
  <c r="AD87" i="20" s="1"/>
  <c r="AD99" i="20" s="1"/>
  <c r="AB51" i="18"/>
  <c r="AB63" i="18" s="1"/>
  <c r="AA75" i="18"/>
  <c r="AA87" i="18" s="1"/>
  <c r="Q39" i="17"/>
  <c r="Q51" i="17" s="1"/>
  <c r="Q63" i="17" s="1"/>
  <c r="Q75" i="17" s="1"/>
  <c r="Q87" i="17" s="1"/>
  <c r="Q99" i="17" s="1"/>
  <c r="Q63" i="18"/>
  <c r="M19" i="7"/>
  <c r="W93" i="16"/>
  <c r="C83" i="2"/>
  <c r="W44" i="20"/>
  <c r="C9" i="16"/>
  <c r="C10" i="16" s="1"/>
  <c r="C11" i="16" s="1"/>
  <c r="M21" i="18"/>
  <c r="M22" i="18" s="1"/>
  <c r="M23" i="18" s="1"/>
  <c r="M79" i="23"/>
  <c r="W22" i="17"/>
  <c r="W23" i="17" s="1"/>
  <c r="AA63" i="23"/>
  <c r="AA75" i="23" s="1"/>
  <c r="AA87" i="23" s="1"/>
  <c r="AA99" i="23" s="1"/>
  <c r="M19" i="10"/>
  <c r="M20" i="10"/>
  <c r="M7" i="21"/>
  <c r="M8" i="3"/>
  <c r="M7" i="3"/>
  <c r="C57" i="22"/>
  <c r="T51" i="5"/>
  <c r="T63" i="5" s="1"/>
  <c r="T75" i="5" s="1"/>
  <c r="T87" i="5" s="1"/>
  <c r="T99" i="5" s="1"/>
  <c r="AD39" i="16"/>
  <c r="AD51" i="16" s="1"/>
  <c r="M91" i="22"/>
  <c r="W31" i="20"/>
  <c r="C44" i="17"/>
  <c r="C45" i="17" s="1"/>
  <c r="C46" i="17"/>
  <c r="AB39" i="16"/>
  <c r="AB51" i="16" s="1"/>
  <c r="AA87" i="19"/>
  <c r="AA99" i="19" s="1"/>
  <c r="C44" i="3"/>
  <c r="U99" i="5"/>
  <c r="S39" i="18"/>
  <c r="S51" i="18" s="1"/>
  <c r="S63" i="18" s="1"/>
  <c r="S75" i="18" s="1"/>
  <c r="S87" i="18" s="1"/>
  <c r="S99" i="18" s="1"/>
  <c r="AB51" i="4"/>
  <c r="AB63" i="4" s="1"/>
  <c r="AB75" i="4" s="1"/>
  <c r="AB87" i="4" s="1"/>
  <c r="AB99" i="4" s="1"/>
  <c r="AA75" i="2"/>
  <c r="AA87" i="2" s="1"/>
  <c r="AA99" i="2" s="1"/>
  <c r="M97" i="11"/>
  <c r="M46" i="22"/>
  <c r="M91" i="19"/>
  <c r="M92" i="19" s="1"/>
  <c r="AB75" i="16"/>
  <c r="AB87" i="16" s="1"/>
  <c r="AB99" i="16" s="1"/>
  <c r="Q104" i="15"/>
  <c r="Q99" i="15"/>
  <c r="R63" i="23"/>
  <c r="R75" i="23" s="1"/>
  <c r="R87" i="23" s="1"/>
  <c r="R99" i="23" s="1"/>
  <c r="Y2" i="28"/>
  <c r="M47" i="22"/>
  <c r="M48" i="22" s="1"/>
  <c r="AC27" i="22"/>
  <c r="M70" i="21"/>
  <c r="M71" i="21" s="1"/>
  <c r="AB27" i="23"/>
  <c r="AB39" i="23" s="1"/>
  <c r="AB51" i="23" s="1"/>
  <c r="AB63" i="23" s="1"/>
  <c r="AB75" i="23" s="1"/>
  <c r="AB87" i="23" s="1"/>
  <c r="AB99" i="23" s="1"/>
  <c r="S63" i="21"/>
  <c r="S75" i="21" s="1"/>
  <c r="S87" i="21" s="1"/>
  <c r="S99" i="21" s="1"/>
  <c r="J39" i="22"/>
  <c r="J27" i="20"/>
  <c r="L2" i="20"/>
  <c r="M58" i="18"/>
  <c r="AA39" i="17"/>
  <c r="AA51" i="17" s="1"/>
  <c r="C23" i="16"/>
  <c r="AC86" i="21"/>
  <c r="J75" i="23"/>
  <c r="J87" i="23" s="1"/>
  <c r="J99" i="23" s="1"/>
  <c r="J2" i="23" s="1"/>
  <c r="Q51" i="19"/>
  <c r="AB51" i="21"/>
  <c r="AB63" i="21" s="1"/>
  <c r="AB75" i="21" s="1"/>
  <c r="AB87" i="21" s="1"/>
  <c r="AB99" i="21" s="1"/>
  <c r="C8" i="21"/>
  <c r="AC74" i="17"/>
  <c r="AC75" i="17" s="1"/>
  <c r="W69" i="8"/>
  <c r="W82" i="17"/>
  <c r="W83" i="17" s="1"/>
  <c r="M81" i="7"/>
  <c r="M82" i="7" s="1"/>
  <c r="Z39" i="5"/>
  <c r="Z51" i="5" s="1"/>
  <c r="Z63" i="5" s="1"/>
  <c r="Z75" i="5" s="1"/>
  <c r="Z87" i="5" s="1"/>
  <c r="Z99" i="5" s="1"/>
  <c r="W8" i="22"/>
  <c r="AD63" i="17"/>
  <c r="AD39" i="20"/>
  <c r="AC38" i="19"/>
  <c r="AC39" i="19" s="1"/>
  <c r="AC51" i="19" s="1"/>
  <c r="W91" i="4"/>
  <c r="W92" i="4"/>
  <c r="J51" i="17"/>
  <c r="J63" i="17" s="1"/>
  <c r="J75" i="17" s="1"/>
  <c r="J87" i="17" s="1"/>
  <c r="J99" i="17" s="1"/>
  <c r="J2" i="17" s="1"/>
  <c r="M68" i="22"/>
  <c r="M69" i="22" s="1"/>
  <c r="W21" i="21"/>
  <c r="W22" i="21" s="1"/>
  <c r="M79" i="19"/>
  <c r="M79" i="17"/>
  <c r="M80" i="17" s="1"/>
  <c r="Q51" i="16"/>
  <c r="M56" i="7"/>
  <c r="M58" i="7"/>
  <c r="M57" i="4"/>
  <c r="T39" i="22"/>
  <c r="T51" i="22" s="1"/>
  <c r="T63" i="22" s="1"/>
  <c r="M56" i="6"/>
  <c r="W68" i="16"/>
  <c r="W67" i="16"/>
  <c r="W8" i="17"/>
  <c r="Q78" i="11"/>
  <c r="Q90" i="11" s="1"/>
  <c r="S99" i="7"/>
  <c r="AC98" i="4"/>
  <c r="M19" i="16"/>
  <c r="M32" i="11"/>
  <c r="W45" i="11"/>
  <c r="W46" i="11" s="1"/>
  <c r="AC51" i="2"/>
  <c r="AC63" i="2" s="1"/>
  <c r="AC75" i="2" s="1"/>
  <c r="AC87" i="2" s="1"/>
  <c r="C8" i="15"/>
  <c r="W44" i="3"/>
  <c r="W71" i="7"/>
  <c r="C96" i="15"/>
  <c r="C97" i="10"/>
  <c r="C98" i="10" s="1"/>
  <c r="M82" i="8"/>
  <c r="M83" i="8" s="1"/>
  <c r="M10" i="6"/>
  <c r="M11" i="6" s="1"/>
  <c r="C55" i="23"/>
  <c r="U99" i="17"/>
  <c r="M46" i="4"/>
  <c r="M47" i="4" s="1"/>
  <c r="M48" i="4"/>
  <c r="M32" i="6"/>
  <c r="M32" i="22"/>
  <c r="C35" i="11"/>
  <c r="AC51" i="8"/>
  <c r="AC63" i="8" s="1"/>
  <c r="AC75" i="8" s="1"/>
  <c r="AC87" i="8" s="1"/>
  <c r="C59" i="3"/>
  <c r="C60" i="3" s="1"/>
  <c r="AB51" i="22"/>
  <c r="AB63" i="22" s="1"/>
  <c r="W68" i="3"/>
  <c r="W69" i="3" s="1"/>
  <c r="M8" i="16"/>
  <c r="M9" i="18"/>
  <c r="M10" i="18"/>
  <c r="C21" i="6"/>
  <c r="Q39" i="22"/>
  <c r="Q51" i="22" s="1"/>
  <c r="Q63" i="22" s="1"/>
  <c r="W31" i="4"/>
  <c r="C19" i="3"/>
  <c r="C21" i="2"/>
  <c r="M8" i="4"/>
  <c r="C73" i="10"/>
  <c r="M81" i="2"/>
  <c r="W57" i="8"/>
  <c r="C8" i="19"/>
  <c r="AB75" i="18"/>
  <c r="AB87" i="18" s="1"/>
  <c r="AB99" i="18" s="1"/>
  <c r="M70" i="4"/>
  <c r="M71" i="4" s="1"/>
  <c r="M72" i="4" s="1"/>
  <c r="AC50" i="16"/>
  <c r="AC51" i="16" s="1"/>
  <c r="AC63" i="16" s="1"/>
  <c r="AC75" i="16" s="1"/>
  <c r="S102" i="10"/>
  <c r="S107" i="10"/>
  <c r="AC78" i="10"/>
  <c r="AC90" i="10" s="1"/>
  <c r="T75" i="4"/>
  <c r="T87" i="4" s="1"/>
  <c r="T99" i="4" s="1"/>
  <c r="T75" i="22"/>
  <c r="T87" i="22" s="1"/>
  <c r="T99" i="22" s="1"/>
  <c r="S75" i="22"/>
  <c r="S87" i="22" s="1"/>
  <c r="W69" i="22"/>
  <c r="W69" i="18"/>
  <c r="W70" i="18" s="1"/>
  <c r="S99" i="23"/>
  <c r="T39" i="8"/>
  <c r="T51" i="8" s="1"/>
  <c r="T63" i="8" s="1"/>
  <c r="T75" i="8" s="1"/>
  <c r="T87" i="8" s="1"/>
  <c r="T99" i="8" s="1"/>
  <c r="Q75" i="3"/>
  <c r="W44" i="8"/>
  <c r="M34" i="5"/>
  <c r="M35" i="5" s="1"/>
  <c r="W69" i="23"/>
  <c r="W70" i="23" s="1"/>
  <c r="W68" i="23"/>
  <c r="M67" i="16"/>
  <c r="W93" i="22"/>
  <c r="C69" i="18"/>
  <c r="C70" i="18" s="1"/>
  <c r="W18" i="15"/>
  <c r="W20" i="15" s="1"/>
  <c r="W19" i="15"/>
  <c r="C33" i="15"/>
  <c r="M58" i="23"/>
  <c r="C45" i="7"/>
  <c r="Q75" i="20"/>
  <c r="Q87" i="20" s="1"/>
  <c r="Q87" i="3"/>
  <c r="Q99" i="3" s="1"/>
  <c r="S99" i="4"/>
  <c r="C68" i="18"/>
  <c r="M19" i="6"/>
  <c r="M20" i="6" s="1"/>
  <c r="W81" i="8"/>
  <c r="AC38" i="15"/>
  <c r="AC51" i="15" s="1"/>
  <c r="AC64" i="15" s="1"/>
  <c r="AC76" i="15" s="1"/>
  <c r="AC88" i="15" s="1"/>
  <c r="C56" i="21"/>
  <c r="Z87" i="21"/>
  <c r="Z99" i="21" s="1"/>
  <c r="C33" i="8"/>
  <c r="C32" i="8"/>
  <c r="C44" i="8"/>
  <c r="R39" i="7"/>
  <c r="R51" i="7" s="1"/>
  <c r="M23" i="2"/>
  <c r="M19" i="20"/>
  <c r="Z41" i="11"/>
  <c r="Z54" i="11" s="1"/>
  <c r="Z66" i="11" s="1"/>
  <c r="Z78" i="11" s="1"/>
  <c r="Z90" i="11" s="1"/>
  <c r="W19" i="8"/>
  <c r="W22" i="8"/>
  <c r="AD75" i="17"/>
  <c r="AD87" i="17" s="1"/>
  <c r="AD99" i="17" s="1"/>
  <c r="W10" i="10"/>
  <c r="C7" i="20"/>
  <c r="J99" i="15"/>
  <c r="J2" i="15" s="1"/>
  <c r="Q99" i="21"/>
  <c r="C44" i="5"/>
  <c r="M59" i="23"/>
  <c r="W31" i="11"/>
  <c r="W32" i="11" s="1"/>
  <c r="W33" i="11"/>
  <c r="Z2" i="24"/>
  <c r="M93" i="8"/>
  <c r="M94" i="8" s="1"/>
  <c r="C21" i="8"/>
  <c r="C22" i="8" s="1"/>
  <c r="AC39" i="18"/>
  <c r="W44" i="16"/>
  <c r="AD39" i="6"/>
  <c r="AD51" i="6" s="1"/>
  <c r="T39" i="2"/>
  <c r="T51" i="2" s="1"/>
  <c r="T63" i="2" s="1"/>
  <c r="T75" i="2" s="1"/>
  <c r="T87" i="2" s="1"/>
  <c r="T99" i="2" s="1"/>
  <c r="W33" i="6"/>
  <c r="W34" i="6" s="1"/>
  <c r="AD63" i="6"/>
  <c r="AD75" i="6" s="1"/>
  <c r="AD87" i="6" s="1"/>
  <c r="AD99" i="6" s="1"/>
  <c r="M33" i="20"/>
  <c r="M34" i="20" s="1"/>
  <c r="M35" i="20"/>
  <c r="M36" i="20" s="1"/>
  <c r="W70" i="17"/>
  <c r="AD39" i="19"/>
  <c r="AD51" i="19" s="1"/>
  <c r="AD63" i="19" s="1"/>
  <c r="AD75" i="19" s="1"/>
  <c r="AD87" i="19" s="1"/>
  <c r="AD99" i="19" s="1"/>
  <c r="Z51" i="22"/>
  <c r="Z63" i="22" s="1"/>
  <c r="Z75" i="22" s="1"/>
  <c r="Z87" i="22" s="1"/>
  <c r="Z99" i="22" s="1"/>
  <c r="U51" i="21"/>
  <c r="U63" i="21" s="1"/>
  <c r="U75" i="21" s="1"/>
  <c r="U87" i="21" s="1"/>
  <c r="U99" i="21" s="1"/>
  <c r="L2" i="8"/>
  <c r="M82" i="10"/>
  <c r="C9" i="5"/>
  <c r="C10" i="5" s="1"/>
  <c r="U51" i="8"/>
  <c r="U63" i="8" s="1"/>
  <c r="U75" i="8" s="1"/>
  <c r="U87" i="8" s="1"/>
  <c r="U99" i="8" s="1"/>
  <c r="M81" i="3"/>
  <c r="M82" i="3" s="1"/>
  <c r="M80" i="3"/>
  <c r="C55" i="20"/>
  <c r="Z99" i="16"/>
  <c r="R106" i="11"/>
  <c r="S96" i="25"/>
  <c r="I26" i="25"/>
  <c r="S26" i="25" s="1"/>
  <c r="I49" i="25" s="1"/>
  <c r="S49" i="25" s="1"/>
  <c r="I72" i="25" s="1"/>
  <c r="S72" i="25" s="1"/>
  <c r="I95" i="25" s="1"/>
  <c r="S95" i="25" s="1"/>
  <c r="S2" i="25"/>
  <c r="AA39" i="18"/>
  <c r="AA51" i="18" s="1"/>
  <c r="AA63" i="18" s="1"/>
  <c r="C46" i="7"/>
  <c r="C47" i="7" s="1"/>
  <c r="AD2" i="11"/>
  <c r="M35" i="10"/>
  <c r="W92" i="19"/>
  <c r="W93" i="19" s="1"/>
  <c r="AD63" i="16"/>
  <c r="AC86" i="23"/>
  <c r="M46" i="10"/>
  <c r="W82" i="20"/>
  <c r="C32" i="20"/>
  <c r="Q75" i="16"/>
  <c r="Q87" i="16" s="1"/>
  <c r="Q99" i="16" s="1"/>
  <c r="C56" i="4"/>
  <c r="S75" i="8"/>
  <c r="S87" i="8" s="1"/>
  <c r="S99" i="8" s="1"/>
  <c r="M94" i="2"/>
  <c r="M56" i="15"/>
  <c r="M57" i="15"/>
  <c r="M92" i="4"/>
  <c r="M83" i="11"/>
  <c r="M84" i="11" s="1"/>
  <c r="J87" i="20"/>
  <c r="J99" i="20" s="1"/>
  <c r="J2" i="20" s="1"/>
  <c r="C79" i="5"/>
  <c r="Q63" i="16"/>
  <c r="T63" i="4"/>
  <c r="C22" i="16"/>
  <c r="AC75" i="23"/>
  <c r="M93" i="23"/>
  <c r="C21" i="22"/>
  <c r="C22" i="22" s="1"/>
  <c r="C23" i="22" s="1"/>
  <c r="M47" i="23"/>
  <c r="M48" i="23" s="1"/>
  <c r="M8" i="22"/>
  <c r="M9" i="22" s="1"/>
  <c r="W91" i="23"/>
  <c r="W20" i="18"/>
  <c r="R99" i="21"/>
  <c r="AD63" i="22"/>
  <c r="AD75" i="22" s="1"/>
  <c r="AD87" i="22" s="1"/>
  <c r="AD99" i="22" s="1"/>
  <c r="C44" i="19"/>
  <c r="C56" i="17"/>
  <c r="W45" i="16"/>
  <c r="W46" i="16" s="1"/>
  <c r="M10" i="8"/>
  <c r="AD2" i="21"/>
  <c r="L2" i="21" s="1"/>
  <c r="T75" i="18"/>
  <c r="M43" i="18"/>
  <c r="C11" i="17"/>
  <c r="W94" i="8"/>
  <c r="C33" i="23"/>
  <c r="M21" i="15"/>
  <c r="M20" i="15"/>
  <c r="J51" i="5"/>
  <c r="J63" i="5" s="1"/>
  <c r="Q75" i="21"/>
  <c r="Q87" i="21" s="1"/>
  <c r="W22" i="20"/>
  <c r="W23" i="20" s="1"/>
  <c r="C70" i="17"/>
  <c r="C71" i="17" s="1"/>
  <c r="Z39" i="19"/>
  <c r="M93" i="7"/>
  <c r="M94" i="7" s="1"/>
  <c r="U51" i="19"/>
  <c r="U63" i="19" s="1"/>
  <c r="U75" i="19" s="1"/>
  <c r="U87" i="19" s="1"/>
  <c r="U99" i="19" s="1"/>
  <c r="W33" i="5"/>
  <c r="W32" i="5"/>
  <c r="AB51" i="7"/>
  <c r="AB63" i="7" s="1"/>
  <c r="AB75" i="7" s="1"/>
  <c r="AB87" i="7" s="1"/>
  <c r="AB99" i="7" s="1"/>
  <c r="M82" i="16"/>
  <c r="M68" i="18"/>
  <c r="M69" i="18" s="1"/>
  <c r="W34" i="16"/>
  <c r="W9" i="8"/>
  <c r="W10" i="8"/>
  <c r="W56" i="15"/>
  <c r="W20" i="11"/>
  <c r="W21" i="11" s="1"/>
  <c r="W59" i="7"/>
  <c r="M80" i="18"/>
  <c r="W19" i="16"/>
  <c r="T78" i="11"/>
  <c r="T90" i="11" s="1"/>
  <c r="M59" i="22"/>
  <c r="M20" i="20"/>
  <c r="M8" i="23"/>
  <c r="M9" i="23" s="1"/>
  <c r="M33" i="11"/>
  <c r="M55" i="2"/>
  <c r="M56" i="2"/>
  <c r="W8" i="5"/>
  <c r="W9" i="5" s="1"/>
  <c r="Z63" i="21"/>
  <c r="Z75" i="21" s="1"/>
  <c r="M79" i="20"/>
  <c r="C46" i="11"/>
  <c r="C48" i="11" s="1"/>
  <c r="U87" i="6"/>
  <c r="U99" i="6" s="1"/>
  <c r="C56" i="23"/>
  <c r="W33" i="15"/>
  <c r="W56" i="2"/>
  <c r="W55" i="2"/>
  <c r="C59" i="16"/>
  <c r="AD2" i="20"/>
  <c r="AC98" i="2"/>
  <c r="M10" i="7"/>
  <c r="M11" i="7" s="1"/>
  <c r="S51" i="3"/>
  <c r="S63" i="3" s="1"/>
  <c r="S75" i="3" s="1"/>
  <c r="S87" i="3" s="1"/>
  <c r="S99" i="3" s="1"/>
  <c r="C69" i="3"/>
  <c r="C71" i="3" s="1"/>
  <c r="C72" i="3" s="1"/>
  <c r="C70" i="3"/>
  <c r="Q99" i="6"/>
  <c r="M70" i="3"/>
  <c r="M71" i="3" s="1"/>
  <c r="M9" i="16"/>
  <c r="C83" i="7"/>
  <c r="W32" i="7"/>
  <c r="W32" i="4"/>
  <c r="AD63" i="5"/>
  <c r="AD75" i="5" s="1"/>
  <c r="AD87" i="5" s="1"/>
  <c r="AD99" i="5" s="1"/>
  <c r="W47" i="10"/>
  <c r="C22" i="2"/>
  <c r="C73" i="11"/>
  <c r="AD63" i="8"/>
  <c r="M68" i="19"/>
  <c r="M69" i="19" s="1"/>
  <c r="W59" i="11"/>
  <c r="M44" i="5"/>
  <c r="M45" i="5" s="1"/>
  <c r="M46" i="5" s="1"/>
  <c r="C22" i="23"/>
  <c r="C23" i="23" s="1"/>
  <c r="W79" i="21"/>
  <c r="C68" i="20"/>
  <c r="W68" i="2"/>
  <c r="W70" i="2" s="1"/>
  <c r="W72" i="2" s="1"/>
  <c r="W69" i="2"/>
  <c r="C32" i="22"/>
  <c r="AC75" i="7"/>
  <c r="AC87" i="7" s="1"/>
  <c r="AC99" i="7" s="1"/>
  <c r="AC87" i="17"/>
  <c r="AC99" i="17" s="1"/>
  <c r="AC62" i="19"/>
  <c r="C67" i="8"/>
  <c r="C68" i="8"/>
  <c r="Z39" i="17"/>
  <c r="Z51" i="17" s="1"/>
  <c r="Z63" i="17" s="1"/>
  <c r="Z75" i="17" s="1"/>
  <c r="Z87" i="17" s="1"/>
  <c r="Z99" i="17" s="1"/>
  <c r="AA99" i="18"/>
  <c r="M92" i="18"/>
  <c r="M60" i="8"/>
  <c r="Z51" i="7"/>
  <c r="Z63" i="7" s="1"/>
  <c r="C85" i="3"/>
  <c r="Z63" i="6"/>
  <c r="Z75" i="6" s="1"/>
  <c r="Z87" i="6" s="1"/>
  <c r="Z99" i="6" s="1"/>
  <c r="AD51" i="20"/>
  <c r="AD63" i="20" s="1"/>
  <c r="C33" i="21"/>
  <c r="M31" i="18"/>
  <c r="AD87" i="18"/>
  <c r="AD99" i="18" s="1"/>
  <c r="W9" i="18"/>
  <c r="W8" i="18"/>
  <c r="M93" i="18"/>
  <c r="C19" i="11"/>
  <c r="T51" i="4"/>
  <c r="C7" i="3"/>
  <c r="C8" i="3" s="1"/>
  <c r="C9" i="3" s="1"/>
  <c r="C11" i="7"/>
  <c r="C9" i="7"/>
  <c r="T63" i="16"/>
  <c r="T75" i="16" s="1"/>
  <c r="T87" i="16" s="1"/>
  <c r="T99" i="16" s="1"/>
  <c r="W94" i="2"/>
  <c r="W93" i="2"/>
  <c r="S99" i="22"/>
  <c r="W83" i="20"/>
  <c r="C91" i="22"/>
  <c r="C92" i="22"/>
  <c r="M57" i="21"/>
  <c r="M58" i="21" s="1"/>
  <c r="M59" i="21" s="1"/>
  <c r="M21" i="22"/>
  <c r="M22" i="22" s="1"/>
  <c r="W67" i="21"/>
  <c r="M30" i="15"/>
  <c r="M32" i="15" s="1"/>
  <c r="M31" i="15"/>
  <c r="C70" i="7"/>
  <c r="C71" i="7" s="1"/>
  <c r="M82" i="11"/>
  <c r="C44" i="2"/>
  <c r="W59" i="16"/>
  <c r="M79" i="6"/>
  <c r="M80" i="6" s="1"/>
  <c r="C80" i="20"/>
  <c r="W58" i="23"/>
  <c r="C68" i="16"/>
  <c r="M68" i="16"/>
  <c r="C55" i="21"/>
  <c r="C47" i="22"/>
  <c r="C48" i="22" s="1"/>
  <c r="C46" i="22"/>
  <c r="W31" i="22"/>
  <c r="AA63" i="5"/>
  <c r="AA75" i="5" s="1"/>
  <c r="AA87" i="5" s="1"/>
  <c r="AA99" i="5" s="1"/>
  <c r="W93" i="21"/>
  <c r="AB51" i="19"/>
  <c r="AB63" i="19" s="1"/>
  <c r="AB75" i="19" s="1"/>
  <c r="AB87" i="19" s="1"/>
  <c r="AB99" i="19" s="1"/>
  <c r="W32" i="3"/>
  <c r="AC39" i="6"/>
  <c r="AC51" i="6" s="1"/>
  <c r="AC63" i="6" s="1"/>
  <c r="AC75" i="6" s="1"/>
  <c r="AC87" i="6" s="1"/>
  <c r="AC99" i="6" s="1"/>
  <c r="L2" i="2"/>
  <c r="AC39" i="2"/>
  <c r="J87" i="21"/>
  <c r="J99" i="21" s="1"/>
  <c r="J2" i="21" s="1"/>
  <c r="J39" i="20"/>
  <c r="J51" i="20" s="1"/>
  <c r="J63" i="20" s="1"/>
  <c r="J75" i="20" s="1"/>
  <c r="U63" i="22"/>
  <c r="U75" i="22" s="1"/>
  <c r="U87" i="22" s="1"/>
  <c r="U99" i="22" s="1"/>
  <c r="C45" i="22"/>
  <c r="Z51" i="19"/>
  <c r="Z63" i="19" s="1"/>
  <c r="Z75" i="19" s="1"/>
  <c r="Z87" i="19" s="1"/>
  <c r="Z99" i="19" s="1"/>
  <c r="W33" i="22"/>
  <c r="K106" i="11"/>
  <c r="K101" i="11"/>
  <c r="K2" i="11" s="1"/>
  <c r="AD75" i="16"/>
  <c r="AD87" i="16" s="1"/>
  <c r="AD99" i="16" s="1"/>
  <c r="C9" i="23"/>
  <c r="C10" i="23" s="1"/>
  <c r="C46" i="10"/>
  <c r="C45" i="10"/>
  <c r="C47" i="10"/>
  <c r="W20" i="8"/>
  <c r="AA87" i="20"/>
  <c r="AA99" i="20" s="1"/>
  <c r="M73" i="10"/>
  <c r="W8" i="2"/>
  <c r="C92" i="2"/>
  <c r="M81" i="6"/>
  <c r="M82" i="6" s="1"/>
  <c r="W10" i="3"/>
  <c r="U87" i="23"/>
  <c r="U99" i="23" s="1"/>
  <c r="M57" i="19"/>
  <c r="C23" i="8"/>
  <c r="C24" i="8" s="1"/>
  <c r="AB75" i="6"/>
  <c r="AB87" i="6" s="1"/>
  <c r="AB99" i="6" s="1"/>
  <c r="U75" i="6"/>
  <c r="M56" i="20"/>
  <c r="M57" i="20"/>
  <c r="C80" i="16"/>
  <c r="AB90" i="11"/>
  <c r="AD2" i="8"/>
  <c r="C80" i="6"/>
  <c r="AD63" i="3"/>
  <c r="AD75" i="3" s="1"/>
  <c r="AD87" i="3" s="1"/>
  <c r="AD99" i="3" s="1"/>
  <c r="W33" i="3"/>
  <c r="AA75" i="21"/>
  <c r="AA87" i="21" s="1"/>
  <c r="AA99" i="21" s="1"/>
  <c r="W10" i="16"/>
  <c r="W11" i="16" s="1"/>
  <c r="W92" i="22"/>
  <c r="W94" i="22" s="1"/>
  <c r="W23" i="23"/>
  <c r="W20" i="23"/>
  <c r="W22" i="23" s="1"/>
  <c r="W21" i="23"/>
  <c r="W81" i="22"/>
  <c r="W82" i="22" s="1"/>
  <c r="C32" i="23"/>
  <c r="M34" i="17"/>
  <c r="M32" i="17"/>
  <c r="M33" i="17" s="1"/>
  <c r="W93" i="15"/>
  <c r="M68" i="23"/>
  <c r="M82" i="21"/>
  <c r="M81" i="21"/>
  <c r="M69" i="20"/>
  <c r="M70" i="20" s="1"/>
  <c r="S51" i="16"/>
  <c r="S63" i="16" s="1"/>
  <c r="S75" i="16" s="1"/>
  <c r="S87" i="16" s="1"/>
  <c r="C31" i="21"/>
  <c r="W8" i="20"/>
  <c r="M57" i="10"/>
  <c r="U51" i="23"/>
  <c r="U63" i="23" s="1"/>
  <c r="U75" i="23" s="1"/>
  <c r="C79" i="19"/>
  <c r="M19" i="17"/>
  <c r="Q75" i="18"/>
  <c r="Q87" i="18" s="1"/>
  <c r="Q99" i="18" s="1"/>
  <c r="C93" i="19"/>
  <c r="W21" i="15"/>
  <c r="C58" i="11"/>
  <c r="C33" i="10"/>
  <c r="U63" i="4"/>
  <c r="U75" i="4" s="1"/>
  <c r="U87" i="4" s="1"/>
  <c r="U99" i="4" s="1"/>
  <c r="W71" i="18"/>
  <c r="L2" i="17"/>
  <c r="AB38" i="15"/>
  <c r="AB51" i="15" s="1"/>
  <c r="AB64" i="15" s="1"/>
  <c r="AB76" i="15" s="1"/>
  <c r="AB88" i="15" s="1"/>
  <c r="M69" i="4"/>
  <c r="M70" i="2"/>
  <c r="M72" i="2"/>
  <c r="AD2" i="19"/>
  <c r="L2" i="19" s="1"/>
  <c r="AD75" i="8"/>
  <c r="AD87" i="8" s="1"/>
  <c r="AD99" i="8" s="1"/>
  <c r="Q99" i="20"/>
  <c r="AA63" i="17"/>
  <c r="AA75" i="17" s="1"/>
  <c r="AA87" i="17" s="1"/>
  <c r="AA99" i="17" s="1"/>
  <c r="C22" i="21"/>
  <c r="C21" i="21"/>
  <c r="C93" i="7"/>
  <c r="C92" i="7"/>
  <c r="C94" i="7"/>
  <c r="W35" i="6"/>
  <c r="J64" i="15"/>
  <c r="J76" i="15" s="1"/>
  <c r="J88" i="15" s="1"/>
  <c r="J104" i="15" s="1"/>
  <c r="W92" i="2"/>
  <c r="M44" i="19"/>
  <c r="W81" i="16"/>
  <c r="W82" i="16" s="1"/>
  <c r="C58" i="15"/>
  <c r="C59" i="15" s="1"/>
  <c r="M60" i="11"/>
  <c r="J53" i="10"/>
  <c r="J66" i="10" s="1"/>
  <c r="J78" i="10" s="1"/>
  <c r="J90" i="10" s="1"/>
  <c r="C35" i="7"/>
  <c r="C32" i="4"/>
  <c r="M58" i="22"/>
  <c r="C91" i="18"/>
  <c r="AB51" i="17"/>
  <c r="AB63" i="17" s="1"/>
  <c r="AB75" i="17" s="1"/>
  <c r="AB87" i="17" s="1"/>
  <c r="AB99" i="17" s="1"/>
  <c r="Z78" i="10"/>
  <c r="Z90" i="10" s="1"/>
  <c r="U63" i="3"/>
  <c r="U75" i="3" s="1"/>
  <c r="U87" i="3" s="1"/>
  <c r="U99" i="3" s="1"/>
  <c r="W71" i="2"/>
  <c r="C81" i="18"/>
  <c r="C80" i="18"/>
  <c r="C82" i="18" s="1"/>
  <c r="J51" i="16"/>
  <c r="M45" i="11"/>
  <c r="M46" i="11" s="1"/>
  <c r="AD2" i="6"/>
  <c r="L2" i="6" s="1"/>
  <c r="Q87" i="4"/>
  <c r="AC62" i="21"/>
  <c r="W33" i="17"/>
  <c r="W34" i="17" s="1"/>
  <c r="T51" i="17"/>
  <c r="W83" i="2"/>
  <c r="W82" i="2"/>
  <c r="AD2" i="22"/>
  <c r="L2" i="22" s="1"/>
  <c r="J39" i="19"/>
  <c r="J51" i="19" s="1"/>
  <c r="J63" i="19" s="1"/>
  <c r="J75" i="19" s="1"/>
  <c r="J87" i="19" s="1"/>
  <c r="J99" i="19" s="1"/>
  <c r="J2" i="19" s="1"/>
  <c r="AC74" i="19"/>
  <c r="M31" i="2"/>
  <c r="R63" i="17"/>
  <c r="C58" i="10"/>
  <c r="C69" i="5"/>
  <c r="Z27" i="8"/>
  <c r="M9" i="20"/>
  <c r="W61" i="11"/>
  <c r="W32" i="8"/>
  <c r="W58" i="3"/>
  <c r="T87" i="6"/>
  <c r="T99" i="6" s="1"/>
  <c r="J63" i="8"/>
  <c r="J75" i="8" s="1"/>
  <c r="J87" i="8" s="1"/>
  <c r="J99" i="8" s="1"/>
  <c r="J2" i="8" s="1"/>
  <c r="M21" i="5"/>
  <c r="R99" i="3"/>
  <c r="AC51" i="4"/>
  <c r="AC63" i="4" s="1"/>
  <c r="Z39" i="18"/>
  <c r="Z51" i="18" s="1"/>
  <c r="Z63" i="18" s="1"/>
  <c r="Z75" i="18" s="1"/>
  <c r="Z87" i="18" s="1"/>
  <c r="Z99" i="18" s="1"/>
  <c r="L2" i="5"/>
  <c r="U51" i="3"/>
  <c r="L2" i="11"/>
  <c r="Z27" i="2"/>
  <c r="Z39" i="2" s="1"/>
  <c r="Z51" i="2" s="1"/>
  <c r="Z63" i="2" s="1"/>
  <c r="Z75" i="2" s="1"/>
  <c r="Z87" i="2" s="1"/>
  <c r="Z99" i="2" s="1"/>
  <c r="AD87" i="7"/>
  <c r="AD99" i="7" s="1"/>
  <c r="AC87" i="16"/>
  <c r="T39" i="21"/>
  <c r="T51" i="21" s="1"/>
  <c r="T63" i="21" s="1"/>
  <c r="T75" i="21" s="1"/>
  <c r="T87" i="21" s="1"/>
  <c r="T99" i="21" s="1"/>
  <c r="AC74" i="4"/>
  <c r="AB90" i="10"/>
  <c r="J27" i="8"/>
  <c r="J39" i="8" s="1"/>
  <c r="J51" i="8" s="1"/>
  <c r="Z51" i="4"/>
  <c r="Q51" i="8"/>
  <c r="J51" i="22"/>
  <c r="J63" i="22" s="1"/>
  <c r="J75" i="22" s="1"/>
  <c r="J87" i="22" s="1"/>
  <c r="J99" i="22" s="1"/>
  <c r="J2" i="22" s="1"/>
  <c r="Z38" i="15"/>
  <c r="Z51" i="15" s="1"/>
  <c r="Z64" i="15" s="1"/>
  <c r="Z76" i="15" s="1"/>
  <c r="Z88" i="15" s="1"/>
  <c r="T63" i="17"/>
  <c r="T75" i="17" s="1"/>
  <c r="T87" i="17" s="1"/>
  <c r="T99" i="17" s="1"/>
  <c r="AC51" i="18"/>
  <c r="AC63" i="18" s="1"/>
  <c r="AC75" i="18" s="1"/>
  <c r="AC87" i="18" s="1"/>
  <c r="AC99" i="18" s="1"/>
  <c r="Z63" i="4"/>
  <c r="Z75" i="4" s="1"/>
  <c r="Z87" i="4" s="1"/>
  <c r="Z99" i="4" s="1"/>
  <c r="Q63" i="20"/>
  <c r="W57" i="7"/>
  <c r="W58" i="7" s="1"/>
  <c r="AA75" i="16"/>
  <c r="AA87" i="16" s="1"/>
  <c r="AA99" i="16" s="1"/>
  <c r="C60" i="15"/>
  <c r="AD41" i="11"/>
  <c r="AD54" i="11" s="1"/>
  <c r="AD66" i="11" s="1"/>
  <c r="AD78" i="11" s="1"/>
  <c r="AD90" i="11" s="1"/>
  <c r="S75" i="6"/>
  <c r="S87" i="6" s="1"/>
  <c r="S99" i="6" s="1"/>
  <c r="M81" i="4"/>
  <c r="M82" i="4" s="1"/>
  <c r="W31" i="2"/>
  <c r="U63" i="20"/>
  <c r="U75" i="20" s="1"/>
  <c r="W84" i="11"/>
  <c r="L2" i="15"/>
  <c r="AB99" i="5"/>
  <c r="R63" i="3"/>
  <c r="R75" i="3" s="1"/>
  <c r="R87" i="3" s="1"/>
  <c r="AB87" i="20"/>
  <c r="AB99" i="20" s="1"/>
  <c r="AA99" i="6"/>
  <c r="M81" i="5"/>
  <c r="M82" i="5" s="1"/>
  <c r="T63" i="6"/>
  <c r="T75" i="6" s="1"/>
  <c r="W68" i="5"/>
  <c r="T51" i="3"/>
  <c r="W92" i="3"/>
  <c r="AC14" i="3"/>
  <c r="AC15" i="3" s="1"/>
  <c r="AC27" i="3" s="1"/>
  <c r="AC39" i="3" s="1"/>
  <c r="AC51" i="3" s="1"/>
  <c r="AC63" i="3" s="1"/>
  <c r="AC75" i="3" s="1"/>
  <c r="AC87" i="3" s="1"/>
  <c r="AC99" i="3" s="1"/>
  <c r="W19" i="22"/>
  <c r="C8" i="4"/>
  <c r="W44" i="2"/>
  <c r="Q51" i="3"/>
  <c r="W57" i="16"/>
  <c r="W58" i="16" s="1"/>
  <c r="L2" i="23"/>
  <c r="Q51" i="5"/>
  <c r="Z39" i="20"/>
  <c r="Z51" i="20" s="1"/>
  <c r="Z63" i="20" s="1"/>
  <c r="Z75" i="20" s="1"/>
  <c r="Z87" i="20" s="1"/>
  <c r="Z99" i="20" s="1"/>
  <c r="C57" i="6"/>
  <c r="C70" i="5"/>
  <c r="C71" i="5" s="1"/>
  <c r="M84" i="15"/>
  <c r="S87" i="7"/>
  <c r="Q51" i="7"/>
  <c r="Q63" i="7" s="1"/>
  <c r="Q75" i="7" s="1"/>
  <c r="Z39" i="21"/>
  <c r="Z51" i="21" s="1"/>
  <c r="AB75" i="22"/>
  <c r="AB87" i="22" s="1"/>
  <c r="AB99" i="22" s="1"/>
  <c r="AD2" i="18"/>
  <c r="L2" i="18" s="1"/>
  <c r="W81" i="6"/>
  <c r="W82" i="6" s="1"/>
  <c r="W83" i="6"/>
  <c r="J51" i="4"/>
  <c r="J63" i="4" s="1"/>
  <c r="J75" i="4" s="1"/>
  <c r="J87" i="4" s="1"/>
  <c r="J99" i="4" s="1"/>
  <c r="J2" i="4" s="1"/>
  <c r="W83" i="7"/>
  <c r="C57" i="4"/>
  <c r="J39" i="17"/>
  <c r="W32" i="16"/>
  <c r="W33" i="16" s="1"/>
  <c r="Z75" i="7"/>
  <c r="Z87" i="7" s="1"/>
  <c r="Z99" i="7" s="1"/>
  <c r="C47" i="4"/>
  <c r="C48" i="4" s="1"/>
  <c r="C70" i="2"/>
  <c r="C69" i="2"/>
  <c r="M96" i="10"/>
  <c r="M97" i="10" s="1"/>
  <c r="T63" i="20"/>
  <c r="AA39" i="22"/>
  <c r="AA51" i="22" s="1"/>
  <c r="AA63" i="22" s="1"/>
  <c r="AA75" i="22" s="1"/>
  <c r="AA87" i="22" s="1"/>
  <c r="AA99" i="22" s="1"/>
  <c r="M21" i="3"/>
  <c r="S51" i="19"/>
  <c r="S63" i="19" s="1"/>
  <c r="S75" i="19" s="1"/>
  <c r="S87" i="19" s="1"/>
  <c r="S99" i="19" s="1"/>
  <c r="W7" i="4"/>
  <c r="W85" i="11"/>
  <c r="U88" i="15"/>
  <c r="Q87" i="7"/>
  <c r="Q99" i="7" s="1"/>
  <c r="AC98" i="5"/>
  <c r="AD87" i="4"/>
  <c r="AD99" i="4" s="1"/>
  <c r="T39" i="17"/>
  <c r="W21" i="7"/>
  <c r="W22" i="7" s="1"/>
  <c r="W23" i="7" s="1"/>
  <c r="W20" i="7"/>
  <c r="W8" i="6"/>
  <c r="R75" i="7"/>
  <c r="R87" i="7" s="1"/>
  <c r="R99" i="7" s="1"/>
  <c r="S99" i="16"/>
  <c r="M43" i="6"/>
  <c r="AC41" i="11"/>
  <c r="W20" i="6"/>
  <c r="J39" i="3"/>
  <c r="J51" i="3" s="1"/>
  <c r="J63" i="3" s="1"/>
  <c r="J75" i="3" s="1"/>
  <c r="J87" i="3" s="1"/>
  <c r="J99" i="3" s="1"/>
  <c r="J2" i="3" s="1"/>
  <c r="AA54" i="11"/>
  <c r="AA66" i="11" s="1"/>
  <c r="AA78" i="11" s="1"/>
  <c r="AA90" i="11" s="1"/>
  <c r="Q63" i="8"/>
  <c r="Q75" i="8" s="1"/>
  <c r="Q87" i="8" s="1"/>
  <c r="Q99" i="8" s="1"/>
  <c r="AC27" i="10"/>
  <c r="AC28" i="10" s="1"/>
  <c r="AC41" i="10" s="1"/>
  <c r="Z27" i="6"/>
  <c r="T63" i="3"/>
  <c r="T75" i="3" s="1"/>
  <c r="T87" i="3" s="1"/>
  <c r="T99" i="3" s="1"/>
  <c r="AA63" i="4"/>
  <c r="AA75" i="4" s="1"/>
  <c r="AA87" i="4" s="1"/>
  <c r="AA99" i="4" s="1"/>
  <c r="AC39" i="21"/>
  <c r="AC51" i="21" s="1"/>
  <c r="W61" i="10"/>
  <c r="W62" i="10" s="1"/>
  <c r="M71" i="11"/>
  <c r="W9" i="15"/>
  <c r="W10" i="15" s="1"/>
  <c r="R87" i="6"/>
  <c r="R99" i="6" s="1"/>
  <c r="AC74" i="21"/>
  <c r="R87" i="5"/>
  <c r="R99" i="5" s="1"/>
  <c r="R87" i="4"/>
  <c r="R99" i="4" s="1"/>
  <c r="AC98" i="16"/>
  <c r="AC99" i="16" s="1"/>
  <c r="M33" i="8"/>
  <c r="M34" i="8" s="1"/>
  <c r="T27" i="7"/>
  <c r="T39" i="7" s="1"/>
  <c r="T51" i="7" s="1"/>
  <c r="T63" i="7" s="1"/>
  <c r="T75" i="7" s="1"/>
  <c r="T87" i="7" s="1"/>
  <c r="T99" i="7" s="1"/>
  <c r="W80" i="3"/>
  <c r="J27" i="6"/>
  <c r="J39" i="6" s="1"/>
  <c r="J51" i="6" s="1"/>
  <c r="J63" i="6" s="1"/>
  <c r="J75" i="6" s="1"/>
  <c r="J87" i="6" s="1"/>
  <c r="J99" i="6" s="1"/>
  <c r="J2" i="6" s="1"/>
  <c r="R75" i="18"/>
  <c r="R87" i="18" s="1"/>
  <c r="R99" i="18" s="1"/>
  <c r="Q63" i="3"/>
  <c r="AA41" i="11"/>
  <c r="AA51" i="5"/>
  <c r="U87" i="20"/>
  <c r="U99" i="20" s="1"/>
  <c r="AC27" i="19"/>
  <c r="AD2" i="2"/>
  <c r="U87" i="7"/>
  <c r="M45" i="2"/>
  <c r="M46" i="2" s="1"/>
  <c r="AB51" i="3"/>
  <c r="AB63" i="3" s="1"/>
  <c r="AB75" i="3" s="1"/>
  <c r="AB87" i="3" s="1"/>
  <c r="AB99" i="3" s="1"/>
  <c r="J75" i="5"/>
  <c r="J87" i="5" s="1"/>
  <c r="J99" i="5" s="1"/>
  <c r="J2" i="5" s="1"/>
  <c r="C21" i="5"/>
  <c r="W70" i="3"/>
  <c r="W71" i="3" s="1"/>
  <c r="C94" i="8"/>
  <c r="C92" i="8"/>
  <c r="C93" i="8" s="1"/>
  <c r="AA51" i="3"/>
  <c r="AA63" i="3" s="1"/>
  <c r="AA75" i="3" s="1"/>
  <c r="AA87" i="3" s="1"/>
  <c r="AA99" i="3" s="1"/>
  <c r="AA63" i="7"/>
  <c r="AA75" i="7" s="1"/>
  <c r="AA87" i="7" s="1"/>
  <c r="AA99" i="7" s="1"/>
  <c r="AC104" i="15" l="1"/>
  <c r="AC99" i="15"/>
  <c r="Z104" i="15"/>
  <c r="Z99" i="15"/>
  <c r="C34" i="22"/>
  <c r="C35" i="22" s="1"/>
  <c r="C36" i="22" s="1"/>
  <c r="AC101" i="11"/>
  <c r="AC106" i="11"/>
  <c r="AC107" i="10"/>
  <c r="AC102" i="10"/>
  <c r="C36" i="10"/>
  <c r="M45" i="6"/>
  <c r="C34" i="20"/>
  <c r="C36" i="20" s="1"/>
  <c r="M23" i="23"/>
  <c r="C33" i="18"/>
  <c r="C34" i="18" s="1"/>
  <c r="J107" i="10"/>
  <c r="J102" i="10"/>
  <c r="J2" i="10" s="1"/>
  <c r="Z106" i="11"/>
  <c r="Z101" i="11"/>
  <c r="AA101" i="11"/>
  <c r="AA106" i="11"/>
  <c r="C35" i="23"/>
  <c r="W10" i="22"/>
  <c r="W12" i="22" s="1"/>
  <c r="W11" i="22"/>
  <c r="W11" i="3"/>
  <c r="W12" i="3" s="1"/>
  <c r="C69" i="8"/>
  <c r="W20" i="16"/>
  <c r="C11" i="5"/>
  <c r="W21" i="6"/>
  <c r="W23" i="6" s="1"/>
  <c r="W22" i="6"/>
  <c r="W24" i="6" s="1"/>
  <c r="W24" i="7"/>
  <c r="M33" i="18"/>
  <c r="M34" i="18" s="1"/>
  <c r="M32" i="18"/>
  <c r="M47" i="10"/>
  <c r="M48" i="10" s="1"/>
  <c r="M49" i="10" s="1"/>
  <c r="AC75" i="21"/>
  <c r="AC87" i="21" s="1"/>
  <c r="AC99" i="21" s="1"/>
  <c r="M11" i="23"/>
  <c r="AC87" i="23"/>
  <c r="AC99" i="23" s="1"/>
  <c r="M33" i="19"/>
  <c r="M68" i="7"/>
  <c r="C10" i="8"/>
  <c r="C11" i="8"/>
  <c r="W71" i="20"/>
  <c r="M85" i="11"/>
  <c r="M58" i="20"/>
  <c r="M59" i="20"/>
  <c r="C34" i="15"/>
  <c r="C35" i="15"/>
  <c r="M11" i="2"/>
  <c r="M12" i="2" s="1"/>
  <c r="C58" i="8"/>
  <c r="W68" i="21"/>
  <c r="W60" i="8"/>
  <c r="W21" i="16"/>
  <c r="C58" i="17"/>
  <c r="C59" i="17"/>
  <c r="C57" i="17"/>
  <c r="C33" i="20"/>
  <c r="C35" i="20" s="1"/>
  <c r="W93" i="3"/>
  <c r="W94" i="3" s="1"/>
  <c r="W95" i="3"/>
  <c r="C9" i="19"/>
  <c r="C11" i="19" s="1"/>
  <c r="W47" i="22"/>
  <c r="W48" i="22"/>
  <c r="W8" i="4"/>
  <c r="W9" i="4" s="1"/>
  <c r="M46" i="19"/>
  <c r="M45" i="19"/>
  <c r="M58" i="10"/>
  <c r="C33" i="22"/>
  <c r="C70" i="8"/>
  <c r="C71" i="8" s="1"/>
  <c r="M58" i="15"/>
  <c r="M59" i="15" s="1"/>
  <c r="M9" i="21"/>
  <c r="C80" i="8"/>
  <c r="C81" i="8" s="1"/>
  <c r="C82" i="8" s="1"/>
  <c r="W60" i="7"/>
  <c r="AB107" i="10"/>
  <c r="AB102" i="10"/>
  <c r="C93" i="18"/>
  <c r="AB104" i="15"/>
  <c r="AB99" i="15"/>
  <c r="M59" i="10"/>
  <c r="W83" i="22"/>
  <c r="C81" i="6"/>
  <c r="C82" i="6" s="1"/>
  <c r="M12" i="23"/>
  <c r="W83" i="16"/>
  <c r="M92" i="22"/>
  <c r="M93" i="22" s="1"/>
  <c r="W45" i="20"/>
  <c r="C69" i="20"/>
  <c r="C23" i="4"/>
  <c r="C24" i="4" s="1"/>
  <c r="U101" i="11"/>
  <c r="U106" i="11"/>
  <c r="C35" i="6"/>
  <c r="M24" i="3"/>
  <c r="W69" i="5"/>
  <c r="M22" i="5"/>
  <c r="M23" i="5" s="1"/>
  <c r="C59" i="10"/>
  <c r="C61" i="10" s="1"/>
  <c r="C62" i="10" s="1"/>
  <c r="C60" i="10"/>
  <c r="W84" i="2"/>
  <c r="W85" i="2" s="1"/>
  <c r="M12" i="22"/>
  <c r="C57" i="21"/>
  <c r="W95" i="2"/>
  <c r="W96" i="2" s="1"/>
  <c r="C10" i="19"/>
  <c r="M10" i="22"/>
  <c r="M11" i="22" s="1"/>
  <c r="W34" i="5"/>
  <c r="W21" i="18"/>
  <c r="W22" i="18"/>
  <c r="W23" i="18" s="1"/>
  <c r="M95" i="2"/>
  <c r="M96" i="2"/>
  <c r="M47" i="2"/>
  <c r="M48" i="2" s="1"/>
  <c r="M69" i="16"/>
  <c r="W34" i="4"/>
  <c r="W35" i="4" s="1"/>
  <c r="M22" i="3"/>
  <c r="M23" i="3" s="1"/>
  <c r="M57" i="6"/>
  <c r="M21" i="10"/>
  <c r="C84" i="11"/>
  <c r="C85" i="11" s="1"/>
  <c r="C34" i="21"/>
  <c r="M70" i="22"/>
  <c r="M71" i="22" s="1"/>
  <c r="M83" i="6"/>
  <c r="W20" i="22"/>
  <c r="W21" i="22"/>
  <c r="W22" i="22" s="1"/>
  <c r="C80" i="19"/>
  <c r="M34" i="19"/>
  <c r="C83" i="22"/>
  <c r="M80" i="20"/>
  <c r="M82" i="20" s="1"/>
  <c r="M83" i="20" s="1"/>
  <c r="M81" i="20"/>
  <c r="C59" i="22"/>
  <c r="C58" i="22"/>
  <c r="C58" i="5"/>
  <c r="C34" i="23"/>
  <c r="C36" i="23" s="1"/>
  <c r="W70" i="16"/>
  <c r="S98" i="24"/>
  <c r="V2" i="24"/>
  <c r="S99" i="24" s="1"/>
  <c r="M95" i="4"/>
  <c r="C93" i="2"/>
  <c r="C94" i="2" s="1"/>
  <c r="W80" i="21"/>
  <c r="M80" i="23"/>
  <c r="M47" i="11"/>
  <c r="M49" i="11" s="1"/>
  <c r="M48" i="11"/>
  <c r="M71" i="20"/>
  <c r="M44" i="18"/>
  <c r="M45" i="18"/>
  <c r="W32" i="20"/>
  <c r="M93" i="20"/>
  <c r="M94" i="20" s="1"/>
  <c r="M59" i="18"/>
  <c r="W60" i="6"/>
  <c r="M44" i="6"/>
  <c r="M46" i="6" s="1"/>
  <c r="W86" i="11"/>
  <c r="W34" i="8"/>
  <c r="C46" i="2"/>
  <c r="C47" i="2" s="1"/>
  <c r="C48" i="2" s="1"/>
  <c r="C45" i="2"/>
  <c r="M23" i="22"/>
  <c r="W92" i="23"/>
  <c r="C45" i="5"/>
  <c r="C47" i="5" s="1"/>
  <c r="C46" i="5"/>
  <c r="W82" i="8"/>
  <c r="W83" i="8"/>
  <c r="M98" i="10"/>
  <c r="M80" i="19"/>
  <c r="M81" i="19" s="1"/>
  <c r="C45" i="19"/>
  <c r="C46" i="19" s="1"/>
  <c r="M70" i="18"/>
  <c r="M71" i="18" s="1"/>
  <c r="M70" i="16"/>
  <c r="M71" i="16" s="1"/>
  <c r="W57" i="17"/>
  <c r="W58" i="17" s="1"/>
  <c r="W71" i="22"/>
  <c r="W70" i="22"/>
  <c r="AD106" i="11"/>
  <c r="AD101" i="11"/>
  <c r="M32" i="2"/>
  <c r="M33" i="2" s="1"/>
  <c r="C35" i="10"/>
  <c r="W9" i="20"/>
  <c r="W11" i="20" s="1"/>
  <c r="W12" i="20" s="1"/>
  <c r="W10" i="20"/>
  <c r="W81" i="5"/>
  <c r="W82" i="5" s="1"/>
  <c r="M61" i="11"/>
  <c r="M62" i="11" s="1"/>
  <c r="M63" i="11" s="1"/>
  <c r="W23" i="8"/>
  <c r="W24" i="8" s="1"/>
  <c r="C49" i="11"/>
  <c r="W58" i="4"/>
  <c r="W59" i="4"/>
  <c r="C59" i="11"/>
  <c r="C60" i="11" s="1"/>
  <c r="C48" i="10"/>
  <c r="C49" i="10"/>
  <c r="C93" i="22"/>
  <c r="C95" i="22" s="1"/>
  <c r="M57" i="2"/>
  <c r="M58" i="2"/>
  <c r="W46" i="8"/>
  <c r="W47" i="8" s="1"/>
  <c r="C24" i="5"/>
  <c r="W9" i="6"/>
  <c r="W10" i="6"/>
  <c r="W11" i="6" s="1"/>
  <c r="M10" i="20"/>
  <c r="M11" i="20" s="1"/>
  <c r="W81" i="21"/>
  <c r="W82" i="21" s="1"/>
  <c r="W45" i="8"/>
  <c r="M58" i="4"/>
  <c r="M59" i="4" s="1"/>
  <c r="M60" i="4"/>
  <c r="W57" i="4"/>
  <c r="W60" i="4" s="1"/>
  <c r="M83" i="4"/>
  <c r="M84" i="4" s="1"/>
  <c r="C8" i="20"/>
  <c r="C9" i="20" s="1"/>
  <c r="C10" i="20"/>
  <c r="W9" i="2"/>
  <c r="C81" i="20"/>
  <c r="M34" i="7"/>
  <c r="M35" i="7" s="1"/>
  <c r="C20" i="11"/>
  <c r="C21" i="11" s="1"/>
  <c r="M72" i="11"/>
  <c r="M73" i="11" s="1"/>
  <c r="W45" i="2"/>
  <c r="W48" i="2" s="1"/>
  <c r="W46" i="2"/>
  <c r="W47" i="2"/>
  <c r="C11" i="3"/>
  <c r="M10" i="16"/>
  <c r="M11" i="16" s="1"/>
  <c r="C34" i="4"/>
  <c r="C23" i="21"/>
  <c r="M69" i="23"/>
  <c r="M70" i="23"/>
  <c r="W34" i="3"/>
  <c r="W35" i="3" s="1"/>
  <c r="M33" i="15"/>
  <c r="W33" i="7"/>
  <c r="W11" i="5"/>
  <c r="W10" i="5"/>
  <c r="C82" i="5"/>
  <c r="C80" i="5"/>
  <c r="C81" i="5"/>
  <c r="C58" i="4"/>
  <c r="C59" i="4" s="1"/>
  <c r="C60" i="4"/>
  <c r="C56" i="20"/>
  <c r="M72" i="3"/>
  <c r="Q101" i="11"/>
  <c r="Q106" i="11"/>
  <c r="C9" i="21"/>
  <c r="C45" i="3"/>
  <c r="C46" i="3"/>
  <c r="C47" i="3"/>
  <c r="C48" i="3"/>
  <c r="AC39" i="22"/>
  <c r="AC51" i="22" s="1"/>
  <c r="AC63" i="22" s="1"/>
  <c r="AC75" i="22" s="1"/>
  <c r="AC87" i="22" s="1"/>
  <c r="AC99" i="22" s="1"/>
  <c r="W9" i="22"/>
  <c r="C93" i="20"/>
  <c r="C94" i="20" s="1"/>
  <c r="C45" i="6"/>
  <c r="M83" i="5"/>
  <c r="W94" i="15"/>
  <c r="W95" i="15" s="1"/>
  <c r="W96" i="15" s="1"/>
  <c r="C69" i="16"/>
  <c r="C71" i="16" s="1"/>
  <c r="C70" i="16"/>
  <c r="C35" i="8"/>
  <c r="C9" i="15"/>
  <c r="C10" i="15" s="1"/>
  <c r="M93" i="19"/>
  <c r="W94" i="21"/>
  <c r="W95" i="21"/>
  <c r="W11" i="8"/>
  <c r="M86" i="11"/>
  <c r="W10" i="19"/>
  <c r="W11" i="19"/>
  <c r="W71" i="11"/>
  <c r="W72" i="11" s="1"/>
  <c r="W73" i="11" s="1"/>
  <c r="C60" i="6"/>
  <c r="C58" i="6"/>
  <c r="M94" i="23"/>
  <c r="M95" i="23" s="1"/>
  <c r="C45" i="15"/>
  <c r="C46" i="15" s="1"/>
  <c r="C8" i="18"/>
  <c r="C34" i="8"/>
  <c r="W93" i="4"/>
  <c r="M21" i="4"/>
  <c r="C59" i="5"/>
  <c r="W35" i="22"/>
  <c r="Z107" i="10"/>
  <c r="Z102" i="10"/>
  <c r="M83" i="10"/>
  <c r="C58" i="2"/>
  <c r="C59" i="2"/>
  <c r="C60" i="2" s="1"/>
  <c r="C57" i="2"/>
  <c r="C45" i="8"/>
  <c r="C9" i="4"/>
  <c r="C10" i="4" s="1"/>
  <c r="AC75" i="4"/>
  <c r="AC87" i="4" s="1"/>
  <c r="W47" i="11"/>
  <c r="W48" i="11" s="1"/>
  <c r="C34" i="10"/>
  <c r="C37" i="10" s="1"/>
  <c r="C82" i="16"/>
  <c r="C83" i="16" s="1"/>
  <c r="C46" i="8"/>
  <c r="C47" i="8" s="1"/>
  <c r="C59" i="6"/>
  <c r="M70" i="19"/>
  <c r="M71" i="19" s="1"/>
  <c r="AC99" i="2"/>
  <c r="W57" i="15"/>
  <c r="C71" i="18"/>
  <c r="J106" i="11"/>
  <c r="J101" i="11"/>
  <c r="J2" i="11" s="1"/>
  <c r="W44" i="23"/>
  <c r="W45" i="23" s="1"/>
  <c r="W46" i="23"/>
  <c r="W47" i="23"/>
  <c r="W48" i="23"/>
  <c r="C23" i="17"/>
  <c r="M59" i="7"/>
  <c r="M22" i="23"/>
  <c r="W11" i="23"/>
  <c r="W12" i="23" s="1"/>
  <c r="M35" i="21"/>
  <c r="M36" i="21" s="1"/>
  <c r="W82" i="4"/>
  <c r="W83" i="4" s="1"/>
  <c r="M83" i="3"/>
  <c r="M84" i="3" s="1"/>
  <c r="M47" i="7"/>
  <c r="M68" i="17"/>
  <c r="C23" i="2"/>
  <c r="C24" i="2" s="1"/>
  <c r="M21" i="16"/>
  <c r="M22" i="16" s="1"/>
  <c r="M23" i="16" s="1"/>
  <c r="C60" i="7"/>
  <c r="W93" i="7"/>
  <c r="W94" i="7" s="1"/>
  <c r="C60" i="5"/>
  <c r="W85" i="10"/>
  <c r="W23" i="2"/>
  <c r="C12" i="2"/>
  <c r="C59" i="7"/>
  <c r="C21" i="3"/>
  <c r="C22" i="3" s="1"/>
  <c r="AC99" i="4"/>
  <c r="W69" i="16"/>
  <c r="W71" i="16" s="1"/>
  <c r="M8" i="17"/>
  <c r="M9" i="17" s="1"/>
  <c r="M10" i="17" s="1"/>
  <c r="M94" i="4"/>
  <c r="M96" i="4" s="1"/>
  <c r="M8" i="21"/>
  <c r="M10" i="21" s="1"/>
  <c r="M21" i="8"/>
  <c r="M22" i="8" s="1"/>
  <c r="C33" i="4"/>
  <c r="W80" i="23"/>
  <c r="W81" i="23"/>
  <c r="W82" i="23" s="1"/>
  <c r="W83" i="23" s="1"/>
  <c r="W44" i="4"/>
  <c r="W72" i="3"/>
  <c r="U99" i="15"/>
  <c r="U104" i="15"/>
  <c r="C22" i="7"/>
  <c r="C23" i="7" s="1"/>
  <c r="C24" i="7" s="1"/>
  <c r="T106" i="11"/>
  <c r="T101" i="11"/>
  <c r="W71" i="23"/>
  <c r="C24" i="6"/>
  <c r="C21" i="17"/>
  <c r="C22" i="17" s="1"/>
  <c r="W22" i="2"/>
  <c r="W24" i="2" s="1"/>
  <c r="AC75" i="5"/>
  <c r="AC87" i="5" s="1"/>
  <c r="AC99" i="5" s="1"/>
  <c r="W81" i="19"/>
  <c r="W82" i="19" s="1"/>
  <c r="W83" i="19"/>
  <c r="W46" i="6"/>
  <c r="W47" i="6" s="1"/>
  <c r="AD107" i="10"/>
  <c r="AD102" i="10"/>
  <c r="W21" i="5"/>
  <c r="C85" i="4"/>
  <c r="V2" i="27"/>
  <c r="S99" i="27" s="1"/>
  <c r="S98" i="27"/>
  <c r="M57" i="17"/>
  <c r="M58" i="17" s="1"/>
  <c r="W35" i="8"/>
  <c r="C23" i="6"/>
  <c r="C68" i="19"/>
  <c r="W70" i="8"/>
  <c r="W71" i="8" s="1"/>
  <c r="W70" i="20"/>
  <c r="W94" i="5"/>
  <c r="W59" i="21"/>
  <c r="M35" i="8"/>
  <c r="M82" i="17"/>
  <c r="M83" i="17" s="1"/>
  <c r="W71" i="6"/>
  <c r="W81" i="3"/>
  <c r="W82" i="3"/>
  <c r="W84" i="10"/>
  <c r="W86" i="10" s="1"/>
  <c r="M20" i="17"/>
  <c r="M21" i="17" s="1"/>
  <c r="C45" i="23"/>
  <c r="C94" i="22"/>
  <c r="W10" i="18"/>
  <c r="W11" i="18" s="1"/>
  <c r="C10" i="3"/>
  <c r="M21" i="20"/>
  <c r="M23" i="20"/>
  <c r="M11" i="18"/>
  <c r="C57" i="23"/>
  <c r="C58" i="23" s="1"/>
  <c r="W10" i="17"/>
  <c r="W11" i="17" s="1"/>
  <c r="S98" i="28"/>
  <c r="V2" i="28"/>
  <c r="S99" i="28" s="1"/>
  <c r="W94" i="20"/>
  <c r="W95" i="20" s="1"/>
  <c r="M95" i="3"/>
  <c r="M96" i="3" s="1"/>
  <c r="C83" i="21"/>
  <c r="S98" i="25"/>
  <c r="V2" i="25"/>
  <c r="S99" i="25" s="1"/>
  <c r="M20" i="7"/>
  <c r="C82" i="20"/>
  <c r="C83" i="20" s="1"/>
  <c r="W33" i="8"/>
  <c r="M58" i="19"/>
  <c r="M59" i="19" s="1"/>
  <c r="W97" i="10"/>
  <c r="W98" i="10" s="1"/>
  <c r="C71" i="2"/>
  <c r="C72" i="2" s="1"/>
  <c r="AC63" i="21"/>
  <c r="W95" i="22"/>
  <c r="AB101" i="11"/>
  <c r="AB106" i="11"/>
  <c r="W36" i="22"/>
  <c r="W34" i="22"/>
  <c r="M35" i="22"/>
  <c r="M36" i="22"/>
  <c r="M60" i="7"/>
  <c r="AA99" i="15"/>
  <c r="W62" i="11"/>
  <c r="W63" i="11" s="1"/>
  <c r="C45" i="21"/>
  <c r="C46" i="21" s="1"/>
  <c r="C69" i="21"/>
  <c r="C9" i="11"/>
  <c r="C10" i="11" s="1"/>
  <c r="W22" i="4"/>
  <c r="W23" i="4" s="1"/>
  <c r="W23" i="21"/>
  <c r="M33" i="23"/>
  <c r="W58" i="20"/>
  <c r="W59" i="20" s="1"/>
  <c r="M21" i="6"/>
  <c r="M22" i="20"/>
  <c r="W32" i="2"/>
  <c r="W33" i="2" s="1"/>
  <c r="C83" i="18"/>
  <c r="W23" i="3"/>
  <c r="W24" i="3" s="1"/>
  <c r="C20" i="19"/>
  <c r="C34" i="5"/>
  <c r="C35" i="5" s="1"/>
  <c r="AC63" i="19"/>
  <c r="AC75" i="19" s="1"/>
  <c r="AC87" i="19" s="1"/>
  <c r="AC99" i="19" s="1"/>
  <c r="W57" i="2"/>
  <c r="W60" i="2" s="1"/>
  <c r="W35" i="5"/>
  <c r="M33" i="6"/>
  <c r="W45" i="21"/>
  <c r="M9" i="3"/>
  <c r="W48" i="10"/>
  <c r="W49" i="10" s="1"/>
  <c r="M82" i="2"/>
  <c r="C21" i="4"/>
  <c r="C22" i="4" s="1"/>
  <c r="C47" i="21"/>
  <c r="C48" i="21" s="1"/>
  <c r="C56" i="8"/>
  <c r="C57" i="8"/>
  <c r="W33" i="21"/>
  <c r="T104" i="15"/>
  <c r="T99" i="15"/>
  <c r="C84" i="4"/>
  <c r="W58" i="2"/>
  <c r="W59" i="2" s="1"/>
  <c r="M9" i="4"/>
  <c r="M57" i="3"/>
  <c r="W95" i="4" l="1"/>
  <c r="C59" i="20"/>
  <c r="W71" i="21"/>
  <c r="M61" i="10"/>
  <c r="M62" i="10"/>
  <c r="W47" i="21"/>
  <c r="C61" i="11"/>
  <c r="C95" i="2"/>
  <c r="C96" i="2" s="1"/>
  <c r="M83" i="19"/>
  <c r="M94" i="22"/>
  <c r="M95" i="22" s="1"/>
  <c r="W23" i="5"/>
  <c r="W59" i="15"/>
  <c r="M59" i="2"/>
  <c r="M60" i="2" s="1"/>
  <c r="W83" i="21"/>
  <c r="M34" i="23"/>
  <c r="M35" i="23" s="1"/>
  <c r="M36" i="23" s="1"/>
  <c r="M22" i="17"/>
  <c r="M23" i="17" s="1"/>
  <c r="W46" i="21"/>
  <c r="M60" i="15"/>
  <c r="M24" i="5"/>
  <c r="W59" i="17"/>
  <c r="W58" i="15"/>
  <c r="W60" i="15" s="1"/>
  <c r="W48" i="21"/>
  <c r="M69" i="17"/>
  <c r="M70" i="17" s="1"/>
  <c r="M71" i="17"/>
  <c r="M85" i="4"/>
  <c r="W49" i="11"/>
  <c r="C46" i="6"/>
  <c r="C47" i="6" s="1"/>
  <c r="M34" i="2"/>
  <c r="M35" i="2" s="1"/>
  <c r="W95" i="23"/>
  <c r="W34" i="20"/>
  <c r="W35" i="20" s="1"/>
  <c r="W70" i="5"/>
  <c r="W71" i="5" s="1"/>
  <c r="W46" i="20"/>
  <c r="W47" i="20" s="1"/>
  <c r="W48" i="20" s="1"/>
  <c r="W96" i="3"/>
  <c r="C35" i="21"/>
  <c r="C36" i="21" s="1"/>
  <c r="M58" i="3"/>
  <c r="M59" i="3" s="1"/>
  <c r="M60" i="3"/>
  <c r="M21" i="7"/>
  <c r="M23" i="7" s="1"/>
  <c r="M59" i="17"/>
  <c r="M12" i="20"/>
  <c r="C11" i="15"/>
  <c r="W10" i="2"/>
  <c r="W94" i="4"/>
  <c r="W83" i="5"/>
  <c r="M82" i="19"/>
  <c r="W93" i="23"/>
  <c r="W94" i="23" s="1"/>
  <c r="M47" i="6"/>
  <c r="W33" i="20"/>
  <c r="M58" i="6"/>
  <c r="M59" i="6" s="1"/>
  <c r="W22" i="16"/>
  <c r="W23" i="16" s="1"/>
  <c r="C9" i="18"/>
  <c r="C10" i="18" s="1"/>
  <c r="M11" i="4"/>
  <c r="M10" i="4"/>
  <c r="C35" i="4"/>
  <c r="C11" i="4"/>
  <c r="C83" i="5"/>
  <c r="M71" i="23"/>
  <c r="C95" i="20"/>
  <c r="W11" i="4"/>
  <c r="W85" i="4"/>
  <c r="W34" i="7"/>
  <c r="W35" i="7" s="1"/>
  <c r="M85" i="3"/>
  <c r="C21" i="19"/>
  <c r="C22" i="19" s="1"/>
  <c r="M11" i="17"/>
  <c r="C86" i="11"/>
  <c r="C71" i="20"/>
  <c r="M24" i="4"/>
  <c r="C57" i="20"/>
  <c r="M34" i="6"/>
  <c r="M35" i="6" s="1"/>
  <c r="M22" i="6"/>
  <c r="M23" i="6" s="1"/>
  <c r="M23" i="8"/>
  <c r="M24" i="8" s="1"/>
  <c r="M22" i="7"/>
  <c r="M22" i="4"/>
  <c r="M23" i="4" s="1"/>
  <c r="C12" i="4"/>
  <c r="C10" i="21"/>
  <c r="C11" i="21" s="1"/>
  <c r="C12" i="21" s="1"/>
  <c r="W12" i="4"/>
  <c r="M69" i="7"/>
  <c r="M70" i="7" s="1"/>
  <c r="M71" i="7" s="1"/>
  <c r="C11" i="20"/>
  <c r="C12" i="20" s="1"/>
  <c r="M84" i="10"/>
  <c r="M85" i="10" s="1"/>
  <c r="M86" i="10" s="1"/>
  <c r="C58" i="20"/>
  <c r="M10" i="3"/>
  <c r="M95" i="20"/>
  <c r="W23" i="22"/>
  <c r="W45" i="4"/>
  <c r="W46" i="4" s="1"/>
  <c r="C58" i="21"/>
  <c r="C59" i="21" s="1"/>
  <c r="W34" i="2"/>
  <c r="W35" i="2" s="1"/>
  <c r="C46" i="23"/>
  <c r="C47" i="23" s="1"/>
  <c r="M83" i="2"/>
  <c r="W22" i="5"/>
  <c r="C12" i="3"/>
  <c r="C69" i="19"/>
  <c r="C70" i="19" s="1"/>
  <c r="M11" i="21"/>
  <c r="M12" i="21" s="1"/>
  <c r="C23" i="3"/>
  <c r="C24" i="3" s="1"/>
  <c r="M81" i="23"/>
  <c r="M82" i="23" s="1"/>
  <c r="M83" i="23" s="1"/>
  <c r="M46" i="18"/>
  <c r="W10" i="4"/>
  <c r="M60" i="10"/>
  <c r="W24" i="4"/>
  <c r="W69" i="21"/>
  <c r="W70" i="21" s="1"/>
  <c r="C70" i="20"/>
  <c r="C83" i="6"/>
  <c r="C83" i="8"/>
  <c r="C81" i="19"/>
  <c r="C82" i="19" s="1"/>
  <c r="C60" i="8"/>
  <c r="C59" i="23"/>
  <c r="W34" i="21"/>
  <c r="C59" i="8"/>
  <c r="C11" i="11"/>
  <c r="W35" i="21"/>
  <c r="W36" i="21" s="1"/>
  <c r="W84" i="4"/>
  <c r="W83" i="3"/>
  <c r="W84" i="3" s="1"/>
  <c r="C70" i="21"/>
  <c r="C71" i="21" s="1"/>
  <c r="C63" i="11" l="1"/>
  <c r="W47" i="4"/>
  <c r="W48" i="4"/>
  <c r="M85" i="2"/>
  <c r="M24" i="6"/>
  <c r="W11" i="2"/>
  <c r="W12" i="2" s="1"/>
  <c r="C48" i="23"/>
  <c r="C62" i="11"/>
  <c r="C83" i="19"/>
  <c r="C23" i="19"/>
  <c r="W36" i="20"/>
  <c r="C71" i="19"/>
  <c r="M24" i="7"/>
  <c r="M11" i="3"/>
  <c r="M12" i="3" s="1"/>
  <c r="W24" i="5"/>
  <c r="W85" i="3"/>
  <c r="C11" i="18"/>
  <c r="M60" i="6"/>
  <c r="M84" i="2"/>
  <c r="M12" i="4"/>
  <c r="W96" i="4"/>
</calcChain>
</file>

<file path=xl/sharedStrings.xml><?xml version="1.0" encoding="utf-8"?>
<sst xmlns="http://schemas.openxmlformats.org/spreadsheetml/2006/main" count="10878" uniqueCount="646">
  <si>
    <t xml:space="preserve">ETÜ - MMF (2020 ve Sonrası Kayıtlı Öğrenciler için), İNŞAAT Müh. Bölümü Öğrencisi Olup, MAKİNE Müh. Bölümünde ÇİFT ANADAL (ÇAP) Programına Kayıtlı Öğrenciler için Sayılan ve Alınacak Dersler Bazında ÇAP MÜFREDATI </t>
  </si>
  <si>
    <t>Çift Dal: MAKİNE Müh.</t>
  </si>
  <si>
    <t>Ana Dal: İNŞAAT Müh.</t>
  </si>
  <si>
    <t>AKTS</t>
  </si>
  <si>
    <t>YY</t>
  </si>
  <si>
    <t>No</t>
  </si>
  <si>
    <t>Ders Kodu</t>
  </si>
  <si>
    <t>Ders Adı</t>
  </si>
  <si>
    <t>T</t>
  </si>
  <si>
    <t>U</t>
  </si>
  <si>
    <t>L</t>
  </si>
  <si>
    <t>K</t>
  </si>
  <si>
    <t>Ön Şart</t>
  </si>
  <si>
    <t>SAYILAN DERSLER</t>
  </si>
  <si>
    <t>ALINACAK DERSLER</t>
  </si>
  <si>
    <t>AD</t>
  </si>
  <si>
    <t>SAY</t>
  </si>
  <si>
    <t>AL</t>
  </si>
  <si>
    <t>1.SINIF</t>
  </si>
  <si>
    <t>1. Yarıyıl</t>
  </si>
  <si>
    <t>MAT101</t>
  </si>
  <si>
    <t>Matematik I</t>
  </si>
  <si>
    <t>FIZ101</t>
  </si>
  <si>
    <t>Fizik I</t>
  </si>
  <si>
    <t>KIM101</t>
  </si>
  <si>
    <t>Genel Kimya</t>
  </si>
  <si>
    <t>MAK101</t>
  </si>
  <si>
    <t>Makine Mühendisliğine Giriş</t>
  </si>
  <si>
    <t>INM101</t>
  </si>
  <si>
    <t>İnşaat Mühendisliğine Giriş</t>
  </si>
  <si>
    <t>MAK103</t>
  </si>
  <si>
    <t>Ölçme Tekniği</t>
  </si>
  <si>
    <t>MMF101</t>
  </si>
  <si>
    <t>Bilgi Teknolojileri Kullanımı</t>
  </si>
  <si>
    <t>MMF103</t>
  </si>
  <si>
    <t>Teknik Resim</t>
  </si>
  <si>
    <t>INM103</t>
  </si>
  <si>
    <t>Bilgisayar Destekli Teknik Resim</t>
  </si>
  <si>
    <t>UOZYD1</t>
  </si>
  <si>
    <t>Yabancı Dil I</t>
  </si>
  <si>
    <t xml:space="preserve">Yarıyıl Toplam </t>
  </si>
  <si>
    <t xml:space="preserve">Birikimli Toplam </t>
  </si>
  <si>
    <t>2. Yarıyıl</t>
  </si>
  <si>
    <t>MAT102</t>
  </si>
  <si>
    <t>Matematik II</t>
  </si>
  <si>
    <t>FIZ102</t>
  </si>
  <si>
    <t>Fizik II</t>
  </si>
  <si>
    <t>MAK102</t>
  </si>
  <si>
    <t>Statik</t>
  </si>
  <si>
    <t>INM102</t>
  </si>
  <si>
    <t>MAK104</t>
  </si>
  <si>
    <t>MMFBPR</t>
  </si>
  <si>
    <t>Bilgisayar Programlama</t>
  </si>
  <si>
    <t>MMFIST</t>
  </si>
  <si>
    <t>Mühendislikte İstatistiksel Yöntemler</t>
  </si>
  <si>
    <t>UOD102</t>
  </si>
  <si>
    <t>Kariyer Planlama</t>
  </si>
  <si>
    <t>UOZYD2</t>
  </si>
  <si>
    <t>Yabancı Dil II</t>
  </si>
  <si>
    <t>2.SINIF</t>
  </si>
  <si>
    <t>3. Yarıyıl</t>
  </si>
  <si>
    <t>MAT201</t>
  </si>
  <si>
    <t>Diferansiyel Denklemler</t>
  </si>
  <si>
    <t>MAK201</t>
  </si>
  <si>
    <t>Malzeme Bilimi</t>
  </si>
  <si>
    <t>INM205</t>
  </si>
  <si>
    <t>MAK203</t>
  </si>
  <si>
    <t>Mukavemet I</t>
  </si>
  <si>
    <t>INM201</t>
  </si>
  <si>
    <t>INM 102</t>
  </si>
  <si>
    <t>MAK205</t>
  </si>
  <si>
    <t>Dinamik</t>
  </si>
  <si>
    <t>INM203</t>
  </si>
  <si>
    <t>MAK207</t>
  </si>
  <si>
    <t>Termodinamik I</t>
  </si>
  <si>
    <t>MAK209</t>
  </si>
  <si>
    <t>Elektrik Elektronik Bilgisi</t>
  </si>
  <si>
    <t>UOZTD1</t>
  </si>
  <si>
    <t>Türk Dili I</t>
  </si>
  <si>
    <t>4. Yarıyıl</t>
  </si>
  <si>
    <t>MAK202</t>
  </si>
  <si>
    <t>Mühendislik Malzemeleri</t>
  </si>
  <si>
    <t>MAK204</t>
  </si>
  <si>
    <t>Akışkanlar Mekaniği I</t>
  </si>
  <si>
    <t>INM202</t>
  </si>
  <si>
    <t>Akışkanlar Mekaniği</t>
  </si>
  <si>
    <t>MAK206</t>
  </si>
  <si>
    <t>Mukavemet II</t>
  </si>
  <si>
    <t>INM204</t>
  </si>
  <si>
    <t>MAK208</t>
  </si>
  <si>
    <t>İmal Usulleri I</t>
  </si>
  <si>
    <t>MAK210</t>
  </si>
  <si>
    <t>Termodinamik II</t>
  </si>
  <si>
    <t>MAK212</t>
  </si>
  <si>
    <t>Mühendislik Matematiği</t>
  </si>
  <si>
    <t>INS251</t>
  </si>
  <si>
    <t>Bölüm Seçmeli Ders I
Mühendislik Matematiği</t>
  </si>
  <si>
    <t>MMFSAY</t>
  </si>
  <si>
    <t>Sayısal Yöntemler</t>
  </si>
  <si>
    <t>UOZTD2</t>
  </si>
  <si>
    <t>Türk Dili II</t>
  </si>
  <si>
    <t xml:space="preserve">Birikimli ve GENEL TOPLAM </t>
  </si>
  <si>
    <t>3.SINIF</t>
  </si>
  <si>
    <t>5. Yarıyıl</t>
  </si>
  <si>
    <t>MAK301</t>
  </si>
  <si>
    <t>Staj I</t>
  </si>
  <si>
    <t>MAK303</t>
  </si>
  <si>
    <t>Makine Elemanları I</t>
  </si>
  <si>
    <t>MAK305</t>
  </si>
  <si>
    <t>Isı Transferi I</t>
  </si>
  <si>
    <t>MAK307</t>
  </si>
  <si>
    <t>İmal Usulleri II</t>
  </si>
  <si>
    <t>MAK309</t>
  </si>
  <si>
    <t>Akışkanlar Mekaniği II</t>
  </si>
  <si>
    <t>MAS351</t>
  </si>
  <si>
    <t>Bölüm Seçmeli Ders I</t>
  </si>
  <si>
    <t>MAS353</t>
  </si>
  <si>
    <t>Bölüm Seçmeli Ders II</t>
  </si>
  <si>
    <t>UOZTA1</t>
  </si>
  <si>
    <t>Atatürk İlkeleri ve İnkılap Tarihi I</t>
  </si>
  <si>
    <t>6. Yarıyıl</t>
  </si>
  <si>
    <t>MAK302</t>
  </si>
  <si>
    <t>Makine Elemanları II</t>
  </si>
  <si>
    <t>MAK304</t>
  </si>
  <si>
    <t>Isı Transferi II</t>
  </si>
  <si>
    <t>MAK306</t>
  </si>
  <si>
    <t>Makine Dinamiği</t>
  </si>
  <si>
    <t>MAK308</t>
  </si>
  <si>
    <t>Talaşlı İmalat Takım Tezgahları</t>
  </si>
  <si>
    <t>MAS352</t>
  </si>
  <si>
    <t>Bölüm Seçmeli Ders III</t>
  </si>
  <si>
    <t>MAS354</t>
  </si>
  <si>
    <t>Bölüm Seçmeli Ders IV</t>
  </si>
  <si>
    <t>USD352</t>
  </si>
  <si>
    <t>Üniversite Seçmeli Ders I</t>
  </si>
  <si>
    <t>USD152</t>
  </si>
  <si>
    <t>UOZTA2</t>
  </si>
  <si>
    <t>Atatürk İlkeleri ve İnkılap Tarihi II</t>
  </si>
  <si>
    <t>4.SINIF</t>
  </si>
  <si>
    <t>7. Yarıyıl</t>
  </si>
  <si>
    <t>MAK401</t>
  </si>
  <si>
    <t>Staj II</t>
  </si>
  <si>
    <t>MAK403</t>
  </si>
  <si>
    <t>Makine Tasarım I</t>
  </si>
  <si>
    <t>MAK405</t>
  </si>
  <si>
    <t>Makine Laboratuvarı I</t>
  </si>
  <si>
    <t>MAS451</t>
  </si>
  <si>
    <t>Bölüm Seçmeli Ders V</t>
  </si>
  <si>
    <t>MAS453</t>
  </si>
  <si>
    <t>Bölüm Seçmeli Ders VI</t>
  </si>
  <si>
    <t>MAS455</t>
  </si>
  <si>
    <t>Bölüm Seçmeli Ders VII</t>
  </si>
  <si>
    <t>MMFISG</t>
  </si>
  <si>
    <t>İş Sağlığı ve Güvenliği</t>
  </si>
  <si>
    <t>MMS451</t>
  </si>
  <si>
    <t>Fakülte Seçmeli Ders I</t>
  </si>
  <si>
    <t>USD451</t>
  </si>
  <si>
    <t>Üniversite Seçmeli Ders II</t>
  </si>
  <si>
    <t>USD251</t>
  </si>
  <si>
    <t>8. Yarıyıl</t>
  </si>
  <si>
    <t>MAK402</t>
  </si>
  <si>
    <t>Makine Tasarım II</t>
  </si>
  <si>
    <t>MAK404</t>
  </si>
  <si>
    <t>Makine Laboratuvarı II</t>
  </si>
  <si>
    <t>MAS452</t>
  </si>
  <si>
    <t>Bölüm Seçmeli Ders VIII 
Bitirme Projesi</t>
  </si>
  <si>
    <t>MAS454</t>
  </si>
  <si>
    <t>Bölüm Seçmeli Ders IX</t>
  </si>
  <si>
    <t>MAS456</t>
  </si>
  <si>
    <t>Bölüm Seçmeli Ders X</t>
  </si>
  <si>
    <t>MAS458</t>
  </si>
  <si>
    <t>Bölüm Seçmeli Ders XI</t>
  </si>
  <si>
    <t>MMS452</t>
  </si>
  <si>
    <t>Fakülte Seçmeli Ders II</t>
  </si>
  <si>
    <t>USD452</t>
  </si>
  <si>
    <t>Üniversite Seçmeli Ders III</t>
  </si>
  <si>
    <t xml:space="preserve">ETÜ - MMF (2020 ve Sonrası Kayıtlı Öğrenciler için), ELEKTRİK-ELK. Müh. Bölümü Öğrencisi Olup, MAKİNE Müh. Bölümünde ÇİFT ANADAL (ÇAP) Programına Kayıtlı Öğrenciler için Sayılan ve Alınacak Dersler Bazında ÇAP MÜFREDATI </t>
  </si>
  <si>
    <t>Ana Dal: ELEKTRİK-ELK. Müh.</t>
  </si>
  <si>
    <t>EEM101</t>
  </si>
  <si>
    <t>Elektrik-Elektronik Mühendisliğine Giriş</t>
  </si>
  <si>
    <t>EEM102</t>
  </si>
  <si>
    <t>Elektrik Devre Temelleri</t>
  </si>
  <si>
    <t>USD351</t>
  </si>
  <si>
    <t xml:space="preserve">ETÜ - MMF (2020 ve Sonrası Kayıtlı Öğrenciler için), BİLGİSAYAR Müh. Bölümü Öğrencisi Olup, MAKİNE Müh. Bölümünde ÇİFT ANADAL (ÇAP) Programına Kayıtlı Öğrenciler için Sayılan ve Alınacak Dersler Bazında ÇAP MÜFREDATI </t>
  </si>
  <si>
    <t>Ana Dal: BİLGİSAYAR Müh.</t>
  </si>
  <si>
    <t>BIL103</t>
  </si>
  <si>
    <t>Bilgisayar Mühendisliğine Giriş</t>
  </si>
  <si>
    <t>BIL101</t>
  </si>
  <si>
    <t>Bilgisayar Programlama I</t>
  </si>
  <si>
    <t>MMF102</t>
  </si>
  <si>
    <t>Olasılık ve İstatistik</t>
  </si>
  <si>
    <t>BIL205</t>
  </si>
  <si>
    <t>Elektronik Devreler</t>
  </si>
  <si>
    <t>MAT202</t>
  </si>
  <si>
    <t>Ayrık Matematik</t>
  </si>
  <si>
    <t>MAT203</t>
  </si>
  <si>
    <t>Lineer Cebir</t>
  </si>
  <si>
    <t>MMS252</t>
  </si>
  <si>
    <t>MMS351</t>
  </si>
  <si>
    <t xml:space="preserve">ETÜ - MMF (2020 ve Sonrası Kayıtlı Öğrenciler için), ENDÜSTRİ Müh. Bölümü Öğrencisi Olup, MAKİNE Müh. Bölümünde ÇİFT ANADAL (ÇAP) Programına Kayıtlı Öğrenciler için Sayılan ve Alınacak Dersler Bazında ÇAP MÜFREDATI </t>
  </si>
  <si>
    <t>Ana Dal: ENDÜSTRİ Müh.</t>
  </si>
  <si>
    <t>ENM101</t>
  </si>
  <si>
    <t>Endüstri Mühendisliğine Giriş</t>
  </si>
  <si>
    <t>ENM102</t>
  </si>
  <si>
    <t>DOĞRU</t>
  </si>
  <si>
    <t>ENM103</t>
  </si>
  <si>
    <t>ENM204</t>
  </si>
  <si>
    <t>Mühendislik İstatistiği</t>
  </si>
  <si>
    <t>ENM205</t>
  </si>
  <si>
    <t>ENM304</t>
  </si>
  <si>
    <t>USD252</t>
  </si>
  <si>
    <t xml:space="preserve">ETÜ - MMF (2020 ve Sonrası Kayıtlı Öğrenciler için), MAKİNE Müh. Bölümü Öğrencisi Olup, İNŞAAT Müh. Bölümünde ÇİFT ANADAL (ÇAP) Programına Kayıtlı Öğrenciler için Sayılan ve Alınacak Dersler Bazında ÇAP MÜFREDATI </t>
  </si>
  <si>
    <t>Çift Dal: İNŞAAT Müh.</t>
  </si>
  <si>
    <t>Ana Dal: MAKİNE Müh.</t>
  </si>
  <si>
    <t>INM104</t>
  </si>
  <si>
    <t>İnşaat Mühendisleri için Jeoloji</t>
  </si>
  <si>
    <t>INM206</t>
  </si>
  <si>
    <t>Topoğrafya</t>
  </si>
  <si>
    <t>INM208</t>
  </si>
  <si>
    <t>Yapı Malzemeleri</t>
  </si>
  <si>
    <t>INM210</t>
  </si>
  <si>
    <t>Mühendislik Ekonomisi</t>
  </si>
  <si>
    <t>INM301</t>
  </si>
  <si>
    <t>Hidrolik</t>
  </si>
  <si>
    <t>INM 202</t>
  </si>
  <si>
    <t>INM303</t>
  </si>
  <si>
    <t>Yapı Statiği I</t>
  </si>
  <si>
    <t>INM305</t>
  </si>
  <si>
    <t>Toprak İşleri ve Demiryolu Mühendisliği</t>
  </si>
  <si>
    <t>INM307</t>
  </si>
  <si>
    <t>Zemin Mekaniği</t>
  </si>
  <si>
    <t>INS351</t>
  </si>
  <si>
    <t>Bölüm Seçmeli Ders II
Staj I</t>
  </si>
  <si>
    <t>INS353</t>
  </si>
  <si>
    <t>INM302</t>
  </si>
  <si>
    <t>Hidroloji</t>
  </si>
  <si>
    <t>INM304</t>
  </si>
  <si>
    <t>Yapı Statiği II</t>
  </si>
  <si>
    <t>INM 303</t>
  </si>
  <si>
    <t>INM306</t>
  </si>
  <si>
    <t>Karayolu Mühendisliği</t>
  </si>
  <si>
    <t>INM308</t>
  </si>
  <si>
    <t>Temel Mühendisliği</t>
  </si>
  <si>
    <t>INM310</t>
  </si>
  <si>
    <t>Betonarme I</t>
  </si>
  <si>
    <t>INM312</t>
  </si>
  <si>
    <t>Çelik Yapılar</t>
  </si>
  <si>
    <t>INM401</t>
  </si>
  <si>
    <t>Su Kaynakları</t>
  </si>
  <si>
    <t>INM403</t>
  </si>
  <si>
    <t>Betonarme II</t>
  </si>
  <si>
    <t>INM 310</t>
  </si>
  <si>
    <t>INM405</t>
  </si>
  <si>
    <t>Yapım Mühendisliği ve İşletmesi</t>
  </si>
  <si>
    <t>INS451</t>
  </si>
  <si>
    <t>Bölüm Seçmeli Ders IV
Staj II</t>
  </si>
  <si>
    <t>INS453</t>
  </si>
  <si>
    <t>INS455</t>
  </si>
  <si>
    <t>Fakülte Seçmeli Ders</t>
  </si>
  <si>
    <t>INS452</t>
  </si>
  <si>
    <t>Bölüm Seçmeli Ders VII
Tasarım Dersi</t>
  </si>
  <si>
    <t>INS454</t>
  </si>
  <si>
    <t>Bölüm Seçmeli Ders VIII
Bitirme Çalışması</t>
  </si>
  <si>
    <t>INS456</t>
  </si>
  <si>
    <t>INS458</t>
  </si>
  <si>
    <t xml:space="preserve">ETÜ - MMF (2020 ve Sonrası Kayıtlı Öğrenciler için), ELEKTRİK-ELK. Müh. Bölümü Öğrencisi Olup, İNŞAAT Müh. Bölümünde ÇİFT ANADAL (ÇAP) Programına Kayıtlı Öğrenciler için Sayılan ve Alınacak Dersler Bazında ÇAP MÜFREDATI </t>
  </si>
  <si>
    <t xml:space="preserve">ETÜ - MMF (2020 ve Sonrası Kayıtlı Öğrenciler için), BİLGİSAYAR Müh. Bölümü Öğrencisi Olup, İNŞAAT Müh. Bölümünde ÇİFT ANADAL (ÇAP) Programına Kayıtlı Öğrenciler için Sayılan ve Alınacak Dersler Bazında ÇAP MÜFREDATI </t>
  </si>
  <si>
    <t xml:space="preserve">ETÜ - MMF (2020 ve Sonrası Kayıtlı Öğrenciler için), ENDÜSTRİ Müh. Bölümü Öğrencisi Olup, İNŞAAT Müh. Bölümünde ÇİFT ANADAL (ÇAP) Programına Kayıtlı Öğrenciler için Sayılan ve Alınacak Dersler Bazında ÇAP MÜFREDATI </t>
  </si>
  <si>
    <t>ENM301</t>
  </si>
  <si>
    <t>Seçmeli</t>
  </si>
  <si>
    <t>Bölüm</t>
  </si>
  <si>
    <t>Fakülte</t>
  </si>
  <si>
    <t>Üniversite</t>
  </si>
  <si>
    <t>Staj</t>
  </si>
  <si>
    <t>Ç.D</t>
  </si>
  <si>
    <t xml:space="preserve">ETÜ - MMF (2023 ve Sonrası Kayıtlı Öğrenciler için),MAKİNE Müh. Bölümü Öğrencisi Olup, ELEKTRİK-ELK. Müh. Bölümünde ÇİFT ANADAL (ÇAP) Programına Kayıtlı Öğrenciler için Sayılan ve Alınacak Dersler Bazında ÇAP MÜFREDATI </t>
  </si>
  <si>
    <t>Çift Dal: ELEKTRİK-ELK. Müh.</t>
  </si>
  <si>
    <t>Atatürk İlkeleri ve İnkılap Tarihi </t>
  </si>
  <si>
    <t>EEM104</t>
  </si>
  <si>
    <t>EEM İçin Malzeme Bilgisi</t>
  </si>
  <si>
    <t>EEM106</t>
  </si>
  <si>
    <t>EEM201</t>
  </si>
  <si>
    <t>Lojik Devreler</t>
  </si>
  <si>
    <t>EEM203</t>
  </si>
  <si>
    <t>Devre Analizi</t>
  </si>
  <si>
    <t>EEM205</t>
  </si>
  <si>
    <t>Elektronik I</t>
  </si>
  <si>
    <t>EEM207</t>
  </si>
  <si>
    <t>Elektrik Devre Temelleri Laboratuvarı</t>
  </si>
  <si>
    <t>EEM209</t>
  </si>
  <si>
    <t>Elektromanyetik Alan Teorisi</t>
  </si>
  <si>
    <t>EEM211</t>
  </si>
  <si>
    <t>EEM202</t>
  </si>
  <si>
    <t>Lojik Devreler Laboratuvarı</t>
  </si>
  <si>
    <t>EEM204</t>
  </si>
  <si>
    <t>Elektronik Laboratuvarı</t>
  </si>
  <si>
    <t>EEM206</t>
  </si>
  <si>
    <t>Sinyaller ve Sistemler</t>
  </si>
  <si>
    <t>EEM208</t>
  </si>
  <si>
    <t>Elektromanyetik Dalga Teorisi</t>
  </si>
  <si>
    <t>EEM210</t>
  </si>
  <si>
    <t>Elektronik II</t>
  </si>
  <si>
    <t>EES252</t>
  </si>
  <si>
    <t xml:space="preserve">Bölüm Seçmeli Ders I </t>
  </si>
  <si>
    <t>EEM301</t>
  </si>
  <si>
    <t>EEM303</t>
  </si>
  <si>
    <t>Otomatik Kontrol I</t>
  </si>
  <si>
    <t>EEM305</t>
  </si>
  <si>
    <t>Teknik İngilizce I</t>
  </si>
  <si>
    <t>Teknik İngilizce I </t>
  </si>
  <si>
    <t>EEM307</t>
  </si>
  <si>
    <t>Haberleşme I</t>
  </si>
  <si>
    <t>EEM309</t>
  </si>
  <si>
    <t>Elektrik Makineleri I</t>
  </si>
  <si>
    <t>EEM311</t>
  </si>
  <si>
    <t>MMFIS1</t>
  </si>
  <si>
    <t>İş Sağlığı ve Güvenliği I</t>
  </si>
  <si>
    <t>EEM302</t>
  </si>
  <si>
    <t>Yüksek Gerilim Tekniği</t>
  </si>
  <si>
    <t>EEM304</t>
  </si>
  <si>
    <t>Mikroişlemciler ve Uygulamaları</t>
  </si>
  <si>
    <t>EEM306</t>
  </si>
  <si>
    <t>Teknik İngilizce II</t>
  </si>
  <si>
    <t>MAK310</t>
  </si>
  <si>
    <t>MMFPRY</t>
  </si>
  <si>
    <t>Proje Yönetimi</t>
  </si>
  <si>
    <t>EES352</t>
  </si>
  <si>
    <t>EES354</t>
  </si>
  <si>
    <t>MMFIS2</t>
  </si>
  <si>
    <t>İş Sağlığı ve Güvenliği II</t>
  </si>
  <si>
    <t>EEM401</t>
  </si>
  <si>
    <t>EEM403</t>
  </si>
  <si>
    <t>Mühendislik Tasarımı I</t>
  </si>
  <si>
    <t>EEM405</t>
  </si>
  <si>
    <t>Güç Sistemleri Analizi</t>
  </si>
  <si>
    <t>EES451</t>
  </si>
  <si>
    <t>EES453</t>
  </si>
  <si>
    <t xml:space="preserve">Bölüm Seçmeli Ders V </t>
  </si>
  <si>
    <t>MMFETK</t>
  </si>
  <si>
    <t>Mühendislik Etiği</t>
  </si>
  <si>
    <t>OPSİYON-1</t>
  </si>
  <si>
    <t>EEM402</t>
  </si>
  <si>
    <t>Mühendislik Tasarımı II</t>
  </si>
  <si>
    <t>EES452</t>
  </si>
  <si>
    <t>EES454</t>
  </si>
  <si>
    <t>EES456</t>
  </si>
  <si>
    <t>Bölüm Seçmeli Ders VIII</t>
  </si>
  <si>
    <t>Opsiyon-1 Yarıyıl Toplam</t>
  </si>
  <si>
    <t xml:space="preserve">Opsiyon-1 Birikimli Toplam </t>
  </si>
  <si>
    <t>OPSİYON-2</t>
  </si>
  <si>
    <t>EEMIME</t>
  </si>
  <si>
    <t>İşletmede Mesleki Eğitim</t>
  </si>
  <si>
    <t xml:space="preserve">Opsiyon-2 Yarıyıl Toplam </t>
  </si>
  <si>
    <t xml:space="preserve">   Opsiyon-2 Yarıyıl Toplam         </t>
  </si>
  <si>
    <t xml:space="preserve">Opsiyon-2 Yarıyıl Toplam         </t>
  </si>
  <si>
    <t xml:space="preserve">Opsiyon-2 Birikimli Toplam </t>
  </si>
  <si>
    <t xml:space="preserve">ETÜ - MMF (2023 ve Sonrası Kayıtlı Öğrenciler için), Endüstri Müh. Bölümü Öğrencisi Olup, ELEKTRİK-ELK. Müh. Bölümünde ÇİFT ANADAL (ÇAP) Programına Kayıtlı Öğrenciler için Sayılan ve Alınacak Dersler Bazında ÇAP MÜFREDATI </t>
  </si>
  <si>
    <t>Ana Dal: Endüstri Müh.</t>
  </si>
  <si>
    <t>4</t>
  </si>
  <si>
    <t>6</t>
  </si>
  <si>
    <t>2,5</t>
  </si>
  <si>
    <t>ENM201</t>
  </si>
  <si>
    <t>Mesleki İngilizce I</t>
  </si>
  <si>
    <t>ENM302</t>
  </si>
  <si>
    <t>Mesleki İngilizce II</t>
  </si>
  <si>
    <t>Sayısal Mantık Tasarımı</t>
  </si>
  <si>
    <t>Physics I</t>
  </si>
  <si>
    <t>General Chemistry</t>
  </si>
  <si>
    <t>Computer Programming I</t>
  </si>
  <si>
    <t>Foreign Language I</t>
  </si>
  <si>
    <t>Physics II</t>
  </si>
  <si>
    <t>Linear Algebra</t>
  </si>
  <si>
    <t>Foreign Language II</t>
  </si>
  <si>
    <t>Career Planning</t>
  </si>
  <si>
    <t>Differential Equations</t>
  </si>
  <si>
    <t>Turkish Language I</t>
  </si>
  <si>
    <t>Turkish Language II</t>
  </si>
  <si>
    <t>Numerical Methods</t>
  </si>
  <si>
    <t>Faculty Elective Course I</t>
  </si>
  <si>
    <t>University Elective Course I</t>
  </si>
  <si>
    <t>Faculty Elective Course II</t>
  </si>
  <si>
    <t>University Elective Course II</t>
  </si>
  <si>
    <t xml:space="preserve">ETÜ - MMF (2023 ve Sonrası Kayıtlı Öğrenciler için), HAVACILIK VE UZAY Müh. Bölümü Öğrencisi Olup, ELEKTRİK-ELK. Müh. Bölümünde ÇİFT ANADAL (ÇAP) Programına Kayıtlı Öğrenciler için Sayılan ve Alınacak Dersler Bazında ÇAP MÜFREDATI </t>
  </si>
  <si>
    <t>Ana Dal: Havacılık ve Uzay Müh.</t>
  </si>
  <si>
    <t>HUM210</t>
  </si>
  <si>
    <t>HUM304</t>
  </si>
  <si>
    <t xml:space="preserve">Otomatik Kontrol </t>
  </si>
  <si>
    <t>HUM212</t>
  </si>
  <si>
    <t>İngilizce Konuşma ve Yazma Becerileri I</t>
  </si>
  <si>
    <t>HUM204</t>
  </si>
  <si>
    <t>Elektrik Makineleri</t>
  </si>
  <si>
    <t>HUM307</t>
  </si>
  <si>
    <t>İngilizce Konuşma ve Yazma Becerileri II</t>
  </si>
  <si>
    <t xml:space="preserve">ETÜ - MMF (2020 ve Sonrası Kayıtlı Öğrenciler için), MAKİNE Müh. Bölümü Öğrencisi Olup, BİLGİSAYAR Müh. Bölümünde ÇİFT ANADAL (ÇAP) Programına Kayıtlı Öğrenciler için Sayılan ve Alınacak Dersler Bazında ÇAP MÜFREDATI </t>
  </si>
  <si>
    <t>Çift Dal: BİLGİSAYAR Müh.</t>
  </si>
  <si>
    <t>BIL102</t>
  </si>
  <si>
    <t>Bilgisayar Programlama II</t>
  </si>
  <si>
    <t>BIL104</t>
  </si>
  <si>
    <t>Unix</t>
  </si>
  <si>
    <t>BIL201</t>
  </si>
  <si>
    <t>İleri Düzey Programlama</t>
  </si>
  <si>
    <t>BIL203</t>
  </si>
  <si>
    <t>Veri Yapıları ve Algoritmalar</t>
  </si>
  <si>
    <t>BIS251</t>
  </si>
  <si>
    <t>BIL202</t>
  </si>
  <si>
    <t>BIL204</t>
  </si>
  <si>
    <t>Veri Bilimine Giriş</t>
  </si>
  <si>
    <t>BIS252</t>
  </si>
  <si>
    <t>BIL301</t>
  </si>
  <si>
    <t>BIL303</t>
  </si>
  <si>
    <t>Veri Tabanı Yönetimi</t>
  </si>
  <si>
    <t>BIL305</t>
  </si>
  <si>
    <t>Bilgisayar Mimarisi</t>
  </si>
  <si>
    <t>BIS351</t>
  </si>
  <si>
    <t>BIL302</t>
  </si>
  <si>
    <t>Bilgisayar Ağları</t>
  </si>
  <si>
    <t>BIL304</t>
  </si>
  <si>
    <t>İşletim Sistemleri</t>
  </si>
  <si>
    <t>BIS352</t>
  </si>
  <si>
    <t>MMS352</t>
  </si>
  <si>
    <t>Fakülte Seçmeli Ders III</t>
  </si>
  <si>
    <t>MMS354</t>
  </si>
  <si>
    <t>Fakülte Seçmeli Ders IV</t>
  </si>
  <si>
    <t>BIL401</t>
  </si>
  <si>
    <t>BIL403</t>
  </si>
  <si>
    <t>Bitirme Projesi I</t>
  </si>
  <si>
    <t>BIL405</t>
  </si>
  <si>
    <t>Otomata Teorisi</t>
  </si>
  <si>
    <t>BIL407</t>
  </si>
  <si>
    <t>Yapay Zeka</t>
  </si>
  <si>
    <t>BIS451</t>
  </si>
  <si>
    <t>Üniversite Seçmeli Ders IV</t>
  </si>
  <si>
    <t>BIL402</t>
  </si>
  <si>
    <t>Yazılım Mühendisliği</t>
  </si>
  <si>
    <t>BIL404</t>
  </si>
  <si>
    <t>Bitirme Projesi II</t>
  </si>
  <si>
    <t>BIS452</t>
  </si>
  <si>
    <t>BIS454</t>
  </si>
  <si>
    <t>Üniversite Seçmeli Ders V</t>
  </si>
  <si>
    <t xml:space="preserve">ETÜ - MMF (2020 ve Sonrası Kayıtlı Öğrenciler için), İNŞAAT Müh. Bölümü Öğrencisi Olup, BİLGİSAYAR Müh. Bölümünde ÇİFT ANADAL (ÇAP) Programına Kayıtlı Öğrenciler için Sayılan ve Alınacak Dersler Bazında ÇAP MÜFREDATI </t>
  </si>
  <si>
    <t xml:space="preserve">ETÜ - MMF (2020 ve Sonrası Kayıtlı Öğrenciler için), ELEKTRİK-ELK. Müh. Bölümü Öğrencisi Olup, BİLGİSAYAR Müh. Bölümünde ÇİFT ANADAL (ÇAP) Programına Kayıtlı Öğrenciler için Sayılan ve Alınacak Dersler Bazında ÇAP MÜFREDATI </t>
  </si>
  <si>
    <t>EEM212</t>
  </si>
  <si>
    <t>Olasılık Teorisi</t>
  </si>
  <si>
    <t>EEM201
EEM202</t>
  </si>
  <si>
    <t>Lojik Devreler
Lojik Devreler Laboratuvarı</t>
  </si>
  <si>
    <t>MMS454</t>
  </si>
  <si>
    <t xml:space="preserve">ETÜ - MMF (2020 ve Sonrası Kayıtlı Öğrenciler için), ENDÜSTRİ Müh. Bölümü Öğrencisi Olup, BİLGİSAYAR Müh. Bölümünde ÇİFT ANADAL (ÇAP) Programına Kayıtlı Öğrenciler için Sayılan ve Alınacak Dersler Bazında ÇAP MÜFREDATI </t>
  </si>
  <si>
    <t xml:space="preserve">ETÜ - MMF (2020 ve Sonrası Kayıtlı Öğrenciler için), MAKİNE Müh. Bölümü Öğrencisi Olup, ENDÜSTRİ Müh. Bölümünde ÇİFT ANADAL (ÇAP) Programına Kayıtlı Öğrenciler için Sayılan ve Alınacak Dersler Bazında ÇAP MÜFREDATI </t>
  </si>
  <si>
    <t>Çift Dal: ENDÜSTRİ Müh.</t>
  </si>
  <si>
    <t>Programlamaya Giriş</t>
  </si>
  <si>
    <t>ENM104</t>
  </si>
  <si>
    <t>Olasılığa Giriş</t>
  </si>
  <si>
    <t>ENM203</t>
  </si>
  <si>
    <t>ENM207</t>
  </si>
  <si>
    <t>Sistem Analizi</t>
  </si>
  <si>
    <t>ENM202</t>
  </si>
  <si>
    <t>Ekonomi</t>
  </si>
  <si>
    <t>ENM206</t>
  </si>
  <si>
    <t>Simülasyon I</t>
  </si>
  <si>
    <t>ENM208</t>
  </si>
  <si>
    <t>Yöneylem Araştırması I</t>
  </si>
  <si>
    <t>ENM210</t>
  </si>
  <si>
    <t>Ergonomi ve İş Etüdü</t>
  </si>
  <si>
    <t>ENM303</t>
  </si>
  <si>
    <t>Simülasyon II</t>
  </si>
  <si>
    <t>ENM305</t>
  </si>
  <si>
    <t>Tesis Tasarımı ve Planlaması</t>
  </si>
  <si>
    <t>ENM307</t>
  </si>
  <si>
    <t>Yöneylem Araştırması II</t>
  </si>
  <si>
    <t>ENS351</t>
  </si>
  <si>
    <t>ENS353</t>
  </si>
  <si>
    <t>ENS355</t>
  </si>
  <si>
    <t>Bölüm Seçmeli Ders III
Staj I</t>
  </si>
  <si>
    <t>Endüstri Mühendisliğinde Bilgisayar Uygulamaları</t>
  </si>
  <si>
    <t>ENM306</t>
  </si>
  <si>
    <t>Proje Planlama ve Yönetimi</t>
  </si>
  <si>
    <t>ENM308</t>
  </si>
  <si>
    <t>Üretim Planlama ve Stok Kontrolü</t>
  </si>
  <si>
    <t>ENM310</t>
  </si>
  <si>
    <t>Yöneylem Araştırması III</t>
  </si>
  <si>
    <t>ENS352</t>
  </si>
  <si>
    <t>ENS354</t>
  </si>
  <si>
    <t>ENM401</t>
  </si>
  <si>
    <t>İleri İmalat Sistemleri</t>
  </si>
  <si>
    <t>ENM403</t>
  </si>
  <si>
    <t>İnsan Kaynakları Yönetimi</t>
  </si>
  <si>
    <t>ENM405</t>
  </si>
  <si>
    <t>Tedarik Zinciri Yönetimi</t>
  </si>
  <si>
    <t>ENS451</t>
  </si>
  <si>
    <t>Bölüm Seçmeli Ders VI
Bitirme Projesi I</t>
  </si>
  <si>
    <t>ENS453</t>
  </si>
  <si>
    <t>Bölüm Seçmeli Ders VII
Endüstri Mühendisliğinde Tasarım II</t>
  </si>
  <si>
    <t>ENS455</t>
  </si>
  <si>
    <t>Bölüm Seçmeli Ders VIII
Staj II</t>
  </si>
  <si>
    <t>ENM402</t>
  </si>
  <si>
    <t>Kalite Planlama ve Kontrol</t>
  </si>
  <si>
    <t>ENM404</t>
  </si>
  <si>
    <t>Veri Tabanı Yönetimi Sistemleri</t>
  </si>
  <si>
    <t>ENM406</t>
  </si>
  <si>
    <t>Yönetim Bilişim Sistemleri</t>
  </si>
  <si>
    <t>ENS452</t>
  </si>
  <si>
    <t>ENS454</t>
  </si>
  <si>
    <t>Bölüm Seçmeli Ders X
Bitirme Projesi II</t>
  </si>
  <si>
    <t>ENS456</t>
  </si>
  <si>
    <t>Bölüm Seçmeli Ders XI
Endüstri Mühendisliğinde Tasarım II</t>
  </si>
  <si>
    <t xml:space="preserve">ETÜ - MMF (2020 ve Sonrası Kayıtlı Öğrenciler için), İNŞAAT Müh. Bölümü Öğrencisi Olup, ENDÜSTRİ Müh. Bölümünde ÇİFT ANADAL (ÇAP) Programına Kayıtlı Öğrenciler için Sayılan ve Alınacak Dersler Bazında ÇAP MÜFREDATI </t>
  </si>
  <si>
    <t xml:space="preserve">ETÜ - MMF (2020 ve Sonrası Kayıtlı Öğrenciler için), ELEKTRİK-ELK. Müh. Bölümü Öğrencisi Olup, ENDÜSTRİ Müh. Bölümünde ÇİFT ANADAL (ÇAP) Programına Kayıtlı Öğrenciler için Sayılan ve Alınacak Dersler Bazında ÇAP MÜFREDATI </t>
  </si>
  <si>
    <t xml:space="preserve">ETÜ - MMF (2020 ve Sonrası Kayıtlı Öğrenciler için), BİLGİSAYAR Müh. Bölümü Öğrencisi Olup, ENDÜSTRİ Müh. Bölümünde ÇİFT ANADAL (ÇAP) Programına Kayıtlı Öğrenciler için Sayılan ve Alınacak Dersler Bazında ÇAP MÜFREDATI </t>
  </si>
  <si>
    <t>ERZURUM TEKNİK ÜNİVERSİTESİ  -  MÜHENDİSLİK ve MİMARLIK FAKÜLTESİ</t>
  </si>
  <si>
    <t>eng-on/off</t>
  </si>
  <si>
    <r>
      <rPr>
        <b/>
        <sz val="11"/>
        <color rgb="FFC00000"/>
        <rFont val="Arial Narrow"/>
      </rPr>
      <t>MAKİNE MÜHENDİSLİĞİ BÖLÜMÜ  -  LİSANS MÜFREDATI (</t>
    </r>
    <r>
      <rPr>
        <b/>
        <sz val="11"/>
        <color rgb="FFC00000"/>
        <rFont val="Arial Narrow"/>
      </rPr>
      <t>2020</t>
    </r>
    <r>
      <rPr>
        <b/>
        <sz val="11"/>
        <color rgb="FFC00000"/>
        <rFont val="Arial Narrow"/>
      </rPr>
      <t>)</t>
    </r>
  </si>
  <si>
    <t xml:space="preserve">Genel Toplam &gt; </t>
  </si>
  <si>
    <t>seçmeli</t>
  </si>
  <si>
    <t>bölüm</t>
  </si>
  <si>
    <t>fakülte</t>
  </si>
  <si>
    <t>üniversite</t>
  </si>
  <si>
    <t>STAJ</t>
  </si>
  <si>
    <t>GÜZ</t>
  </si>
  <si>
    <t>BAHAR</t>
  </si>
  <si>
    <t>Mathematics I</t>
  </si>
  <si>
    <t>Mathematics II</t>
  </si>
  <si>
    <t>eng</t>
  </si>
  <si>
    <t>Statics</t>
  </si>
  <si>
    <t>Introduction to Mechanical Engineering</t>
  </si>
  <si>
    <t>Computer Aided Technical Drawing</t>
  </si>
  <si>
    <t>Measuring Technique</t>
  </si>
  <si>
    <t>Computer Programming</t>
  </si>
  <si>
    <t>Use of Information Technologies</t>
  </si>
  <si>
    <t>Statistical Methods in Engineering</t>
  </si>
  <si>
    <t>Technical Drawing</t>
  </si>
  <si>
    <t>Engineering Materials</t>
  </si>
  <si>
    <t>Materials Science</t>
  </si>
  <si>
    <t>Fluid Mechanics I</t>
  </si>
  <si>
    <t>Strength of Materials I</t>
  </si>
  <si>
    <t>Strength of Materials II</t>
  </si>
  <si>
    <t>Dynamics</t>
  </si>
  <si>
    <t>Manufacturing Processes I</t>
  </si>
  <si>
    <t>Thermodynamics I</t>
  </si>
  <si>
    <t>Thermodynamics II</t>
  </si>
  <si>
    <t>Fundamentals of Electrical and Electronics Engineering</t>
  </si>
  <si>
    <t>Engineering Mathematics</t>
  </si>
  <si>
    <t>Summer Practice I</t>
  </si>
  <si>
    <t>Machine Elements II</t>
  </si>
  <si>
    <t>Machine Elements I</t>
  </si>
  <si>
    <t>Heat Transfer II</t>
  </si>
  <si>
    <t>Heat Transfer I</t>
  </si>
  <si>
    <t>Dynamics of Machinery</t>
  </si>
  <si>
    <t>Manufacturing Processes II</t>
  </si>
  <si>
    <t>Machining and Machine Tools</t>
  </si>
  <si>
    <t>Fluid Mechanics II</t>
  </si>
  <si>
    <t>Department Elective Course III</t>
  </si>
  <si>
    <t>Department Elective Course I</t>
  </si>
  <si>
    <t>Department Elective Course IV</t>
  </si>
  <si>
    <t>Department Elective Course II</t>
  </si>
  <si>
    <t>Atatürk’s Principles and History of Turkish Revolution I</t>
  </si>
  <si>
    <t>Atatürk’s Principles and History of Turkish Revolution II</t>
  </si>
  <si>
    <t>Summer Practice II</t>
  </si>
  <si>
    <t>Machine Design II</t>
  </si>
  <si>
    <t>Machine Design I</t>
  </si>
  <si>
    <t>Machine Laboratory I</t>
  </si>
  <si>
    <t>Department Elective Course VIII
AAAAAAAAA</t>
  </si>
  <si>
    <t>Department Elective Course V</t>
  </si>
  <si>
    <t>Department Elective Course IX</t>
  </si>
  <si>
    <t>Department Elective Course VI</t>
  </si>
  <si>
    <t>Department Elective Course X</t>
  </si>
  <si>
    <t>Department Elective Course VII</t>
  </si>
  <si>
    <t>Department Elective Course XI</t>
  </si>
  <si>
    <t>Occupational Health and Safety</t>
  </si>
  <si>
    <t>University Elective Course III</t>
  </si>
  <si>
    <t>Seçmeli Dersler AKTS Genel Toplamı &gt;&gt;</t>
  </si>
  <si>
    <t>Seçmeli Dersler AKTS Genel Oranı &gt;&gt;</t>
  </si>
  <si>
    <r>
      <rPr>
        <b/>
        <sz val="11"/>
        <color rgb="FFC00000"/>
        <rFont val="Arial Narrow"/>
      </rPr>
      <t>İNŞAAT MÜHENDİSLİĞİ BÖLÜMÜ  -  LİSANS MÜFREDATI (</t>
    </r>
    <r>
      <rPr>
        <b/>
        <sz val="11"/>
        <color rgb="FFC00000"/>
        <rFont val="Arial Narrow"/>
      </rPr>
      <t>2020</t>
    </r>
    <r>
      <rPr>
        <b/>
        <sz val="11"/>
        <color rgb="FFC00000"/>
        <rFont val="Arial Narrow"/>
      </rPr>
      <t>)</t>
    </r>
  </si>
  <si>
    <t>Introduction to Civil Engineering</t>
  </si>
  <si>
    <t>Geology for Civil Engineers</t>
  </si>
  <si>
    <t>Fluid Mechanics</t>
  </si>
  <si>
    <t>Surveying</t>
  </si>
  <si>
    <t>Material Science</t>
  </si>
  <si>
    <t>Construction Materials</t>
  </si>
  <si>
    <t>Department Elective Course I
AAAAAAAA</t>
  </si>
  <si>
    <t>Engineering Economy</t>
  </si>
  <si>
    <t>Hydraulics</t>
  </si>
  <si>
    <t>Hydrology</t>
  </si>
  <si>
    <t>Structural Analysis I</t>
  </si>
  <si>
    <t>Structural Analysis II</t>
  </si>
  <si>
    <t>Earthwork and Railway Engineering</t>
  </si>
  <si>
    <t>Highway Engineering</t>
  </si>
  <si>
    <t>Soil Mechanics</t>
  </si>
  <si>
    <t>Foundation Engineering</t>
  </si>
  <si>
    <t>Department Elective Course II
AAAAAAAAAAAA</t>
  </si>
  <si>
    <t>Reinforced Concrete I</t>
  </si>
  <si>
    <t>Steel Structures</t>
  </si>
  <si>
    <t>Water Resources</t>
  </si>
  <si>
    <t>Reinforced Concrete II</t>
  </si>
  <si>
    <t>Department Elective Course VIII</t>
  </si>
  <si>
    <t>Construction Management</t>
  </si>
  <si>
    <t>Department Elective Course IV
AAAAAAAA</t>
  </si>
  <si>
    <t>Faculty Elective Course</t>
  </si>
  <si>
    <t>Faculty Elective Course III</t>
  </si>
  <si>
    <t>University Elective Course IV</t>
  </si>
  <si>
    <r>
      <rPr>
        <b/>
        <sz val="11"/>
        <color rgb="FFC00000"/>
        <rFont val="Arial Narrow"/>
      </rPr>
      <t>BİLGİSAYAR MÜHENDİSLİĞİ BÖLÜMÜ  -  LİSANS MÜFREDATI (</t>
    </r>
    <r>
      <rPr>
        <b/>
        <sz val="11"/>
        <color rgb="FFC00000"/>
        <rFont val="Arial Narrow"/>
      </rPr>
      <t>2020</t>
    </r>
    <r>
      <rPr>
        <b/>
        <sz val="11"/>
        <color rgb="FFC00000"/>
        <rFont val="Arial Narrow"/>
      </rPr>
      <t>)</t>
    </r>
  </si>
  <si>
    <t>Computer Programming II</t>
  </si>
  <si>
    <t>Probability and Statistics</t>
  </si>
  <si>
    <t>Introduction to Computer Engineering</t>
  </si>
  <si>
    <t>Discrete Mathematics</t>
  </si>
  <si>
    <t>Advanced Programming</t>
  </si>
  <si>
    <t>Digital Design</t>
  </si>
  <si>
    <t>Data Structures and Algorithms</t>
  </si>
  <si>
    <t>Introduction to Data Science</t>
  </si>
  <si>
    <t>Electronic Circuits</t>
  </si>
  <si>
    <t>Internship I</t>
  </si>
  <si>
    <t>Computer Networks</t>
  </si>
  <si>
    <t>Database Management Systems</t>
  </si>
  <si>
    <t>Operating Systems</t>
  </si>
  <si>
    <t>Computer Architecture</t>
  </si>
  <si>
    <t>Faculty Elective Course IV</t>
  </si>
  <si>
    <t>Internship II</t>
  </si>
  <si>
    <t>Software Engineering</t>
  </si>
  <si>
    <t>Graduation Project I</t>
  </si>
  <si>
    <t>Graduation Project II</t>
  </si>
  <si>
    <t>Automata Theory</t>
  </si>
  <si>
    <t>Artificial Intelligence</t>
  </si>
  <si>
    <t>University Elective Course V</t>
  </si>
  <si>
    <r>
      <rPr>
        <b/>
        <sz val="11"/>
        <color rgb="FFC00000"/>
        <rFont val="Arial Narrow"/>
      </rPr>
      <t>ENDÜSTRİ MÜHENDİSLİĞİ BÖLÜMÜ  -  LİSANS MÜFREDATI (</t>
    </r>
    <r>
      <rPr>
        <b/>
        <sz val="11"/>
        <color rgb="FFC00000"/>
        <rFont val="Arial Narrow"/>
      </rPr>
      <t>2020</t>
    </r>
    <r>
      <rPr>
        <b/>
        <sz val="11"/>
        <color rgb="FFC00000"/>
        <rFont val="Arial Narrow"/>
      </rPr>
      <t>)</t>
    </r>
  </si>
  <si>
    <t>Introduction to Industrial Engineering</t>
  </si>
  <si>
    <t>Introduction to Probability</t>
  </si>
  <si>
    <t>Introduction to Computer Programming</t>
  </si>
  <si>
    <t>Economy</t>
  </si>
  <si>
    <t>Engineering Statistics</t>
  </si>
  <si>
    <t>Simulation I</t>
  </si>
  <si>
    <t>Operations Research I</t>
  </si>
  <si>
    <t>System Analysis</t>
  </si>
  <si>
    <t>Ergonomics and Work Study</t>
  </si>
  <si>
    <t>Atatürk’s Principles and History of Turkish Revolution - I</t>
  </si>
  <si>
    <t>Atatürk’s Principles and History of Turkish Revolution - II</t>
  </si>
  <si>
    <t>Computer Appl. in Industrial Eng.</t>
  </si>
  <si>
    <t>Simulation II</t>
  </si>
  <si>
    <t>Facility Design and Planning</t>
  </si>
  <si>
    <t>Project Planning and Management</t>
  </si>
  <si>
    <t>Operations Research II</t>
  </si>
  <si>
    <t>Production Planning and Stock Control</t>
  </si>
  <si>
    <t>Operations Research III</t>
  </si>
  <si>
    <t>Advanced Manufacturing Systems</t>
  </si>
  <si>
    <t>Quality Planning and Control</t>
  </si>
  <si>
    <t>Human Resources Management</t>
  </si>
  <si>
    <t>Supply Chain Management</t>
  </si>
  <si>
    <t>Management Information Systems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</si>
</sst>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41" x14ac:knownFonts="1">
    <font>
      <sz val="11"/>
      <color theme="1"/>
      <name val="Calibri"/>
      <scheme val="minor"/>
    </font>
    <font>
      <b/>
      <sz val="11"/>
      <color rgb="FFC00000"/>
      <name val="Arial Narrow"/>
    </font>
    <font>
      <b/>
      <sz val="11"/>
      <color rgb="FF000000"/>
      <name val="Arial Narrow"/>
    </font>
    <font>
      <b/>
      <sz val="11"/>
      <color rgb="FF0000FF"/>
      <name val="Arial Narrow"/>
    </font>
    <font>
      <b/>
      <sz val="11"/>
      <color rgb="FFFF9900"/>
      <name val="Arial Narrow"/>
    </font>
    <font>
      <sz val="11"/>
      <color rgb="FF00B050"/>
      <name val="Arial"/>
    </font>
    <font>
      <b/>
      <sz val="10"/>
      <color rgb="FFC00000"/>
      <name val="Arial Narrow"/>
    </font>
    <font>
      <b/>
      <sz val="10"/>
      <color rgb="FF000000"/>
      <name val="Arial Narrow"/>
    </font>
    <font>
      <b/>
      <sz val="10"/>
      <color rgb="FF980000"/>
      <name val="Arial Narrow"/>
    </font>
    <font>
      <b/>
      <sz val="10"/>
      <color theme="1"/>
      <name val="Arial Narrow"/>
    </font>
    <font>
      <sz val="11"/>
      <name val="Calibri"/>
    </font>
    <font>
      <b/>
      <sz val="10"/>
      <color rgb="FF0000FF"/>
      <name val="Arial Narrow"/>
    </font>
    <font>
      <b/>
      <sz val="10"/>
      <color rgb="FFFF9900"/>
      <name val="Arial Narrow"/>
    </font>
    <font>
      <b/>
      <sz val="10"/>
      <color rgb="FF00B050"/>
      <name val="Arial"/>
    </font>
    <font>
      <b/>
      <sz val="11"/>
      <color theme="1"/>
      <name val="Arial Narrow"/>
    </font>
    <font>
      <b/>
      <sz val="9"/>
      <color theme="1"/>
      <name val="Arial Narrow"/>
    </font>
    <font>
      <b/>
      <sz val="9"/>
      <color rgb="FF000000"/>
      <name val="Arial Narrow"/>
    </font>
    <font>
      <sz val="11"/>
      <color theme="1"/>
      <name val="Arial"/>
    </font>
    <font>
      <sz val="9"/>
      <color rgb="FF000000"/>
      <name val="Arial Narrow"/>
    </font>
    <font>
      <sz val="11"/>
      <color rgb="FF000000"/>
      <name val="Arial"/>
    </font>
    <font>
      <sz val="9"/>
      <color rgb="FFC00000"/>
      <name val="Arial Narrow"/>
    </font>
    <font>
      <sz val="9"/>
      <color theme="1"/>
      <name val="Arial Narrow"/>
    </font>
    <font>
      <sz val="8"/>
      <color rgb="FF000000"/>
      <name val="Arial Narrow"/>
    </font>
    <font>
      <b/>
      <sz val="9"/>
      <color rgb="FF0000FF"/>
      <name val="Arial Narrow"/>
    </font>
    <font>
      <sz val="9"/>
      <color rgb="FFFF9900"/>
      <name val="Arial Narrow"/>
    </font>
    <font>
      <b/>
      <sz val="9"/>
      <color rgb="FFC00000"/>
      <name val="Arial Narrow"/>
    </font>
    <font>
      <b/>
      <sz val="9"/>
      <color rgb="FFFF9900"/>
      <name val="Arial Narrow"/>
    </font>
    <font>
      <sz val="11"/>
      <color rgb="FFC00000"/>
      <name val="Arial Narrow"/>
    </font>
    <font>
      <sz val="11"/>
      <color theme="1"/>
      <name val="Calibri"/>
    </font>
    <font>
      <sz val="11"/>
      <color rgb="FF000000"/>
      <name val="Calibri"/>
    </font>
    <font>
      <sz val="11"/>
      <color rgb="FFFF9900"/>
      <name val="Calibri"/>
    </font>
    <font>
      <sz val="9"/>
      <color rgb="FFFF0000"/>
      <name val="Arial Narrow"/>
    </font>
    <font>
      <b/>
      <sz val="9"/>
      <color rgb="FFFF0000"/>
      <name val="Arial Narrow"/>
    </font>
    <font>
      <b/>
      <sz val="11"/>
      <color rgb="FF0070C0"/>
      <name val="Arial Narrow"/>
    </font>
    <font>
      <sz val="9"/>
      <color rgb="FF0070C0"/>
      <name val="Arial Narrow"/>
    </font>
    <font>
      <b/>
      <sz val="9"/>
      <color rgb="FF0070C0"/>
      <name val="Arial Narrow"/>
    </font>
    <font>
      <sz val="11"/>
      <color theme="1"/>
      <name val="Arial Narrow"/>
    </font>
    <font>
      <sz val="10"/>
      <color rgb="FFC00000"/>
      <name val="Arial Narrow"/>
    </font>
    <font>
      <sz val="10"/>
      <color theme="1"/>
      <name val="Calibri"/>
    </font>
    <font>
      <b/>
      <sz val="9"/>
      <name val="Arial Narrow"/>
      <family val="2"/>
      <charset val="162"/>
    </font>
    <font>
      <sz val="9"/>
      <name val="Arial Narrow"/>
      <family val="2"/>
      <charset val="16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FBE4D5"/>
        <bgColor rgb="FFFBE4D5"/>
      </patternFill>
    </fill>
    <fill>
      <patternFill patternType="solid">
        <fgColor rgb="FFD0CECE"/>
        <bgColor rgb="FFD0CECE"/>
      </patternFill>
    </fill>
    <fill>
      <patternFill patternType="solid">
        <fgColor rgb="FFD5A6BD"/>
        <bgColor rgb="FFD5A6BD"/>
      </patternFill>
    </fill>
    <fill>
      <patternFill patternType="solid">
        <fgColor rgb="FFFFCCFF"/>
        <bgColor rgb="FFFFCCFF"/>
      </patternFill>
    </fill>
    <fill>
      <patternFill patternType="solid">
        <fgColor rgb="FFF7CAAC"/>
        <bgColor rgb="FFF7CAAC"/>
      </patternFill>
    </fill>
    <fill>
      <patternFill patternType="solid">
        <fgColor rgb="FFC5E0B3"/>
        <bgColor rgb="FFC5E0B3"/>
      </patternFill>
    </fill>
    <fill>
      <patternFill patternType="solid">
        <fgColor theme="0"/>
        <bgColor theme="0"/>
      </patternFill>
    </fill>
    <fill>
      <patternFill patternType="solid">
        <fgColor rgb="FFFF00FF"/>
        <bgColor rgb="FFFF00FF"/>
      </patternFill>
    </fill>
    <fill>
      <patternFill patternType="solid">
        <fgColor rgb="FF00FF00"/>
        <bgColor rgb="FF00FF00"/>
      </patternFill>
    </fill>
  </fills>
  <borders count="7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29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right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top"/>
    </xf>
    <xf numFmtId="0" fontId="11" fillId="4" borderId="7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0" fontId="8" fillId="3" borderId="7" xfId="0" applyFont="1" applyFill="1" applyBorder="1" applyAlignment="1">
      <alignment horizontal="right" vertical="center"/>
    </xf>
    <xf numFmtId="0" fontId="9" fillId="0" borderId="7" xfId="0" applyFont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top"/>
    </xf>
    <xf numFmtId="0" fontId="6" fillId="0" borderId="8" xfId="0" applyFont="1" applyBorder="1" applyAlignment="1">
      <alignment horizontal="left" vertical="top"/>
    </xf>
    <xf numFmtId="0" fontId="9" fillId="0" borderId="0" xfId="0" applyFont="1" applyAlignment="1">
      <alignment horizontal="center" vertical="top"/>
    </xf>
    <xf numFmtId="0" fontId="12" fillId="0" borderId="10" xfId="0" applyFont="1" applyBorder="1" applyAlignment="1">
      <alignment vertical="top"/>
    </xf>
    <xf numFmtId="0" fontId="9" fillId="0" borderId="10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13" fillId="0" borderId="0" xfId="0" applyFont="1"/>
    <xf numFmtId="0" fontId="14" fillId="0" borderId="12" xfId="0" applyFont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top"/>
    </xf>
    <xf numFmtId="0" fontId="15" fillId="5" borderId="14" xfId="0" applyFont="1" applyFill="1" applyBorder="1" applyAlignment="1">
      <alignment horizontal="center" vertical="top"/>
    </xf>
    <xf numFmtId="0" fontId="15" fillId="5" borderId="15" xfId="0" applyFont="1" applyFill="1" applyBorder="1" applyAlignment="1">
      <alignment vertical="top"/>
    </xf>
    <xf numFmtId="0" fontId="16" fillId="5" borderId="16" xfId="0" applyFont="1" applyFill="1" applyBorder="1" applyAlignment="1">
      <alignment horizontal="center" vertical="top"/>
    </xf>
    <xf numFmtId="0" fontId="15" fillId="5" borderId="16" xfId="0" applyFont="1" applyFill="1" applyBorder="1" applyAlignment="1">
      <alignment horizontal="center" vertical="top"/>
    </xf>
    <xf numFmtId="0" fontId="15" fillId="5" borderId="17" xfId="0" applyFont="1" applyFill="1" applyBorder="1" applyAlignment="1">
      <alignment horizontal="center" vertical="top"/>
    </xf>
    <xf numFmtId="0" fontId="15" fillId="5" borderId="18" xfId="0" applyFont="1" applyFill="1" applyBorder="1" applyAlignment="1">
      <alignment horizontal="left" vertical="top"/>
    </xf>
    <xf numFmtId="0" fontId="15" fillId="5" borderId="7" xfId="0" applyFont="1" applyFill="1" applyBorder="1" applyAlignment="1">
      <alignment horizontal="center" vertical="top"/>
    </xf>
    <xf numFmtId="0" fontId="15" fillId="5" borderId="7" xfId="0" applyFont="1" applyFill="1" applyBorder="1" applyAlignment="1">
      <alignment vertical="top"/>
    </xf>
    <xf numFmtId="0" fontId="15" fillId="5" borderId="19" xfId="0" applyFont="1" applyFill="1" applyBorder="1" applyAlignment="1">
      <alignment horizontal="left" vertical="top"/>
    </xf>
    <xf numFmtId="0" fontId="15" fillId="0" borderId="0" xfId="0" applyFont="1" applyAlignment="1">
      <alignment horizontal="center" vertical="top"/>
    </xf>
    <xf numFmtId="0" fontId="4" fillId="0" borderId="20" xfId="0" applyFont="1" applyBorder="1" applyAlignment="1">
      <alignment horizontal="center" vertical="top"/>
    </xf>
    <xf numFmtId="0" fontId="14" fillId="0" borderId="20" xfId="0" applyFont="1" applyBorder="1" applyAlignment="1">
      <alignment vertical="top"/>
    </xf>
    <xf numFmtId="0" fontId="17" fillId="0" borderId="0" xfId="0" applyFont="1"/>
    <xf numFmtId="0" fontId="2" fillId="3" borderId="22" xfId="0" applyFont="1" applyFill="1" applyBorder="1" applyAlignment="1">
      <alignment horizontal="center" vertical="top"/>
    </xf>
    <xf numFmtId="0" fontId="16" fillId="6" borderId="23" xfId="0" applyFont="1" applyFill="1" applyBorder="1" applyAlignment="1">
      <alignment horizontal="center" vertical="top"/>
    </xf>
    <xf numFmtId="0" fontId="16" fillId="6" borderId="24" xfId="0" applyFont="1" applyFill="1" applyBorder="1" applyAlignment="1">
      <alignment vertical="top"/>
    </xf>
    <xf numFmtId="0" fontId="16" fillId="6" borderId="25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left" vertical="top"/>
    </xf>
    <xf numFmtId="0" fontId="16" fillId="6" borderId="23" xfId="0" applyFont="1" applyFill="1" applyBorder="1" applyAlignment="1">
      <alignment vertical="top"/>
    </xf>
    <xf numFmtId="0" fontId="18" fillId="0" borderId="0" xfId="0" applyFont="1" applyAlignment="1">
      <alignment horizontal="center" vertical="top"/>
    </xf>
    <xf numFmtId="0" fontId="19" fillId="0" borderId="0" xfId="0" applyFont="1"/>
    <xf numFmtId="0" fontId="20" fillId="0" borderId="29" xfId="0" applyFont="1" applyBorder="1" applyAlignment="1">
      <alignment horizontal="center" vertical="top"/>
    </xf>
    <xf numFmtId="49" fontId="21" fillId="0" borderId="30" xfId="0" applyNumberFormat="1" applyFont="1" applyBorder="1" applyAlignment="1">
      <alignment vertical="top"/>
    </xf>
    <xf numFmtId="49" fontId="21" fillId="0" borderId="10" xfId="0" applyNumberFormat="1" applyFont="1" applyBorder="1" applyAlignment="1">
      <alignment vertical="top" wrapText="1"/>
    </xf>
    <xf numFmtId="0" fontId="22" fillId="0" borderId="11" xfId="0" applyFont="1" applyBorder="1" applyAlignment="1">
      <alignment horizontal="center" vertical="top"/>
    </xf>
    <xf numFmtId="0" fontId="21" fillId="0" borderId="31" xfId="0" applyFont="1" applyBorder="1" applyAlignment="1">
      <alignment horizontal="center" vertical="top"/>
    </xf>
    <xf numFmtId="0" fontId="21" fillId="0" borderId="29" xfId="0" applyFont="1" applyBorder="1" applyAlignment="1">
      <alignment horizontal="center" vertical="top"/>
    </xf>
    <xf numFmtId="0" fontId="15" fillId="0" borderId="29" xfId="0" applyFont="1" applyBorder="1" applyAlignment="1">
      <alignment horizontal="center" vertical="top"/>
    </xf>
    <xf numFmtId="0" fontId="23" fillId="0" borderId="29" xfId="0" applyFont="1" applyBorder="1" applyAlignment="1">
      <alignment horizontal="center" vertical="top"/>
    </xf>
    <xf numFmtId="0" fontId="21" fillId="0" borderId="32" xfId="0" applyFont="1" applyBorder="1" applyAlignment="1">
      <alignment horizontal="left" vertical="top"/>
    </xf>
    <xf numFmtId="49" fontId="21" fillId="0" borderId="29" xfId="0" applyNumberFormat="1" applyFont="1" applyBorder="1" applyAlignment="1">
      <alignment vertical="top"/>
    </xf>
    <xf numFmtId="49" fontId="21" fillId="0" borderId="29" xfId="0" applyNumberFormat="1" applyFont="1" applyBorder="1" applyAlignment="1">
      <alignment vertical="top" wrapText="1"/>
    </xf>
    <xf numFmtId="0" fontId="21" fillId="0" borderId="0" xfId="0" applyFont="1" applyAlignment="1">
      <alignment horizontal="center" vertical="top"/>
    </xf>
    <xf numFmtId="0" fontId="24" fillId="0" borderId="30" xfId="0" applyFont="1" applyBorder="1" applyAlignment="1">
      <alignment horizontal="center" vertical="top"/>
    </xf>
    <xf numFmtId="0" fontId="21" fillId="0" borderId="30" xfId="0" applyFont="1" applyBorder="1" applyAlignment="1">
      <alignment horizontal="center" vertical="top"/>
    </xf>
    <xf numFmtId="0" fontId="21" fillId="0" borderId="33" xfId="0" applyFont="1" applyBorder="1" applyAlignment="1">
      <alignment horizontal="center" vertical="top"/>
    </xf>
    <xf numFmtId="0" fontId="24" fillId="0" borderId="35" xfId="0" applyFont="1" applyBorder="1" applyAlignment="1">
      <alignment horizontal="center" vertical="top"/>
    </xf>
    <xf numFmtId="0" fontId="21" fillId="0" borderId="35" xfId="0" applyFont="1" applyBorder="1" applyAlignment="1">
      <alignment horizontal="center" vertical="top"/>
    </xf>
    <xf numFmtId="0" fontId="24" fillId="0" borderId="36" xfId="0" applyFont="1" applyBorder="1" applyAlignment="1">
      <alignment horizontal="center" vertical="top"/>
    </xf>
    <xf numFmtId="0" fontId="21" fillId="0" borderId="36" xfId="0" applyFont="1" applyBorder="1" applyAlignment="1">
      <alignment horizontal="center" vertical="top"/>
    </xf>
    <xf numFmtId="0" fontId="21" fillId="0" borderId="37" xfId="0" applyFont="1" applyBorder="1" applyAlignment="1">
      <alignment horizontal="center" vertical="top"/>
    </xf>
    <xf numFmtId="0" fontId="25" fillId="8" borderId="38" xfId="0" applyFont="1" applyFill="1" applyBorder="1" applyAlignment="1">
      <alignment horizontal="center" vertical="top"/>
    </xf>
    <xf numFmtId="0" fontId="15" fillId="8" borderId="39" xfId="0" applyFont="1" applyFill="1" applyBorder="1" applyAlignment="1">
      <alignment vertical="top"/>
    </xf>
    <xf numFmtId="0" fontId="15" fillId="8" borderId="40" xfId="0" applyFont="1" applyFill="1" applyBorder="1" applyAlignment="1">
      <alignment horizontal="center" vertical="top"/>
    </xf>
    <xf numFmtId="0" fontId="15" fillId="8" borderId="41" xfId="0" applyFont="1" applyFill="1" applyBorder="1" applyAlignment="1">
      <alignment horizontal="center" vertical="top"/>
    </xf>
    <xf numFmtId="0" fontId="23" fillId="8" borderId="41" xfId="0" applyFont="1" applyFill="1" applyBorder="1" applyAlignment="1">
      <alignment horizontal="center" vertical="top"/>
    </xf>
    <xf numFmtId="0" fontId="15" fillId="8" borderId="42" xfId="0" applyFont="1" applyFill="1" applyBorder="1" applyAlignment="1">
      <alignment horizontal="left" vertical="top"/>
    </xf>
    <xf numFmtId="0" fontId="15" fillId="8" borderId="40" xfId="0" applyFont="1" applyFill="1" applyBorder="1" applyAlignment="1">
      <alignment horizontal="right" vertical="top"/>
    </xf>
    <xf numFmtId="0" fontId="26" fillId="0" borderId="0" xfId="0" applyFont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15" fillId="0" borderId="12" xfId="0" applyFont="1" applyBorder="1" applyAlignment="1">
      <alignment vertical="top"/>
    </xf>
    <xf numFmtId="0" fontId="15" fillId="0" borderId="47" xfId="0" applyFont="1" applyBorder="1" applyAlignment="1">
      <alignment horizontal="center" vertical="top"/>
    </xf>
    <xf numFmtId="0" fontId="15" fillId="0" borderId="48" xfId="0" applyFont="1" applyBorder="1" applyAlignment="1">
      <alignment horizontal="center" vertical="top"/>
    </xf>
    <xf numFmtId="0" fontId="23" fillId="0" borderId="48" xfId="0" applyFont="1" applyBorder="1" applyAlignment="1">
      <alignment horizontal="center" vertical="top"/>
    </xf>
    <xf numFmtId="0" fontId="15" fillId="0" borderId="49" xfId="0" applyFont="1" applyBorder="1" applyAlignment="1">
      <alignment horizontal="left" vertical="top"/>
    </xf>
    <xf numFmtId="0" fontId="25" fillId="0" borderId="35" xfId="0" applyFont="1" applyBorder="1" applyAlignment="1">
      <alignment horizontal="center" vertical="top"/>
    </xf>
    <xf numFmtId="0" fontId="15" fillId="0" borderId="0" xfId="0" applyFont="1" applyAlignment="1">
      <alignment vertical="top"/>
    </xf>
    <xf numFmtId="0" fontId="15" fillId="0" borderId="50" xfId="0" applyFont="1" applyBorder="1" applyAlignment="1">
      <alignment horizontal="right" vertical="top"/>
    </xf>
    <xf numFmtId="0" fontId="15" fillId="0" borderId="50" xfId="0" applyFont="1" applyBorder="1" applyAlignment="1">
      <alignment horizontal="center" vertical="top"/>
    </xf>
    <xf numFmtId="0" fontId="15" fillId="0" borderId="51" xfId="0" applyFont="1" applyBorder="1" applyAlignment="1">
      <alignment horizontal="center" vertical="top"/>
    </xf>
    <xf numFmtId="0" fontId="23" fillId="0" borderId="51" xfId="0" applyFont="1" applyBorder="1" applyAlignment="1">
      <alignment horizontal="center" vertical="top"/>
    </xf>
    <xf numFmtId="0" fontId="15" fillId="0" borderId="52" xfId="0" applyFont="1" applyBorder="1" applyAlignment="1">
      <alignment horizontal="left" vertical="top"/>
    </xf>
    <xf numFmtId="0" fontId="24" fillId="0" borderId="0" xfId="0" applyFont="1" applyAlignment="1">
      <alignment horizontal="center" vertical="top"/>
    </xf>
    <xf numFmtId="0" fontId="15" fillId="0" borderId="47" xfId="0" applyFont="1" applyBorder="1" applyAlignment="1">
      <alignment horizontal="right" vertical="top"/>
    </xf>
    <xf numFmtId="0" fontId="23" fillId="3" borderId="54" xfId="0" applyFont="1" applyFill="1" applyBorder="1" applyAlignment="1">
      <alignment horizontal="center" vertical="top"/>
    </xf>
    <xf numFmtId="0" fontId="15" fillId="9" borderId="17" xfId="0" applyFont="1" applyFill="1" applyBorder="1" applyAlignment="1">
      <alignment horizontal="center" vertical="top"/>
    </xf>
    <xf numFmtId="0" fontId="23" fillId="9" borderId="17" xfId="0" applyFont="1" applyFill="1" applyBorder="1" applyAlignment="1">
      <alignment horizontal="center" vertical="top"/>
    </xf>
    <xf numFmtId="0" fontId="15" fillId="9" borderId="16" xfId="0" applyFont="1" applyFill="1" applyBorder="1" applyAlignment="1">
      <alignment horizontal="center" vertical="top"/>
    </xf>
    <xf numFmtId="0" fontId="27" fillId="0" borderId="0" xfId="0" applyFont="1" applyAlignment="1">
      <alignment horizontal="center" vertical="center"/>
    </xf>
    <xf numFmtId="0" fontId="21" fillId="0" borderId="0" xfId="0" applyFont="1" applyAlignment="1">
      <alignment vertical="top"/>
    </xf>
    <xf numFmtId="0" fontId="18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20" fillId="0" borderId="0" xfId="0" applyFont="1" applyAlignment="1">
      <alignment horizontal="center" vertical="top"/>
    </xf>
    <xf numFmtId="0" fontId="23" fillId="0" borderId="0" xfId="0" applyFont="1" applyAlignment="1">
      <alignment horizontal="center" vertical="top"/>
    </xf>
    <xf numFmtId="0" fontId="21" fillId="0" borderId="0" xfId="0" applyFont="1" applyAlignment="1">
      <alignment horizontal="left" vertical="top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15" fillId="0" borderId="46" xfId="0" applyFont="1" applyBorder="1" applyAlignment="1">
      <alignment horizontal="right" vertical="top"/>
    </xf>
    <xf numFmtId="0" fontId="7" fillId="2" borderId="56" xfId="0" applyFont="1" applyFill="1" applyBorder="1" applyAlignment="1">
      <alignment horizontal="right" vertical="center"/>
    </xf>
    <xf numFmtId="0" fontId="9" fillId="10" borderId="39" xfId="0" applyFont="1" applyFill="1" applyBorder="1" applyAlignment="1">
      <alignment vertical="top"/>
    </xf>
    <xf numFmtId="0" fontId="9" fillId="11" borderId="38" xfId="0" applyFont="1" applyFill="1" applyBorder="1" applyAlignment="1">
      <alignment vertical="top"/>
    </xf>
    <xf numFmtId="0" fontId="9" fillId="11" borderId="39" xfId="0" applyFont="1" applyFill="1" applyBorder="1" applyAlignment="1">
      <alignment vertical="top"/>
    </xf>
    <xf numFmtId="0" fontId="9" fillId="12" borderId="38" xfId="0" applyFont="1" applyFill="1" applyBorder="1" applyAlignment="1">
      <alignment vertical="top"/>
    </xf>
    <xf numFmtId="0" fontId="9" fillId="12" borderId="39" xfId="0" applyFont="1" applyFill="1" applyBorder="1" applyAlignment="1">
      <alignment vertical="top"/>
    </xf>
    <xf numFmtId="0" fontId="9" fillId="5" borderId="38" xfId="0" applyFont="1" applyFill="1" applyBorder="1" applyAlignment="1">
      <alignment vertical="top"/>
    </xf>
    <xf numFmtId="0" fontId="9" fillId="5" borderId="39" xfId="0" applyFont="1" applyFill="1" applyBorder="1" applyAlignment="1">
      <alignment vertical="top"/>
    </xf>
    <xf numFmtId="0" fontId="6" fillId="0" borderId="10" xfId="0" applyFont="1" applyBorder="1" applyAlignment="1">
      <alignment vertical="top"/>
    </xf>
    <xf numFmtId="0" fontId="6" fillId="0" borderId="57" xfId="0" applyFont="1" applyBorder="1" applyAlignment="1">
      <alignment vertical="top"/>
    </xf>
    <xf numFmtId="0" fontId="6" fillId="0" borderId="11" xfId="0" applyFont="1" applyBorder="1" applyAlignment="1">
      <alignment vertical="top"/>
    </xf>
    <xf numFmtId="0" fontId="15" fillId="5" borderId="17" xfId="0" applyFont="1" applyFill="1" applyBorder="1" applyAlignment="1">
      <alignment vertical="top"/>
    </xf>
    <xf numFmtId="0" fontId="14" fillId="10" borderId="38" xfId="0" applyFont="1" applyFill="1" applyBorder="1" applyAlignment="1">
      <alignment vertical="top"/>
    </xf>
    <xf numFmtId="0" fontId="14" fillId="10" borderId="39" xfId="0" applyFont="1" applyFill="1" applyBorder="1" applyAlignment="1">
      <alignment vertical="top"/>
    </xf>
    <xf numFmtId="0" fontId="14" fillId="11" borderId="38" xfId="0" applyFont="1" applyFill="1" applyBorder="1" applyAlignment="1">
      <alignment vertical="top"/>
    </xf>
    <xf numFmtId="0" fontId="14" fillId="11" borderId="39" xfId="0" applyFont="1" applyFill="1" applyBorder="1" applyAlignment="1">
      <alignment vertical="top"/>
    </xf>
    <xf numFmtId="0" fontId="14" fillId="12" borderId="38" xfId="0" applyFont="1" applyFill="1" applyBorder="1" applyAlignment="1">
      <alignment vertical="top"/>
    </xf>
    <xf numFmtId="0" fontId="14" fillId="12" borderId="39" xfId="0" applyFont="1" applyFill="1" applyBorder="1" applyAlignment="1">
      <alignment vertical="top"/>
    </xf>
    <xf numFmtId="0" fontId="14" fillId="5" borderId="38" xfId="0" applyFont="1" applyFill="1" applyBorder="1" applyAlignment="1">
      <alignment vertical="top"/>
    </xf>
    <xf numFmtId="0" fontId="14" fillId="0" borderId="10" xfId="0" applyFont="1" applyBorder="1" applyAlignment="1">
      <alignment vertical="top"/>
    </xf>
    <xf numFmtId="0" fontId="14" fillId="0" borderId="41" xfId="0" applyFont="1" applyBorder="1" applyAlignment="1">
      <alignment vertical="top"/>
    </xf>
    <xf numFmtId="0" fontId="21" fillId="0" borderId="50" xfId="0" applyFont="1" applyBorder="1" applyAlignment="1">
      <alignment horizontal="center" vertical="top"/>
    </xf>
    <xf numFmtId="0" fontId="21" fillId="0" borderId="58" xfId="0" applyFont="1" applyBorder="1" applyAlignment="1">
      <alignment horizontal="center" vertical="top"/>
    </xf>
    <xf numFmtId="0" fontId="18" fillId="0" borderId="11" xfId="0" applyFont="1" applyBorder="1" applyAlignment="1">
      <alignment horizontal="center" vertical="top"/>
    </xf>
    <xf numFmtId="0" fontId="18" fillId="0" borderId="41" xfId="0" applyFont="1" applyBorder="1" applyAlignment="1">
      <alignment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top"/>
    </xf>
    <xf numFmtId="164" fontId="18" fillId="0" borderId="41" xfId="0" applyNumberFormat="1" applyFont="1" applyBorder="1" applyAlignment="1">
      <alignment horizontal="center" vertical="center" wrapText="1"/>
    </xf>
    <xf numFmtId="1" fontId="21" fillId="0" borderId="29" xfId="0" applyNumberFormat="1" applyFont="1" applyBorder="1" applyAlignment="1">
      <alignment horizontal="center" vertical="top"/>
    </xf>
    <xf numFmtId="0" fontId="18" fillId="0" borderId="10" xfId="0" applyFont="1" applyBorder="1" applyAlignment="1">
      <alignment horizontal="center" vertical="center" wrapText="1"/>
    </xf>
    <xf numFmtId="49" fontId="21" fillId="0" borderId="31" xfId="0" applyNumberFormat="1" applyFont="1" applyBorder="1" applyAlignment="1">
      <alignment vertical="top" wrapText="1"/>
    </xf>
    <xf numFmtId="0" fontId="31" fillId="0" borderId="41" xfId="0" applyFont="1" applyBorder="1" applyAlignment="1">
      <alignment horizontal="center" vertical="center" wrapText="1"/>
    </xf>
    <xf numFmtId="49" fontId="21" fillId="0" borderId="32" xfId="0" applyNumberFormat="1" applyFont="1" applyBorder="1" applyAlignment="1">
      <alignment horizontal="left" vertical="top"/>
    </xf>
    <xf numFmtId="0" fontId="21" fillId="0" borderId="41" xfId="0" applyFont="1" applyBorder="1" applyAlignment="1">
      <alignment vertical="top" wrapText="1"/>
    </xf>
    <xf numFmtId="0" fontId="20" fillId="0" borderId="30" xfId="0" applyFont="1" applyBorder="1" applyAlignment="1">
      <alignment horizontal="center" vertical="top"/>
    </xf>
    <xf numFmtId="0" fontId="21" fillId="0" borderId="42" xfId="0" applyFont="1" applyBorder="1" applyAlignment="1">
      <alignment horizontal="left" vertical="top"/>
    </xf>
    <xf numFmtId="0" fontId="21" fillId="0" borderId="41" xfId="0" applyFont="1" applyBorder="1" applyAlignment="1">
      <alignment vertical="top"/>
    </xf>
    <xf numFmtId="49" fontId="21" fillId="13" borderId="59" xfId="0" applyNumberFormat="1" applyFont="1" applyFill="1" applyBorder="1" applyAlignment="1">
      <alignment vertical="top"/>
    </xf>
    <xf numFmtId="49" fontId="21" fillId="13" borderId="38" xfId="0" applyNumberFormat="1" applyFont="1" applyFill="1" applyBorder="1" applyAlignment="1">
      <alignment vertical="top" wrapText="1"/>
    </xf>
    <xf numFmtId="0" fontId="21" fillId="13" borderId="54" xfId="0" applyFont="1" applyFill="1" applyBorder="1" applyAlignment="1">
      <alignment horizontal="center" vertical="top"/>
    </xf>
    <xf numFmtId="0" fontId="15" fillId="13" borderId="54" xfId="0" applyFont="1" applyFill="1" applyBorder="1" applyAlignment="1">
      <alignment horizontal="center" vertical="top"/>
    </xf>
    <xf numFmtId="0" fontId="23" fillId="13" borderId="54" xfId="0" applyFont="1" applyFill="1" applyBorder="1" applyAlignment="1">
      <alignment horizontal="center" vertical="top"/>
    </xf>
    <xf numFmtId="0" fontId="21" fillId="13" borderId="60" xfId="0" applyFont="1" applyFill="1" applyBorder="1" applyAlignment="1">
      <alignment horizontal="left" vertical="top"/>
    </xf>
    <xf numFmtId="0" fontId="21" fillId="0" borderId="29" xfId="0" applyFont="1" applyBorder="1" applyAlignment="1">
      <alignment vertical="top"/>
    </xf>
    <xf numFmtId="0" fontId="21" fillId="0" borderId="41" xfId="0" applyFont="1" applyBorder="1" applyAlignment="1">
      <alignment horizontal="left" vertical="center" wrapText="1"/>
    </xf>
    <xf numFmtId="0" fontId="21" fillId="0" borderId="29" xfId="0" applyFont="1" applyBorder="1" applyAlignment="1">
      <alignment horizontal="left" vertical="center"/>
    </xf>
    <xf numFmtId="0" fontId="21" fillId="0" borderId="41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/>
    </xf>
    <xf numFmtId="0" fontId="21" fillId="0" borderId="41" xfId="0" applyFont="1" applyBorder="1"/>
    <xf numFmtId="0" fontId="20" fillId="0" borderId="31" xfId="0" applyFont="1" applyBorder="1" applyAlignment="1">
      <alignment horizontal="center" vertical="top"/>
    </xf>
    <xf numFmtId="0" fontId="20" fillId="0" borderId="33" xfId="0" applyFont="1" applyBorder="1" applyAlignment="1">
      <alignment horizontal="center" vertical="top"/>
    </xf>
    <xf numFmtId="165" fontId="15" fillId="0" borderId="29" xfId="0" applyNumberFormat="1" applyFont="1" applyBorder="1" applyAlignment="1">
      <alignment horizontal="center" vertical="top"/>
    </xf>
    <xf numFmtId="1" fontId="23" fillId="0" borderId="30" xfId="0" applyNumberFormat="1" applyFont="1" applyBorder="1" applyAlignment="1">
      <alignment horizontal="center" vertical="top"/>
    </xf>
    <xf numFmtId="0" fontId="15" fillId="8" borderId="61" xfId="0" applyFont="1" applyFill="1" applyBorder="1" applyAlignment="1">
      <alignment horizontal="left" vertical="top"/>
    </xf>
    <xf numFmtId="0" fontId="21" fillId="0" borderId="41" xfId="0" applyFont="1" applyBorder="1" applyAlignment="1">
      <alignment vertical="center" wrapText="1"/>
    </xf>
    <xf numFmtId="0" fontId="21" fillId="0" borderId="10" xfId="0" applyFont="1" applyBorder="1" applyAlignment="1">
      <alignment horizontal="center" vertical="center" wrapText="1"/>
    </xf>
    <xf numFmtId="0" fontId="14" fillId="7" borderId="62" xfId="0" applyFont="1" applyFill="1" applyBorder="1" applyAlignment="1">
      <alignment horizontal="center" vertical="top" textRotation="90"/>
    </xf>
    <xf numFmtId="0" fontId="18" fillId="0" borderId="31" xfId="0" applyFont="1" applyBorder="1" applyAlignment="1">
      <alignment horizontal="center" vertical="top"/>
    </xf>
    <xf numFmtId="49" fontId="21" fillId="0" borderId="33" xfId="0" applyNumberFormat="1" applyFont="1" applyBorder="1" applyAlignment="1">
      <alignment vertical="top"/>
    </xf>
    <xf numFmtId="0" fontId="15" fillId="0" borderId="30" xfId="0" applyFont="1" applyBorder="1" applyAlignment="1">
      <alignment horizontal="center" vertical="top"/>
    </xf>
    <xf numFmtId="0" fontId="23" fillId="0" borderId="30" xfId="0" applyFont="1" applyBorder="1" applyAlignment="1">
      <alignment horizontal="center" vertical="top"/>
    </xf>
    <xf numFmtId="0" fontId="16" fillId="8" borderId="59" xfId="0" applyFont="1" applyFill="1" applyBorder="1" applyAlignment="1">
      <alignment horizontal="center" vertical="top"/>
    </xf>
    <xf numFmtId="0" fontId="15" fillId="8" borderId="59" xfId="0" applyFont="1" applyFill="1" applyBorder="1" applyAlignment="1">
      <alignment horizontal="center" vertical="top"/>
    </xf>
    <xf numFmtId="0" fontId="23" fillId="8" borderId="59" xfId="0" applyFont="1" applyFill="1" applyBorder="1" applyAlignment="1">
      <alignment horizontal="center" vertical="top"/>
    </xf>
    <xf numFmtId="0" fontId="21" fillId="8" borderId="60" xfId="0" applyFont="1" applyFill="1" applyBorder="1" applyAlignment="1">
      <alignment horizontal="left" vertical="top"/>
    </xf>
    <xf numFmtId="0" fontId="15" fillId="8" borderId="54" xfId="0" applyFont="1" applyFill="1" applyBorder="1" applyAlignment="1">
      <alignment horizontal="center" vertical="top"/>
    </xf>
    <xf numFmtId="0" fontId="23" fillId="8" borderId="54" xfId="0" applyFont="1" applyFill="1" applyBorder="1" applyAlignment="1">
      <alignment horizontal="center" vertical="top"/>
    </xf>
    <xf numFmtId="0" fontId="20" fillId="8" borderId="54" xfId="0" applyFont="1" applyFill="1" applyBorder="1" applyAlignment="1">
      <alignment horizontal="center" vertical="top"/>
    </xf>
    <xf numFmtId="49" fontId="21" fillId="8" borderId="54" xfId="0" applyNumberFormat="1" applyFont="1" applyFill="1" applyBorder="1" applyAlignment="1">
      <alignment vertical="top"/>
    </xf>
    <xf numFmtId="49" fontId="15" fillId="8" borderId="54" xfId="0" applyNumberFormat="1" applyFont="1" applyFill="1" applyBorder="1" applyAlignment="1">
      <alignment horizontal="right" vertical="top" wrapText="1"/>
    </xf>
    <xf numFmtId="0" fontId="21" fillId="8" borderId="54" xfId="0" applyFont="1" applyFill="1" applyBorder="1" applyAlignment="1">
      <alignment horizontal="center" vertical="top"/>
    </xf>
    <xf numFmtId="0" fontId="15" fillId="2" borderId="66" xfId="0" applyFont="1" applyFill="1" applyBorder="1" applyAlignment="1">
      <alignment vertical="top"/>
    </xf>
    <xf numFmtId="0" fontId="15" fillId="9" borderId="59" xfId="0" applyFont="1" applyFill="1" applyBorder="1" applyAlignment="1">
      <alignment horizontal="center" vertical="top"/>
    </xf>
    <xf numFmtId="0" fontId="23" fillId="9" borderId="59" xfId="0" applyFont="1" applyFill="1" applyBorder="1" applyAlignment="1">
      <alignment horizontal="center" vertical="top"/>
    </xf>
    <xf numFmtId="49" fontId="15" fillId="0" borderId="29" xfId="0" applyNumberFormat="1" applyFont="1" applyBorder="1" applyAlignment="1">
      <alignment horizontal="right" vertical="top" wrapText="1"/>
    </xf>
    <xf numFmtId="49" fontId="11" fillId="0" borderId="8" xfId="0" applyNumberFormat="1" applyFont="1" applyBorder="1" applyAlignment="1">
      <alignment horizontal="center" vertical="top"/>
    </xf>
    <xf numFmtId="49" fontId="11" fillId="4" borderId="7" xfId="0" applyNumberFormat="1" applyFont="1" applyFill="1" applyBorder="1" applyAlignment="1">
      <alignment horizontal="center" vertical="center"/>
    </xf>
    <xf numFmtId="49" fontId="21" fillId="0" borderId="41" xfId="0" applyNumberFormat="1" applyFont="1" applyBorder="1" applyAlignment="1">
      <alignment vertical="top"/>
    </xf>
    <xf numFmtId="49" fontId="21" fillId="0" borderId="11" xfId="0" applyNumberFormat="1" applyFont="1" applyBorder="1" applyAlignment="1">
      <alignment vertical="top" wrapText="1"/>
    </xf>
    <xf numFmtId="49" fontId="21" fillId="0" borderId="41" xfId="0" applyNumberFormat="1" applyFont="1" applyBorder="1" applyAlignment="1">
      <alignment horizontal="center" vertical="top"/>
    </xf>
    <xf numFmtId="49" fontId="15" fillId="0" borderId="41" xfId="0" applyNumberFormat="1" applyFont="1" applyBorder="1" applyAlignment="1">
      <alignment horizontal="center" vertical="top"/>
    </xf>
    <xf numFmtId="49" fontId="15" fillId="0" borderId="11" xfId="0" applyNumberFormat="1" applyFont="1" applyBorder="1" applyAlignment="1">
      <alignment horizontal="center" vertical="top"/>
    </xf>
    <xf numFmtId="49" fontId="21" fillId="0" borderId="20" xfId="0" applyNumberFormat="1" applyFont="1" applyBorder="1" applyAlignment="1">
      <alignment vertical="top"/>
    </xf>
    <xf numFmtId="49" fontId="21" fillId="0" borderId="58" xfId="0" applyNumberFormat="1" applyFont="1" applyBorder="1" applyAlignment="1">
      <alignment vertical="top" wrapText="1"/>
    </xf>
    <xf numFmtId="49" fontId="21" fillId="0" borderId="20" xfId="0" applyNumberFormat="1" applyFont="1" applyBorder="1" applyAlignment="1">
      <alignment horizontal="center" vertical="top"/>
    </xf>
    <xf numFmtId="49" fontId="15" fillId="0" borderId="20" xfId="0" applyNumberFormat="1" applyFont="1" applyBorder="1" applyAlignment="1">
      <alignment horizontal="center" vertical="top"/>
    </xf>
    <xf numFmtId="49" fontId="15" fillId="0" borderId="58" xfId="0" applyNumberFormat="1" applyFont="1" applyBorder="1" applyAlignment="1">
      <alignment horizontal="center" vertical="top"/>
    </xf>
    <xf numFmtId="0" fontId="21" fillId="0" borderId="20" xfId="0" applyFont="1" applyBorder="1" applyAlignment="1">
      <alignment horizontal="center" vertical="top"/>
    </xf>
    <xf numFmtId="0" fontId="15" fillId="0" borderId="20" xfId="0" applyFont="1" applyBorder="1" applyAlignment="1">
      <alignment horizontal="center" vertical="top"/>
    </xf>
    <xf numFmtId="49" fontId="21" fillId="0" borderId="51" xfId="0" applyNumberFormat="1" applyFont="1" applyBorder="1" applyAlignment="1">
      <alignment vertical="top"/>
    </xf>
    <xf numFmtId="49" fontId="21" fillId="0" borderId="50" xfId="0" applyNumberFormat="1" applyFont="1" applyBorder="1" applyAlignment="1">
      <alignment vertical="top" wrapText="1"/>
    </xf>
    <xf numFmtId="49" fontId="21" fillId="0" borderId="51" xfId="0" applyNumberFormat="1" applyFont="1" applyBorder="1" applyAlignment="1">
      <alignment horizontal="center" vertical="top"/>
    </xf>
    <xf numFmtId="49" fontId="15" fillId="0" borderId="51" xfId="0" applyNumberFormat="1" applyFont="1" applyBorder="1" applyAlignment="1">
      <alignment horizontal="center" vertical="top"/>
    </xf>
    <xf numFmtId="49" fontId="15" fillId="0" borderId="50" xfId="0" applyNumberFormat="1" applyFont="1" applyBorder="1" applyAlignment="1">
      <alignment horizontal="center" vertical="top"/>
    </xf>
    <xf numFmtId="49" fontId="21" fillId="2" borderId="38" xfId="0" applyNumberFormat="1" applyFont="1" applyFill="1" applyBorder="1" applyAlignment="1">
      <alignment vertical="top" wrapText="1"/>
    </xf>
    <xf numFmtId="49" fontId="21" fillId="0" borderId="41" xfId="0" applyNumberFormat="1" applyFont="1" applyBorder="1" applyAlignment="1">
      <alignment vertical="top" wrapText="1"/>
    </xf>
    <xf numFmtId="0" fontId="21" fillId="0" borderId="41" xfId="0" applyFont="1" applyBorder="1" applyAlignment="1">
      <alignment horizontal="center" vertical="top"/>
    </xf>
    <xf numFmtId="0" fontId="15" fillId="0" borderId="41" xfId="0" applyFont="1" applyBorder="1" applyAlignment="1">
      <alignment horizontal="center" vertical="top"/>
    </xf>
    <xf numFmtId="0" fontId="23" fillId="0" borderId="41" xfId="0" applyFont="1" applyBorder="1" applyAlignment="1">
      <alignment horizontal="center" vertical="top"/>
    </xf>
    <xf numFmtId="0" fontId="21" fillId="0" borderId="69" xfId="0" applyFont="1" applyBorder="1" applyAlignment="1">
      <alignment horizontal="left" vertical="top"/>
    </xf>
    <xf numFmtId="0" fontId="15" fillId="8" borderId="70" xfId="0" applyFont="1" applyFill="1" applyBorder="1" applyAlignment="1">
      <alignment vertical="top"/>
    </xf>
    <xf numFmtId="0" fontId="15" fillId="8" borderId="71" xfId="0" applyFont="1" applyFill="1" applyBorder="1" applyAlignment="1">
      <alignment horizontal="right" vertical="top"/>
    </xf>
    <xf numFmtId="0" fontId="15" fillId="8" borderId="71" xfId="0" applyFont="1" applyFill="1" applyBorder="1" applyAlignment="1">
      <alignment horizontal="center" vertical="top"/>
    </xf>
    <xf numFmtId="49" fontId="15" fillId="8" borderId="71" xfId="0" applyNumberFormat="1" applyFont="1" applyFill="1" applyBorder="1" applyAlignment="1">
      <alignment horizontal="center" vertical="top"/>
    </xf>
    <xf numFmtId="49" fontId="15" fillId="8" borderId="72" xfId="0" applyNumberFormat="1" applyFont="1" applyFill="1" applyBorder="1" applyAlignment="1">
      <alignment horizontal="center" vertical="top"/>
    </xf>
    <xf numFmtId="0" fontId="15" fillId="8" borderId="72" xfId="0" applyFont="1" applyFill="1" applyBorder="1" applyAlignment="1">
      <alignment horizontal="center" vertical="top"/>
    </xf>
    <xf numFmtId="49" fontId="23" fillId="8" borderId="72" xfId="0" applyNumberFormat="1" applyFont="1" applyFill="1" applyBorder="1" applyAlignment="1">
      <alignment horizontal="center" vertical="top"/>
    </xf>
    <xf numFmtId="49" fontId="23" fillId="0" borderId="51" xfId="0" applyNumberFormat="1" applyFont="1" applyBorder="1" applyAlignment="1">
      <alignment horizontal="center" vertical="top"/>
    </xf>
    <xf numFmtId="49" fontId="21" fillId="0" borderId="51" xfId="0" applyNumberFormat="1" applyFont="1" applyBorder="1" applyAlignment="1">
      <alignment vertical="top" wrapText="1"/>
    </xf>
    <xf numFmtId="0" fontId="21" fillId="0" borderId="51" xfId="0" applyFont="1" applyBorder="1" applyAlignment="1">
      <alignment horizontal="center" vertical="top"/>
    </xf>
    <xf numFmtId="49" fontId="18" fillId="2" borderId="73" xfId="0" applyNumberFormat="1" applyFont="1" applyFill="1" applyBorder="1" applyAlignment="1">
      <alignment horizontal="left"/>
    </xf>
    <xf numFmtId="49" fontId="21" fillId="0" borderId="30" xfId="0" applyNumberFormat="1" applyFont="1" applyBorder="1" applyAlignment="1">
      <alignment vertical="top" wrapText="1"/>
    </xf>
    <xf numFmtId="0" fontId="23" fillId="2" borderId="54" xfId="0" applyFont="1" applyFill="1" applyBorder="1" applyAlignment="1">
      <alignment horizontal="center" vertical="top"/>
    </xf>
    <xf numFmtId="49" fontId="15" fillId="9" borderId="59" xfId="0" applyNumberFormat="1" applyFont="1" applyFill="1" applyBorder="1" applyAlignment="1">
      <alignment horizontal="center" vertical="top"/>
    </xf>
    <xf numFmtId="49" fontId="23" fillId="9" borderId="59" xfId="0" applyNumberFormat="1" applyFont="1" applyFill="1" applyBorder="1" applyAlignment="1">
      <alignment horizontal="center" vertical="top"/>
    </xf>
    <xf numFmtId="0" fontId="21" fillId="0" borderId="41" xfId="0" applyFont="1" applyBorder="1" applyAlignment="1">
      <alignment horizontal="left" vertical="top"/>
    </xf>
    <xf numFmtId="49" fontId="18" fillId="0" borderId="41" xfId="0" applyNumberFormat="1" applyFont="1" applyBorder="1" applyAlignment="1">
      <alignment vertical="top"/>
    </xf>
    <xf numFmtId="1" fontId="21" fillId="0" borderId="41" xfId="0" applyNumberFormat="1" applyFont="1" applyBorder="1" applyAlignment="1">
      <alignment horizontal="center" vertical="top"/>
    </xf>
    <xf numFmtId="1" fontId="18" fillId="0" borderId="41" xfId="0" applyNumberFormat="1" applyFont="1" applyBorder="1" applyAlignment="1">
      <alignment horizontal="center" vertical="top"/>
    </xf>
    <xf numFmtId="1" fontId="15" fillId="8" borderId="40" xfId="0" applyNumberFormat="1" applyFont="1" applyFill="1" applyBorder="1" applyAlignment="1">
      <alignment horizontal="center" vertical="top"/>
    </xf>
    <xf numFmtId="1" fontId="15" fillId="0" borderId="51" xfId="0" applyNumberFormat="1" applyFont="1" applyBorder="1" applyAlignment="1">
      <alignment horizontal="center" vertical="top"/>
    </xf>
    <xf numFmtId="49" fontId="21" fillId="0" borderId="20" xfId="0" applyNumberFormat="1" applyFont="1" applyBorder="1" applyAlignment="1">
      <alignment horizontal="left" vertical="top"/>
    </xf>
    <xf numFmtId="49" fontId="32" fillId="0" borderId="41" xfId="0" applyNumberFormat="1" applyFont="1" applyBorder="1" applyAlignment="1">
      <alignment vertical="top"/>
    </xf>
    <xf numFmtId="0" fontId="32" fillId="0" borderId="29" xfId="0" applyFont="1" applyBorder="1" applyAlignment="1">
      <alignment horizontal="center" vertical="top"/>
    </xf>
    <xf numFmtId="1" fontId="32" fillId="0" borderId="41" xfId="0" applyNumberFormat="1" applyFont="1" applyBorder="1" applyAlignment="1">
      <alignment horizontal="center" vertical="top"/>
    </xf>
    <xf numFmtId="49" fontId="31" fillId="0" borderId="30" xfId="0" applyNumberFormat="1" applyFont="1" applyBorder="1" applyAlignment="1">
      <alignment vertical="top"/>
    </xf>
    <xf numFmtId="49" fontId="31" fillId="0" borderId="10" xfId="0" applyNumberFormat="1" applyFont="1" applyBorder="1" applyAlignment="1">
      <alignment vertical="top" wrapText="1"/>
    </xf>
    <xf numFmtId="0" fontId="31" fillId="0" borderId="29" xfId="0" applyFont="1" applyBorder="1" applyAlignment="1">
      <alignment horizontal="center" vertical="top"/>
    </xf>
    <xf numFmtId="1" fontId="15" fillId="9" borderId="59" xfId="0" applyNumberFormat="1" applyFont="1" applyFill="1" applyBorder="1" applyAlignment="1">
      <alignment horizontal="center" vertical="top"/>
    </xf>
    <xf numFmtId="1" fontId="15" fillId="9" borderId="17" xfId="0" applyNumberFormat="1" applyFont="1" applyFill="1" applyBorder="1" applyAlignment="1">
      <alignment horizontal="center" vertical="top"/>
    </xf>
    <xf numFmtId="49" fontId="18" fillId="0" borderId="29" xfId="0" applyNumberFormat="1" applyFont="1" applyBorder="1" applyAlignment="1">
      <alignment vertical="top"/>
    </xf>
    <xf numFmtId="1" fontId="18" fillId="0" borderId="29" xfId="0" applyNumberFormat="1" applyFont="1" applyBorder="1" applyAlignment="1">
      <alignment horizontal="center" vertical="top"/>
    </xf>
    <xf numFmtId="0" fontId="18" fillId="13" borderId="41" xfId="0" applyFont="1" applyFill="1" applyBorder="1" applyAlignment="1">
      <alignment vertical="top" wrapText="1"/>
    </xf>
    <xf numFmtId="0" fontId="21" fillId="13" borderId="41" xfId="0" applyFont="1" applyFill="1" applyBorder="1" applyAlignment="1">
      <alignment vertical="top"/>
    </xf>
    <xf numFmtId="0" fontId="21" fillId="13" borderId="41" xfId="0" applyFont="1" applyFill="1" applyBorder="1" applyAlignment="1">
      <alignment horizontal="center" vertical="top"/>
    </xf>
    <xf numFmtId="0" fontId="18" fillId="13" borderId="41" xfId="0" applyFont="1" applyFill="1" applyBorder="1" applyAlignment="1">
      <alignment horizontal="center" vertical="top" wrapText="1"/>
    </xf>
    <xf numFmtId="49" fontId="21" fillId="14" borderId="54" xfId="0" applyNumberFormat="1" applyFont="1" applyFill="1" applyBorder="1" applyAlignment="1">
      <alignment vertical="top" wrapText="1"/>
    </xf>
    <xf numFmtId="0" fontId="6" fillId="0" borderId="0" xfId="0" applyFont="1" applyAlignment="1">
      <alignment vertical="top"/>
    </xf>
    <xf numFmtId="0" fontId="14" fillId="0" borderId="0" xfId="0" applyFont="1" applyAlignment="1">
      <alignment horizontal="right" vertical="top"/>
    </xf>
    <xf numFmtId="1" fontId="6" fillId="0" borderId="74" xfId="0" applyNumberFormat="1" applyFont="1" applyBorder="1" applyAlignment="1">
      <alignment horizontal="center" vertical="top"/>
    </xf>
    <xf numFmtId="164" fontId="6" fillId="3" borderId="74" xfId="0" applyNumberFormat="1" applyFont="1" applyFill="1" applyBorder="1" applyAlignment="1">
      <alignment horizontal="center" vertical="top"/>
    </xf>
    <xf numFmtId="1" fontId="11" fillId="3" borderId="74" xfId="0" applyNumberFormat="1" applyFont="1" applyFill="1" applyBorder="1" applyAlignment="1">
      <alignment horizontal="center" vertical="top"/>
    </xf>
    <xf numFmtId="9" fontId="33" fillId="15" borderId="73" xfId="0" applyNumberFormat="1" applyFont="1" applyFill="1" applyBorder="1" applyAlignment="1">
      <alignment horizontal="right" vertical="top"/>
    </xf>
    <xf numFmtId="0" fontId="14" fillId="10" borderId="73" xfId="0" applyFont="1" applyFill="1" applyBorder="1" applyAlignment="1">
      <alignment vertical="top"/>
    </xf>
    <xf numFmtId="0" fontId="14" fillId="11" borderId="73" xfId="0" applyFont="1" applyFill="1" applyBorder="1" applyAlignment="1">
      <alignment vertical="top"/>
    </xf>
    <xf numFmtId="0" fontId="14" fillId="12" borderId="73" xfId="0" applyFont="1" applyFill="1" applyBorder="1" applyAlignment="1">
      <alignment vertical="top"/>
    </xf>
    <xf numFmtId="0" fontId="14" fillId="5" borderId="73" xfId="0" applyFont="1" applyFill="1" applyBorder="1" applyAlignment="1">
      <alignment vertical="top"/>
    </xf>
    <xf numFmtId="0" fontId="6" fillId="0" borderId="12" xfId="0" applyFont="1" applyBorder="1" applyAlignment="1">
      <alignment vertical="top"/>
    </xf>
    <xf numFmtId="0" fontId="15" fillId="5" borderId="2" xfId="0" applyFont="1" applyFill="1" applyBorder="1" applyAlignment="1">
      <alignment horizontal="center" vertical="top"/>
    </xf>
    <xf numFmtId="0" fontId="25" fillId="5" borderId="7" xfId="0" applyFont="1" applyFill="1" applyBorder="1" applyAlignment="1">
      <alignment horizontal="center" vertical="top"/>
    </xf>
    <xf numFmtId="0" fontId="23" fillId="5" borderId="7" xfId="0" applyFont="1" applyFill="1" applyBorder="1" applyAlignment="1">
      <alignment horizontal="center" vertical="top"/>
    </xf>
    <xf numFmtId="0" fontId="15" fillId="0" borderId="11" xfId="0" applyFont="1" applyBorder="1" applyAlignment="1">
      <alignment horizontal="center" vertical="top"/>
    </xf>
    <xf numFmtId="0" fontId="15" fillId="3" borderId="22" xfId="0" applyFont="1" applyFill="1" applyBorder="1" applyAlignment="1">
      <alignment horizontal="center" vertical="top"/>
    </xf>
    <xf numFmtId="0" fontId="25" fillId="6" borderId="23" xfId="0" applyFont="1" applyFill="1" applyBorder="1" applyAlignment="1">
      <alignment horizontal="center" vertical="top"/>
    </xf>
    <xf numFmtId="0" fontId="15" fillId="6" borderId="23" xfId="0" applyFont="1" applyFill="1" applyBorder="1" applyAlignment="1">
      <alignment vertical="top"/>
    </xf>
    <xf numFmtId="0" fontId="15" fillId="6" borderId="23" xfId="0" applyFont="1" applyFill="1" applyBorder="1" applyAlignment="1">
      <alignment horizontal="center" vertical="top"/>
    </xf>
    <xf numFmtId="0" fontId="23" fillId="6" borderId="23" xfId="0" applyFont="1" applyFill="1" applyBorder="1" applyAlignment="1">
      <alignment horizontal="center" vertical="top"/>
    </xf>
    <xf numFmtId="0" fontId="15" fillId="6" borderId="26" xfId="0" applyFont="1" applyFill="1" applyBorder="1" applyAlignment="1">
      <alignment horizontal="left" vertical="top"/>
    </xf>
    <xf numFmtId="0" fontId="34" fillId="0" borderId="20" xfId="0" applyFont="1" applyBorder="1" applyAlignment="1">
      <alignment horizontal="center" vertical="top"/>
    </xf>
    <xf numFmtId="49" fontId="34" fillId="0" borderId="20" xfId="0" applyNumberFormat="1" applyFont="1" applyBorder="1" applyAlignment="1">
      <alignment vertical="top"/>
    </xf>
    <xf numFmtId="49" fontId="34" fillId="0" borderId="20" xfId="0" applyNumberFormat="1" applyFont="1" applyBorder="1" applyAlignment="1">
      <alignment vertical="top" wrapText="1"/>
    </xf>
    <xf numFmtId="0" fontId="35" fillId="0" borderId="20" xfId="0" applyFont="1" applyBorder="1" applyAlignment="1">
      <alignment horizontal="center" vertical="top"/>
    </xf>
    <xf numFmtId="0" fontId="34" fillId="0" borderId="75" xfId="0" applyFont="1" applyBorder="1" applyAlignment="1">
      <alignment horizontal="left" vertical="top"/>
    </xf>
    <xf numFmtId="0" fontId="23" fillId="4" borderId="54" xfId="0" applyFont="1" applyFill="1" applyBorder="1" applyAlignment="1">
      <alignment horizontal="center" vertical="top"/>
    </xf>
    <xf numFmtId="0" fontId="14" fillId="0" borderId="0" xfId="0" applyFont="1" applyAlignment="1">
      <alignment vertical="top"/>
    </xf>
    <xf numFmtId="0" fontId="36" fillId="0" borderId="0" xfId="0" applyFont="1" applyAlignment="1">
      <alignment vertical="top"/>
    </xf>
    <xf numFmtId="0" fontId="3" fillId="0" borderId="0" xfId="0" applyFont="1" applyAlignment="1">
      <alignment vertical="top"/>
    </xf>
    <xf numFmtId="1" fontId="6" fillId="0" borderId="20" xfId="0" applyNumberFormat="1" applyFont="1" applyBorder="1" applyAlignment="1">
      <alignment horizontal="center" vertical="top"/>
    </xf>
    <xf numFmtId="164" fontId="6" fillId="3" borderId="72" xfId="0" applyNumberFormat="1" applyFont="1" applyFill="1" applyBorder="1" applyAlignment="1">
      <alignment horizontal="center" vertical="top"/>
    </xf>
    <xf numFmtId="1" fontId="11" fillId="3" borderId="72" xfId="0" applyNumberFormat="1" applyFont="1" applyFill="1" applyBorder="1" applyAlignment="1">
      <alignment horizontal="center" vertical="top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2" fillId="0" borderId="0" xfId="0" applyFont="1" applyAlignment="1">
      <alignment horizontal="right" vertical="top"/>
    </xf>
    <xf numFmtId="0" fontId="37" fillId="0" borderId="0" xfId="0" applyFont="1" applyAlignment="1">
      <alignment vertical="top"/>
    </xf>
    <xf numFmtId="0" fontId="15" fillId="6" borderId="41" xfId="0" applyFont="1" applyFill="1" applyBorder="1" applyAlignment="1">
      <alignment vertical="top"/>
    </xf>
    <xf numFmtId="0" fontId="15" fillId="6" borderId="41" xfId="0" applyFont="1" applyFill="1" applyBorder="1" applyAlignment="1">
      <alignment horizontal="center" vertical="top"/>
    </xf>
    <xf numFmtId="0" fontId="23" fillId="6" borderId="41" xfId="0" applyFont="1" applyFill="1" applyBorder="1" applyAlignment="1">
      <alignment horizontal="center" vertical="top"/>
    </xf>
    <xf numFmtId="0" fontId="15" fillId="6" borderId="41" xfId="0" applyFont="1" applyFill="1" applyBorder="1" applyAlignment="1">
      <alignment horizontal="left" vertical="top"/>
    </xf>
    <xf numFmtId="0" fontId="38" fillId="0" borderId="0" xfId="0" applyFont="1" applyAlignment="1">
      <alignment vertical="top"/>
    </xf>
    <xf numFmtId="0" fontId="34" fillId="0" borderId="20" xfId="0" applyFont="1" applyBorder="1" applyAlignment="1">
      <alignment vertical="top" wrapText="1"/>
    </xf>
    <xf numFmtId="49" fontId="20" fillId="0" borderId="0" xfId="0" applyNumberFormat="1" applyFont="1" applyAlignment="1">
      <alignment horizontal="right" vertical="top"/>
    </xf>
    <xf numFmtId="0" fontId="34" fillId="0" borderId="20" xfId="0" applyFont="1" applyBorder="1" applyAlignment="1">
      <alignment vertical="top"/>
    </xf>
    <xf numFmtId="0" fontId="39" fillId="0" borderId="29" xfId="0" applyFont="1" applyBorder="1" applyAlignment="1">
      <alignment horizontal="center" vertical="top"/>
    </xf>
    <xf numFmtId="0" fontId="40" fillId="0" borderId="29" xfId="0" applyFont="1" applyBorder="1" applyAlignment="1">
      <alignment horizontal="center" vertical="top"/>
    </xf>
    <xf numFmtId="1" fontId="40" fillId="0" borderId="41" xfId="0" applyNumberFormat="1" applyFont="1" applyBorder="1" applyAlignment="1">
      <alignment horizontal="center" vertical="top"/>
    </xf>
    <xf numFmtId="49" fontId="40" fillId="0" borderId="30" xfId="0" applyNumberFormat="1" applyFont="1" applyBorder="1" applyAlignment="1">
      <alignment vertical="top"/>
    </xf>
    <xf numFmtId="49" fontId="40" fillId="0" borderId="10" xfId="0" applyNumberFormat="1" applyFont="1" applyBorder="1" applyAlignment="1">
      <alignment vertical="top" wrapText="1"/>
    </xf>
    <xf numFmtId="0" fontId="40" fillId="0" borderId="41" xfId="0" applyFont="1" applyBorder="1" applyAlignment="1">
      <alignment horizontal="center" vertical="top"/>
    </xf>
    <xf numFmtId="0" fontId="15" fillId="0" borderId="45" xfId="0" applyFont="1" applyBorder="1" applyAlignment="1">
      <alignment horizontal="right" vertical="top"/>
    </xf>
    <xf numFmtId="0" fontId="10" fillId="0" borderId="46" xfId="0" applyFont="1" applyBorder="1"/>
    <xf numFmtId="0" fontId="15" fillId="8" borderId="10" xfId="0" applyFont="1" applyFill="1" applyBorder="1" applyAlignment="1">
      <alignment horizontal="right" vertical="top"/>
    </xf>
    <xf numFmtId="0" fontId="10" fillId="0" borderId="11" xfId="0" applyFont="1" applyBorder="1"/>
    <xf numFmtId="0" fontId="14" fillId="7" borderId="28" xfId="0" applyFont="1" applyFill="1" applyBorder="1" applyAlignment="1">
      <alignment horizontal="center" vertical="top" textRotation="90"/>
    </xf>
    <xf numFmtId="0" fontId="10" fillId="0" borderId="34" xfId="0" applyFont="1" applyBorder="1"/>
    <xf numFmtId="0" fontId="10" fillId="0" borderId="43" xfId="0" applyFont="1" applyBorder="1"/>
    <xf numFmtId="0" fontId="2" fillId="0" borderId="21" xfId="0" applyFont="1" applyBorder="1" applyAlignment="1">
      <alignment horizontal="center" vertical="center" textRotation="90"/>
    </xf>
    <xf numFmtId="0" fontId="10" fillId="0" borderId="27" xfId="0" applyFont="1" applyBorder="1"/>
    <xf numFmtId="0" fontId="10" fillId="0" borderId="53" xfId="0" applyFont="1" applyBorder="1"/>
    <xf numFmtId="0" fontId="9" fillId="0" borderId="4" xfId="0" applyFont="1" applyBorder="1" applyAlignment="1">
      <alignment horizontal="left" vertical="center"/>
    </xf>
    <xf numFmtId="0" fontId="10" fillId="0" borderId="5" xfId="0" applyFont="1" applyBorder="1"/>
    <xf numFmtId="0" fontId="9" fillId="0" borderId="55" xfId="0" applyFont="1" applyBorder="1" applyAlignment="1">
      <alignment horizontal="left" vertical="center"/>
    </xf>
    <xf numFmtId="0" fontId="10" fillId="0" borderId="6" xfId="0" applyFont="1" applyBorder="1"/>
    <xf numFmtId="0" fontId="16" fillId="0" borderId="30" xfId="0" applyFont="1" applyBorder="1" applyAlignment="1">
      <alignment horizontal="center" vertical="top"/>
    </xf>
    <xf numFmtId="0" fontId="10" fillId="0" borderId="33" xfId="0" applyFont="1" applyBorder="1"/>
    <xf numFmtId="0" fontId="10" fillId="0" borderId="69" xfId="0" applyFont="1" applyBorder="1"/>
    <xf numFmtId="0" fontId="16" fillId="0" borderId="35" xfId="0" applyFont="1" applyBorder="1" applyAlignment="1">
      <alignment horizontal="center" vertical="top"/>
    </xf>
    <xf numFmtId="0" fontId="0" fillId="0" borderId="0" xfId="0" applyFont="1" applyAlignment="1"/>
    <xf numFmtId="0" fontId="10" fillId="0" borderId="63" xfId="0" applyFont="1" applyBorder="1"/>
    <xf numFmtId="0" fontId="15" fillId="8" borderId="64" xfId="0" applyFont="1" applyFill="1" applyBorder="1" applyAlignment="1">
      <alignment vertical="top"/>
    </xf>
    <xf numFmtId="0" fontId="10" fillId="0" borderId="65" xfId="0" applyFont="1" applyBorder="1"/>
    <xf numFmtId="0" fontId="15" fillId="2" borderId="67" xfId="0" applyFont="1" applyFill="1" applyBorder="1" applyAlignment="1">
      <alignment horizontal="right" vertical="top"/>
    </xf>
    <xf numFmtId="0" fontId="10" fillId="0" borderId="68" xfId="0" applyFont="1" applyBorder="1"/>
    <xf numFmtId="1" fontId="1" fillId="3" borderId="10" xfId="0" applyNumberFormat="1" applyFont="1" applyFill="1" applyBorder="1" applyAlignment="1">
      <alignment horizontal="right" vertical="top"/>
    </xf>
    <xf numFmtId="164" fontId="1" fillId="3" borderId="10" xfId="0" applyNumberFormat="1" applyFont="1" applyFill="1" applyBorder="1" applyAlignment="1">
      <alignment horizontal="right" vertical="top"/>
    </xf>
    <xf numFmtId="0" fontId="6" fillId="0" borderId="21" xfId="0" applyFont="1" applyBorder="1" applyAlignment="1">
      <alignment horizontal="center" vertical="top" textRotation="90"/>
    </xf>
    <xf numFmtId="0" fontId="15" fillId="7" borderId="28" xfId="0" applyFont="1" applyFill="1" applyBorder="1" applyAlignment="1">
      <alignment horizontal="center" vertical="top" textRotation="90"/>
    </xf>
  </cellXfs>
  <cellStyles count="1">
    <cellStyle name="Normal" xfId="0" builtinId="0"/>
  </cellStyles>
  <dxfs count="507"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7CAAC"/>
          <bgColor rgb="FFF7CAAC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CCFF"/>
          <bgColor rgb="FFFFCCFF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E598"/>
          <bgColor rgb="FFFFE598"/>
        </patternFill>
      </fill>
    </dxf>
    <dxf>
      <font>
        <b/>
        <color rgb="FFC00000"/>
      </font>
      <fill>
        <patternFill patternType="none"/>
      </fill>
    </dxf>
    <dxf>
      <fill>
        <patternFill patternType="solid">
          <fgColor rgb="FFFFE598"/>
          <bgColor rgb="FFFFE598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C5E0B3"/>
          <bgColor rgb="FFC5E0B3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D5A6BD"/>
          <bgColor rgb="FFD5A6BD"/>
        </patternFill>
      </fill>
    </dxf>
    <dxf>
      <fill>
        <patternFill patternType="solid">
          <fgColor rgb="FFB4A7D6"/>
          <bgColor rgb="FFB4A7D6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A4C2F4"/>
          <bgColor rgb="FFA4C2F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A86E8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176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64</v>
      </c>
      <c r="E2" s="311" t="s">
        <v>1</v>
      </c>
      <c r="F2" s="312"/>
      <c r="G2" s="14">
        <f t="shared" ref="G2:K2" si="0">G99</f>
        <v>158</v>
      </c>
      <c r="H2" s="15">
        <f t="shared" si="0"/>
        <v>10</v>
      </c>
      <c r="I2" s="15">
        <f t="shared" si="0"/>
        <v>12</v>
      </c>
      <c r="J2" s="16">
        <f t="shared" si="0"/>
        <v>169</v>
      </c>
      <c r="K2" s="17">
        <f t="shared" si="0"/>
        <v>240</v>
      </c>
      <c r="L2" s="18">
        <f>U2+AD2</f>
        <v>240</v>
      </c>
      <c r="M2" s="12"/>
      <c r="N2" s="19">
        <v>24</v>
      </c>
      <c r="O2" s="20" t="s">
        <v>177</v>
      </c>
      <c r="P2" s="21"/>
      <c r="Q2" s="21"/>
      <c r="R2" s="21"/>
      <c r="S2" s="21"/>
      <c r="T2" s="22"/>
      <c r="U2" s="17">
        <f>SUM(AH5:AH13,AH17:AH25,AH29:AH37,AH41:AH49,AH53:AH61,AH65:AH73,AH77:AH85,AH89:AH97)</f>
        <v>82</v>
      </c>
      <c r="V2" s="23"/>
      <c r="W2" s="12"/>
      <c r="X2" s="19">
        <v>40</v>
      </c>
      <c r="Y2" s="20" t="str">
        <f>E2</f>
        <v>Çift Dal: MAKİNE Müh.</v>
      </c>
      <c r="Z2" s="21"/>
      <c r="AA2" s="21"/>
      <c r="AB2" s="21"/>
      <c r="AC2" s="22"/>
      <c r="AD2" s="17">
        <f>SUM(AI5:AI13,AI17:AI25,AI29:AI37,AI41:AI49,AI53:AI61,AI65:AI73,AI77:AI85,AI89:AI97)</f>
        <v>158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53" t="s">
        <v>20</v>
      </c>
      <c r="E5" s="54" t="s">
        <v>21</v>
      </c>
      <c r="F5" s="55" t="b">
        <v>0</v>
      </c>
      <c r="G5" s="56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/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53" t="s">
        <v>22</v>
      </c>
      <c r="E6" s="54" t="s">
        <v>23</v>
      </c>
      <c r="F6" s="55" t="b">
        <v>0</v>
      </c>
      <c r="G6" s="56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/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53" t="s">
        <v>24</v>
      </c>
      <c r="E7" s="54" t="s">
        <v>25</v>
      </c>
      <c r="F7" s="55" t="b">
        <v>0</v>
      </c>
      <c r="G7" s="56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/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53" t="s">
        <v>26</v>
      </c>
      <c r="E8" s="54" t="s">
        <v>27</v>
      </c>
      <c r="F8" s="55" t="b">
        <v>0</v>
      </c>
      <c r="G8" s="56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178</v>
      </c>
      <c r="O8" s="62" t="s">
        <v>179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2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53" t="s">
        <v>30</v>
      </c>
      <c r="E9" s="54" t="s">
        <v>31</v>
      </c>
      <c r="F9" s="55" t="b">
        <v>1</v>
      </c>
      <c r="G9" s="56">
        <v>2</v>
      </c>
      <c r="H9" s="57">
        <v>0</v>
      </c>
      <c r="I9" s="57">
        <v>0</v>
      </c>
      <c r="J9" s="58">
        <f t="shared" si="1"/>
        <v>2</v>
      </c>
      <c r="K9" s="59">
        <v>2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 t="str">
        <f>IF(O9="","",VLOOKUP(O9,İ!$C$101:$K$157,9,0))</f>
        <v/>
      </c>
      <c r="W9" s="52">
        <f t="shared" si="12"/>
        <v>5</v>
      </c>
      <c r="X9" s="61" t="str">
        <f t="shared" ref="X9:Y9" si="22">IF($F9=TRUE,D9,"")</f>
        <v>MAK103</v>
      </c>
      <c r="Y9" s="62" t="str">
        <f t="shared" si="22"/>
        <v>Ölçme Tekniği</v>
      </c>
      <c r="Z9" s="57">
        <f t="shared" ref="Z9:AB9" si="23">IF($F9=TRUE,G9,"")</f>
        <v>2</v>
      </c>
      <c r="AA9" s="57">
        <f t="shared" si="23"/>
        <v>0</v>
      </c>
      <c r="AB9" s="57">
        <f t="shared" si="23"/>
        <v>0</v>
      </c>
      <c r="AC9" s="58">
        <f t="shared" si="5"/>
        <v>2</v>
      </c>
      <c r="AD9" s="59">
        <f t="shared" ref="AD9:AE9" si="24">IF($F9=TRUE,K9,"")</f>
        <v>2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2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53" t="s">
        <v>32</v>
      </c>
      <c r="E10" s="54" t="s">
        <v>33</v>
      </c>
      <c r="F10" s="55" t="b">
        <v>0</v>
      </c>
      <c r="G10" s="56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53" t="s">
        <v>34</v>
      </c>
      <c r="E11" s="54" t="s">
        <v>35</v>
      </c>
      <c r="F11" s="55" t="b">
        <v>0</v>
      </c>
      <c r="G11" s="56">
        <v>1</v>
      </c>
      <c r="H11" s="57">
        <v>2</v>
      </c>
      <c r="I11" s="57">
        <v>0</v>
      </c>
      <c r="J11" s="58">
        <f t="shared" si="1"/>
        <v>2</v>
      </c>
      <c r="K11" s="59">
        <v>4</v>
      </c>
      <c r="L11" s="60"/>
      <c r="M11" s="52">
        <f t="shared" si="11"/>
        <v>7</v>
      </c>
      <c r="N11" s="61" t="s">
        <v>34</v>
      </c>
      <c r="O11" s="62" t="s">
        <v>35</v>
      </c>
      <c r="P11" s="57" t="b">
        <v>0</v>
      </c>
      <c r="Q11" s="57">
        <v>1</v>
      </c>
      <c r="R11" s="57">
        <v>2</v>
      </c>
      <c r="S11" s="57">
        <v>0</v>
      </c>
      <c r="T11" s="58">
        <f t="shared" si="2"/>
        <v>2</v>
      </c>
      <c r="U11" s="59">
        <v>4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4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>
        <f t="shared" si="10"/>
        <v>8</v>
      </c>
      <c r="D12" s="53" t="s">
        <v>38</v>
      </c>
      <c r="E12" s="54" t="s">
        <v>39</v>
      </c>
      <c r="F12" s="55" t="b">
        <v>0</v>
      </c>
      <c r="G12" s="56">
        <v>2</v>
      </c>
      <c r="H12" s="57">
        <v>1</v>
      </c>
      <c r="I12" s="57">
        <v>0</v>
      </c>
      <c r="J12" s="58">
        <f t="shared" si="1"/>
        <v>2.5</v>
      </c>
      <c r="K12" s="59">
        <v>2</v>
      </c>
      <c r="L12" s="60"/>
      <c r="M12" s="52">
        <f t="shared" si="11"/>
        <v>8</v>
      </c>
      <c r="N12" s="61" t="s">
        <v>38</v>
      </c>
      <c r="O12" s="62" t="s">
        <v>39</v>
      </c>
      <c r="P12" s="57" t="b">
        <v>0</v>
      </c>
      <c r="Q12" s="57">
        <v>2</v>
      </c>
      <c r="R12" s="57">
        <v>1</v>
      </c>
      <c r="S12" s="57">
        <v>0</v>
      </c>
      <c r="T12" s="58">
        <f t="shared" si="2"/>
        <v>2.5</v>
      </c>
      <c r="U12" s="59">
        <v>2</v>
      </c>
      <c r="V12" s="60"/>
      <c r="W12" s="52">
        <f t="shared" si="12"/>
        <v>8</v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2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53"/>
      <c r="E13" s="54"/>
      <c r="F13" s="55" t="b">
        <v>0</v>
      </c>
      <c r="G13" s="56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303" t="s">
        <v>40</v>
      </c>
      <c r="F14" s="304"/>
      <c r="G14" s="74">
        <f t="shared" ref="G14:K14" si="37">+SUM(G5:G13)</f>
        <v>18</v>
      </c>
      <c r="H14" s="75">
        <f t="shared" si="37"/>
        <v>5</v>
      </c>
      <c r="I14" s="75">
        <f t="shared" si="37"/>
        <v>4</v>
      </c>
      <c r="J14" s="75">
        <f t="shared" si="37"/>
        <v>22.5</v>
      </c>
      <c r="K14" s="76">
        <f t="shared" si="37"/>
        <v>29</v>
      </c>
      <c r="L14" s="77"/>
      <c r="M14" s="72"/>
      <c r="N14" s="73"/>
      <c r="O14" s="78" t="s">
        <v>40</v>
      </c>
      <c r="P14" s="74"/>
      <c r="Q14" s="74">
        <f t="shared" ref="Q14:U14" si="38">+SUM(Q5:Q13)</f>
        <v>16</v>
      </c>
      <c r="R14" s="75">
        <f t="shared" si="38"/>
        <v>5</v>
      </c>
      <c r="S14" s="75">
        <f t="shared" si="38"/>
        <v>4</v>
      </c>
      <c r="T14" s="75">
        <f t="shared" si="38"/>
        <v>20.5</v>
      </c>
      <c r="U14" s="76">
        <f t="shared" si="38"/>
        <v>27</v>
      </c>
      <c r="V14" s="77"/>
      <c r="W14" s="72"/>
      <c r="X14" s="73"/>
      <c r="Y14" s="78" t="s">
        <v>40</v>
      </c>
      <c r="Z14" s="74">
        <f t="shared" ref="Z14:AD14" si="39">+SUM(Z5:Z13)</f>
        <v>2</v>
      </c>
      <c r="AA14" s="75">
        <f t="shared" si="39"/>
        <v>0</v>
      </c>
      <c r="AB14" s="75">
        <f t="shared" si="39"/>
        <v>0</v>
      </c>
      <c r="AC14" s="75">
        <f t="shared" si="39"/>
        <v>2</v>
      </c>
      <c r="AD14" s="76">
        <f t="shared" si="39"/>
        <v>2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1"/>
      <c r="E15" s="301" t="s">
        <v>41</v>
      </c>
      <c r="F15" s="302"/>
      <c r="G15" s="82">
        <f t="shared" ref="G15:K15" si="40">G14</f>
        <v>18</v>
      </c>
      <c r="H15" s="83">
        <f t="shared" si="40"/>
        <v>5</v>
      </c>
      <c r="I15" s="83">
        <f t="shared" si="40"/>
        <v>4</v>
      </c>
      <c r="J15" s="83">
        <f t="shared" si="40"/>
        <v>22.5</v>
      </c>
      <c r="K15" s="84">
        <f t="shared" si="40"/>
        <v>29</v>
      </c>
      <c r="L15" s="85"/>
      <c r="M15" s="86"/>
      <c r="N15" s="87"/>
      <c r="O15" s="88" t="s">
        <v>41</v>
      </c>
      <c r="P15" s="89"/>
      <c r="Q15" s="90">
        <f t="shared" ref="Q15:U15" si="41">Q14</f>
        <v>16</v>
      </c>
      <c r="R15" s="90">
        <f t="shared" si="41"/>
        <v>5</v>
      </c>
      <c r="S15" s="90">
        <f t="shared" si="41"/>
        <v>4</v>
      </c>
      <c r="T15" s="83">
        <f t="shared" si="41"/>
        <v>20.5</v>
      </c>
      <c r="U15" s="91">
        <f t="shared" si="41"/>
        <v>27</v>
      </c>
      <c r="V15" s="92"/>
      <c r="W15" s="86"/>
      <c r="X15" s="87"/>
      <c r="Y15" s="88" t="s">
        <v>41</v>
      </c>
      <c r="Z15" s="90">
        <f t="shared" ref="Z15:AD15" si="42">Z14</f>
        <v>2</v>
      </c>
      <c r="AA15" s="90">
        <f t="shared" si="42"/>
        <v>0</v>
      </c>
      <c r="AB15" s="90">
        <f t="shared" si="42"/>
        <v>0</v>
      </c>
      <c r="AC15" s="83">
        <f t="shared" si="42"/>
        <v>2</v>
      </c>
      <c r="AD15" s="91">
        <f t="shared" si="42"/>
        <v>2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6" t="s">
        <v>6</v>
      </c>
      <c r="E16" s="46" t="s">
        <v>7</v>
      </c>
      <c r="F16" s="47" t="s">
        <v>15</v>
      </c>
      <c r="G16" s="47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53" t="s">
        <v>43</v>
      </c>
      <c r="E17" s="54" t="s">
        <v>44</v>
      </c>
      <c r="F17" s="55" t="b">
        <v>0</v>
      </c>
      <c r="G17" s="56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53" t="s">
        <v>45</v>
      </c>
      <c r="E18" s="54" t="s">
        <v>46</v>
      </c>
      <c r="F18" s="55" t="b">
        <v>0</v>
      </c>
      <c r="G18" s="56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53" t="s">
        <v>47</v>
      </c>
      <c r="E19" s="54" t="s">
        <v>48</v>
      </c>
      <c r="F19" s="55" t="b">
        <v>1</v>
      </c>
      <c r="G19" s="56">
        <v>3</v>
      </c>
      <c r="H19" s="57">
        <v>0</v>
      </c>
      <c r="I19" s="57">
        <v>0</v>
      </c>
      <c r="J19" s="58">
        <f t="shared" si="43"/>
        <v>3</v>
      </c>
      <c r="K19" s="59">
        <v>4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MAK102</v>
      </c>
      <c r="Y19" s="62" t="str">
        <f t="shared" si="58"/>
        <v>Statik</v>
      </c>
      <c r="Z19" s="57">
        <f t="shared" ref="Z19:AB19" si="59">IF($F19=TRUE,G19,"")</f>
        <v>3</v>
      </c>
      <c r="AA19" s="57">
        <f t="shared" si="59"/>
        <v>0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4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4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53" t="s">
        <v>50</v>
      </c>
      <c r="E20" s="54" t="s">
        <v>37</v>
      </c>
      <c r="F20" s="55" t="b">
        <v>1</v>
      </c>
      <c r="G20" s="56">
        <v>1</v>
      </c>
      <c r="H20" s="57">
        <v>2</v>
      </c>
      <c r="I20" s="57">
        <v>0</v>
      </c>
      <c r="J20" s="58">
        <f t="shared" si="43"/>
        <v>2</v>
      </c>
      <c r="K20" s="59">
        <v>3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/>
      <c r="W20" s="52">
        <f t="shared" si="54"/>
        <v>4</v>
      </c>
      <c r="X20" s="61" t="str">
        <f t="shared" ref="X20:Y20" si="61">IF($F20=TRUE,D20,"")</f>
        <v>MAK104</v>
      </c>
      <c r="Y20" s="62" t="str">
        <f t="shared" si="61"/>
        <v>Bilgisayar Destekli Teknik Resim</v>
      </c>
      <c r="Z20" s="57">
        <f t="shared" ref="Z20:AB20" si="62">IF($F20=TRUE,G20,"")</f>
        <v>1</v>
      </c>
      <c r="AA20" s="57">
        <f t="shared" si="62"/>
        <v>2</v>
      </c>
      <c r="AB20" s="57">
        <f t="shared" si="62"/>
        <v>0</v>
      </c>
      <c r="AC20" s="58">
        <f t="shared" si="47"/>
        <v>2</v>
      </c>
      <c r="AD20" s="59">
        <f t="shared" ref="AD20:AE20" si="63">IF($F20=TRUE,K20,"")</f>
        <v>3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3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53" t="s">
        <v>51</v>
      </c>
      <c r="E21" s="54" t="s">
        <v>52</v>
      </c>
      <c r="F21" s="55" t="b">
        <v>0</v>
      </c>
      <c r="G21" s="56">
        <v>1</v>
      </c>
      <c r="H21" s="57">
        <v>2</v>
      </c>
      <c r="I21" s="57">
        <v>0</v>
      </c>
      <c r="J21" s="58">
        <f t="shared" si="43"/>
        <v>2</v>
      </c>
      <c r="K21" s="59">
        <v>4</v>
      </c>
      <c r="L21" s="60"/>
      <c r="M21" s="52">
        <f t="shared" si="53"/>
        <v>5</v>
      </c>
      <c r="N21" s="61" t="s">
        <v>51</v>
      </c>
      <c r="O21" s="62" t="s">
        <v>52</v>
      </c>
      <c r="P21" s="57" t="b">
        <v>0</v>
      </c>
      <c r="Q21" s="57">
        <v>1</v>
      </c>
      <c r="R21" s="57">
        <v>2</v>
      </c>
      <c r="S21" s="57">
        <v>0</v>
      </c>
      <c r="T21" s="58">
        <f t="shared" si="44"/>
        <v>2</v>
      </c>
      <c r="U21" s="59">
        <v>4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53" t="s">
        <v>53</v>
      </c>
      <c r="E22" s="54" t="s">
        <v>54</v>
      </c>
      <c r="F22" s="55" t="b">
        <v>1</v>
      </c>
      <c r="G22" s="56">
        <v>3</v>
      </c>
      <c r="H22" s="57">
        <v>0</v>
      </c>
      <c r="I22" s="57">
        <v>0</v>
      </c>
      <c r="J22" s="58">
        <f t="shared" si="43"/>
        <v>3</v>
      </c>
      <c r="K22" s="59">
        <v>4</v>
      </c>
      <c r="L22" s="60"/>
      <c r="M22" s="52">
        <f t="shared" si="53"/>
        <v>6</v>
      </c>
      <c r="N22" s="61"/>
      <c r="O22" s="62"/>
      <c r="P22" s="57"/>
      <c r="Q22" s="57"/>
      <c r="R22" s="57"/>
      <c r="S22" s="57"/>
      <c r="T22" s="58" t="str">
        <f t="shared" si="44"/>
        <v/>
      </c>
      <c r="U22" s="59"/>
      <c r="V22" s="60"/>
      <c r="W22" s="52">
        <f t="shared" si="54"/>
        <v>6</v>
      </c>
      <c r="X22" s="61" t="str">
        <f t="shared" ref="X22:Y22" si="67">IF($F22=TRUE,D22,"")</f>
        <v>MMFIST</v>
      </c>
      <c r="Y22" s="62" t="str">
        <f t="shared" si="67"/>
        <v>Mühendislikte İstatistiksel Yöntemler</v>
      </c>
      <c r="Z22" s="57">
        <f t="shared" ref="Z22:AB22" si="68">IF($F22=TRUE,G22,"")</f>
        <v>3</v>
      </c>
      <c r="AA22" s="57">
        <f t="shared" si="68"/>
        <v>0</v>
      </c>
      <c r="AB22" s="57">
        <f t="shared" si="68"/>
        <v>0</v>
      </c>
      <c r="AC22" s="58">
        <f t="shared" si="47"/>
        <v>3</v>
      </c>
      <c r="AD22" s="59">
        <f t="shared" ref="AD22:AE22" si="69">IF($F22=TRUE,K22,"")</f>
        <v>4</v>
      </c>
      <c r="AE22" s="60">
        <f t="shared" si="69"/>
        <v>0</v>
      </c>
      <c r="AF22" s="63"/>
      <c r="AG22" s="67">
        <f t="shared" si="49"/>
        <v>0</v>
      </c>
      <c r="AH22" s="68">
        <f t="shared" si="50"/>
        <v>0</v>
      </c>
      <c r="AI22" s="63">
        <f t="shared" si="51"/>
        <v>4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53" t="s">
        <v>55</v>
      </c>
      <c r="E23" s="54" t="s">
        <v>56</v>
      </c>
      <c r="F23" s="55" t="b">
        <v>0</v>
      </c>
      <c r="G23" s="56">
        <v>1</v>
      </c>
      <c r="H23" s="57">
        <v>0</v>
      </c>
      <c r="I23" s="57">
        <v>0</v>
      </c>
      <c r="J23" s="58">
        <f t="shared" si="43"/>
        <v>1</v>
      </c>
      <c r="K23" s="59">
        <v>2</v>
      </c>
      <c r="L23" s="60"/>
      <c r="M23" s="52">
        <f t="shared" si="53"/>
        <v>7</v>
      </c>
      <c r="N23" s="61" t="s">
        <v>55</v>
      </c>
      <c r="O23" s="62" t="s">
        <v>56</v>
      </c>
      <c r="P23" s="57" t="b">
        <v>0</v>
      </c>
      <c r="Q23" s="57">
        <v>1</v>
      </c>
      <c r="R23" s="57">
        <v>0</v>
      </c>
      <c r="S23" s="57">
        <v>0</v>
      </c>
      <c r="T23" s="58">
        <f t="shared" si="44"/>
        <v>1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>
        <f t="shared" si="52"/>
        <v>8</v>
      </c>
      <c r="D24" s="53" t="s">
        <v>57</v>
      </c>
      <c r="E24" s="54" t="s">
        <v>58</v>
      </c>
      <c r="F24" s="55" t="b">
        <v>0</v>
      </c>
      <c r="G24" s="56">
        <v>2</v>
      </c>
      <c r="H24" s="57">
        <v>1</v>
      </c>
      <c r="I24" s="57">
        <v>0</v>
      </c>
      <c r="J24" s="58">
        <f t="shared" si="43"/>
        <v>2.5</v>
      </c>
      <c r="K24" s="59">
        <v>2</v>
      </c>
      <c r="L24" s="60"/>
      <c r="M24" s="52">
        <f t="shared" si="53"/>
        <v>8</v>
      </c>
      <c r="N24" s="61" t="s">
        <v>57</v>
      </c>
      <c r="O24" s="62" t="s">
        <v>58</v>
      </c>
      <c r="P24" s="57" t="b">
        <v>0</v>
      </c>
      <c r="Q24" s="57">
        <v>2</v>
      </c>
      <c r="R24" s="57">
        <v>1</v>
      </c>
      <c r="S24" s="57">
        <v>0</v>
      </c>
      <c r="T24" s="58">
        <f t="shared" si="44"/>
        <v>2.5</v>
      </c>
      <c r="U24" s="59">
        <v>2</v>
      </c>
      <c r="V24" s="60"/>
      <c r="W24" s="52">
        <f t="shared" si="54"/>
        <v>8</v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2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53"/>
      <c r="E25" s="54"/>
      <c r="F25" s="55" t="b">
        <v>0</v>
      </c>
      <c r="G25" s="56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/>
      <c r="O25" s="62"/>
      <c r="P25" s="57"/>
      <c r="Q25" s="57"/>
      <c r="R25" s="57"/>
      <c r="S25" s="57"/>
      <c r="T25" s="58" t="str">
        <f t="shared" si="44"/>
        <v/>
      </c>
      <c r="U25" s="59"/>
      <c r="V25" s="60"/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303" t="s">
        <v>40</v>
      </c>
      <c r="F26" s="304"/>
      <c r="G26" s="74">
        <f t="shared" ref="G26:K26" si="79">+SUM(G17:G25)</f>
        <v>18</v>
      </c>
      <c r="H26" s="75">
        <f t="shared" si="79"/>
        <v>5</v>
      </c>
      <c r="I26" s="75">
        <f t="shared" si="79"/>
        <v>2</v>
      </c>
      <c r="J26" s="75">
        <f t="shared" si="79"/>
        <v>21.5</v>
      </c>
      <c r="K26" s="76">
        <f t="shared" si="79"/>
        <v>31</v>
      </c>
      <c r="L26" s="77"/>
      <c r="M26" s="72"/>
      <c r="N26" s="73"/>
      <c r="O26" s="78" t="s">
        <v>40</v>
      </c>
      <c r="P26" s="74"/>
      <c r="Q26" s="74">
        <f t="shared" ref="Q26:U26" si="80">+SUM(Q17:Q25)</f>
        <v>11</v>
      </c>
      <c r="R26" s="75">
        <f t="shared" si="80"/>
        <v>3</v>
      </c>
      <c r="S26" s="75">
        <f t="shared" si="80"/>
        <v>2</v>
      </c>
      <c r="T26" s="75">
        <f t="shared" si="80"/>
        <v>13.5</v>
      </c>
      <c r="U26" s="76">
        <f t="shared" si="80"/>
        <v>20</v>
      </c>
      <c r="V26" s="77"/>
      <c r="W26" s="72"/>
      <c r="X26" s="73"/>
      <c r="Y26" s="78" t="s">
        <v>40</v>
      </c>
      <c r="Z26" s="74">
        <f t="shared" ref="Z26:AD26" si="81">+SUM(Z17:Z25)</f>
        <v>7</v>
      </c>
      <c r="AA26" s="75">
        <f t="shared" si="81"/>
        <v>2</v>
      </c>
      <c r="AB26" s="75">
        <f t="shared" si="81"/>
        <v>0</v>
      </c>
      <c r="AC26" s="75">
        <f t="shared" si="81"/>
        <v>8</v>
      </c>
      <c r="AD26" s="76">
        <f t="shared" si="81"/>
        <v>11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301" t="s">
        <v>41</v>
      </c>
      <c r="F27" s="302"/>
      <c r="G27" s="90">
        <f t="shared" ref="G27:K27" si="82">G26+G15</f>
        <v>36</v>
      </c>
      <c r="H27" s="90">
        <f t="shared" si="82"/>
        <v>10</v>
      </c>
      <c r="I27" s="90">
        <f t="shared" si="82"/>
        <v>6</v>
      </c>
      <c r="J27" s="90">
        <f t="shared" si="82"/>
        <v>44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27</v>
      </c>
      <c r="R27" s="90">
        <f t="shared" si="83"/>
        <v>8</v>
      </c>
      <c r="S27" s="90">
        <f t="shared" si="83"/>
        <v>6</v>
      </c>
      <c r="T27" s="90">
        <f t="shared" si="83"/>
        <v>34</v>
      </c>
      <c r="U27" s="91">
        <f t="shared" si="83"/>
        <v>47</v>
      </c>
      <c r="V27" s="92"/>
      <c r="W27" s="86"/>
      <c r="X27" s="87"/>
      <c r="Y27" s="88" t="s">
        <v>41</v>
      </c>
      <c r="Z27" s="90">
        <f t="shared" ref="Z27:AD27" si="84">Z26+Z15</f>
        <v>9</v>
      </c>
      <c r="AA27" s="90">
        <f t="shared" si="84"/>
        <v>2</v>
      </c>
      <c r="AB27" s="90">
        <f t="shared" si="84"/>
        <v>0</v>
      </c>
      <c r="AC27" s="90">
        <f t="shared" si="84"/>
        <v>10</v>
      </c>
      <c r="AD27" s="91">
        <f t="shared" si="84"/>
        <v>13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6" t="s">
        <v>6</v>
      </c>
      <c r="E28" s="46" t="s">
        <v>7</v>
      </c>
      <c r="F28" s="47" t="s">
        <v>15</v>
      </c>
      <c r="G28" s="47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53" t="s">
        <v>61</v>
      </c>
      <c r="E29" s="54" t="s">
        <v>62</v>
      </c>
      <c r="F29" s="55" t="b">
        <v>0</v>
      </c>
      <c r="G29" s="56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 t="s">
        <v>61</v>
      </c>
      <c r="O29" s="62" t="s">
        <v>62</v>
      </c>
      <c r="P29" s="57" t="b">
        <v>0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4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4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53" t="s">
        <v>63</v>
      </c>
      <c r="E30" s="54" t="s">
        <v>64</v>
      </c>
      <c r="F30" s="55" t="b">
        <v>1</v>
      </c>
      <c r="G30" s="56">
        <v>3</v>
      </c>
      <c r="H30" s="57">
        <v>0</v>
      </c>
      <c r="I30" s="57">
        <v>0</v>
      </c>
      <c r="J30" s="58">
        <f t="shared" si="85"/>
        <v>3</v>
      </c>
      <c r="K30" s="59">
        <v>5</v>
      </c>
      <c r="L30" s="60"/>
      <c r="M30" s="52">
        <f t="shared" ref="M30:M37" si="95">IF($D30="","",MAX(M$29:M29)+1)</f>
        <v>2</v>
      </c>
      <c r="N30" s="61"/>
      <c r="O30" s="62"/>
      <c r="P30" s="57"/>
      <c r="Q30" s="57"/>
      <c r="R30" s="57"/>
      <c r="S30" s="57"/>
      <c r="T30" s="58" t="str">
        <f t="shared" si="86"/>
        <v/>
      </c>
      <c r="U30" s="59"/>
      <c r="V30" s="60"/>
      <c r="W30" s="52">
        <f t="shared" ref="W30:W37" si="96">IF($D30="","",MAX(W$29:W29)+1)</f>
        <v>2</v>
      </c>
      <c r="X30" s="61" t="str">
        <f t="shared" ref="X30:Y30" si="97">IF($F30=TRUE,D30,"")</f>
        <v>MAK201</v>
      </c>
      <c r="Y30" s="62" t="str">
        <f t="shared" si="97"/>
        <v>Malzeme Bilimi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0</v>
      </c>
      <c r="AC30" s="58">
        <f t="shared" si="89"/>
        <v>3</v>
      </c>
      <c r="AD30" s="59">
        <f t="shared" ref="AD30:AE30" si="99">IF($F30=TRUE,K30,"")</f>
        <v>5</v>
      </c>
      <c r="AE30" s="60">
        <f t="shared" si="99"/>
        <v>0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5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53" t="s">
        <v>66</v>
      </c>
      <c r="E31" s="54" t="s">
        <v>67</v>
      </c>
      <c r="F31" s="55" t="b">
        <v>1</v>
      </c>
      <c r="G31" s="56">
        <v>3</v>
      </c>
      <c r="H31" s="57">
        <v>0</v>
      </c>
      <c r="I31" s="57">
        <v>0</v>
      </c>
      <c r="J31" s="58">
        <f t="shared" si="85"/>
        <v>3</v>
      </c>
      <c r="K31" s="59">
        <v>5</v>
      </c>
      <c r="L31" s="60"/>
      <c r="M31" s="52">
        <f t="shared" si="95"/>
        <v>3</v>
      </c>
      <c r="N31" s="61"/>
      <c r="O31" s="62"/>
      <c r="P31" s="57"/>
      <c r="Q31" s="57"/>
      <c r="R31" s="57"/>
      <c r="S31" s="57"/>
      <c r="T31" s="58" t="str">
        <f t="shared" si="86"/>
        <v/>
      </c>
      <c r="U31" s="59"/>
      <c r="V31" s="60"/>
      <c r="W31" s="52">
        <f t="shared" si="96"/>
        <v>3</v>
      </c>
      <c r="X31" s="61" t="str">
        <f t="shared" ref="X31:Y31" si="100">IF($F31=TRUE,D31,"")</f>
        <v>MAK203</v>
      </c>
      <c r="Y31" s="62" t="str">
        <f t="shared" si="100"/>
        <v>Mukavemet I</v>
      </c>
      <c r="Z31" s="57">
        <f t="shared" ref="Z31:AB31" si="101">IF($F31=TRUE,G31,"")</f>
        <v>3</v>
      </c>
      <c r="AA31" s="57">
        <f t="shared" si="101"/>
        <v>0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>
        <f t="shared" si="102"/>
        <v>0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53" t="s">
        <v>70</v>
      </c>
      <c r="E32" s="54" t="s">
        <v>71</v>
      </c>
      <c r="F32" s="55" t="b">
        <v>1</v>
      </c>
      <c r="G32" s="56">
        <v>3</v>
      </c>
      <c r="H32" s="57">
        <v>0</v>
      </c>
      <c r="I32" s="57">
        <v>0</v>
      </c>
      <c r="J32" s="58">
        <f t="shared" si="85"/>
        <v>3</v>
      </c>
      <c r="K32" s="59">
        <v>5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MAK205</v>
      </c>
      <c r="Y32" s="62" t="str">
        <f t="shared" si="103"/>
        <v>Dinamik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0</v>
      </c>
      <c r="AC32" s="58">
        <f t="shared" si="89"/>
        <v>3</v>
      </c>
      <c r="AD32" s="59">
        <f t="shared" ref="AD32:AE32" si="105">IF($F32=TRUE,K32,"")</f>
        <v>5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5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53" t="s">
        <v>73</v>
      </c>
      <c r="E33" s="54" t="s">
        <v>74</v>
      </c>
      <c r="F33" s="55" t="b">
        <v>1</v>
      </c>
      <c r="G33" s="56">
        <v>3</v>
      </c>
      <c r="H33" s="57">
        <v>0</v>
      </c>
      <c r="I33" s="57">
        <v>0</v>
      </c>
      <c r="J33" s="58">
        <f t="shared" si="85"/>
        <v>3</v>
      </c>
      <c r="K33" s="59">
        <v>5</v>
      </c>
      <c r="L33" s="60"/>
      <c r="M33" s="52">
        <f t="shared" si="95"/>
        <v>5</v>
      </c>
      <c r="N33" s="61"/>
      <c r="O33" s="62"/>
      <c r="P33" s="57"/>
      <c r="Q33" s="57"/>
      <c r="R33" s="57"/>
      <c r="S33" s="57"/>
      <c r="T33" s="58" t="str">
        <f t="shared" si="86"/>
        <v/>
      </c>
      <c r="U33" s="59"/>
      <c r="V33" s="60"/>
      <c r="W33" s="52">
        <f t="shared" si="96"/>
        <v>5</v>
      </c>
      <c r="X33" s="61" t="str">
        <f t="shared" ref="X33:Y33" si="106">IF($F33=TRUE,D33,"")</f>
        <v>MAK207</v>
      </c>
      <c r="Y33" s="62" t="str">
        <f t="shared" si="106"/>
        <v>Termodinamik 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5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5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53" t="s">
        <v>75</v>
      </c>
      <c r="E34" s="54" t="s">
        <v>76</v>
      </c>
      <c r="F34" s="55" t="b">
        <v>0</v>
      </c>
      <c r="G34" s="56">
        <v>3</v>
      </c>
      <c r="H34" s="57">
        <v>0</v>
      </c>
      <c r="I34" s="57">
        <v>0</v>
      </c>
      <c r="J34" s="58">
        <f t="shared" si="85"/>
        <v>3</v>
      </c>
      <c r="K34" s="59">
        <v>4</v>
      </c>
      <c r="L34" s="60"/>
      <c r="M34" s="52">
        <f t="shared" si="95"/>
        <v>6</v>
      </c>
      <c r="N34" s="61" t="s">
        <v>180</v>
      </c>
      <c r="O34" s="62" t="s">
        <v>181</v>
      </c>
      <c r="P34" s="57" t="b">
        <v>0</v>
      </c>
      <c r="Q34" s="57">
        <v>3</v>
      </c>
      <c r="R34" s="57">
        <v>0</v>
      </c>
      <c r="S34" s="57">
        <v>0</v>
      </c>
      <c r="T34" s="58">
        <f t="shared" si="86"/>
        <v>3</v>
      </c>
      <c r="U34" s="59">
        <v>4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4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53" t="s">
        <v>77</v>
      </c>
      <c r="E35" s="54" t="s">
        <v>78</v>
      </c>
      <c r="F35" s="55" t="b">
        <v>0</v>
      </c>
      <c r="G35" s="56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53"/>
      <c r="E36" s="54"/>
      <c r="F36" s="55" t="b">
        <v>0</v>
      </c>
      <c r="G36" s="56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/>
      <c r="O36" s="62"/>
      <c r="P36" s="57"/>
      <c r="Q36" s="57"/>
      <c r="R36" s="57"/>
      <c r="S36" s="57"/>
      <c r="T36" s="58" t="str">
        <f t="shared" si="86"/>
        <v/>
      </c>
      <c r="U36" s="59"/>
      <c r="V36" s="60"/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53"/>
      <c r="E37" s="54"/>
      <c r="F37" s="55" t="b">
        <v>0</v>
      </c>
      <c r="G37" s="56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/>
      <c r="O37" s="62"/>
      <c r="P37" s="57"/>
      <c r="Q37" s="57"/>
      <c r="R37" s="57"/>
      <c r="S37" s="57"/>
      <c r="T37" s="58" t="str">
        <f t="shared" si="86"/>
        <v/>
      </c>
      <c r="U37" s="59"/>
      <c r="V37" s="60"/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303" t="s">
        <v>40</v>
      </c>
      <c r="F38" s="304"/>
      <c r="G38" s="74">
        <f t="shared" ref="G38:K38" si="121">+SUM(G29:G37)</f>
        <v>20</v>
      </c>
      <c r="H38" s="75">
        <f t="shared" si="121"/>
        <v>0</v>
      </c>
      <c r="I38" s="75">
        <f t="shared" si="121"/>
        <v>0</v>
      </c>
      <c r="J38" s="75">
        <f t="shared" si="121"/>
        <v>20</v>
      </c>
      <c r="K38" s="76">
        <f t="shared" si="121"/>
        <v>30</v>
      </c>
      <c r="L38" s="77"/>
      <c r="M38" s="72"/>
      <c r="N38" s="73"/>
      <c r="O38" s="78" t="s">
        <v>40</v>
      </c>
      <c r="P38" s="74"/>
      <c r="Q38" s="74">
        <f t="shared" ref="Q38:U38" si="122">+SUM(Q29:Q37)</f>
        <v>8</v>
      </c>
      <c r="R38" s="75">
        <f t="shared" si="122"/>
        <v>0</v>
      </c>
      <c r="S38" s="75">
        <f t="shared" si="122"/>
        <v>0</v>
      </c>
      <c r="T38" s="75">
        <f t="shared" si="122"/>
        <v>8</v>
      </c>
      <c r="U38" s="76">
        <f t="shared" si="122"/>
        <v>10</v>
      </c>
      <c r="V38" s="77"/>
      <c r="W38" s="72"/>
      <c r="X38" s="73"/>
      <c r="Y38" s="78" t="s">
        <v>40</v>
      </c>
      <c r="Z38" s="74">
        <f t="shared" ref="Z38:AD38" si="123">+SUM(Z29:Z37)</f>
        <v>12</v>
      </c>
      <c r="AA38" s="75">
        <f t="shared" si="123"/>
        <v>0</v>
      </c>
      <c r="AB38" s="75">
        <f t="shared" si="123"/>
        <v>0</v>
      </c>
      <c r="AC38" s="75">
        <f t="shared" si="123"/>
        <v>12</v>
      </c>
      <c r="AD38" s="76">
        <f t="shared" si="123"/>
        <v>20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301" t="s">
        <v>41</v>
      </c>
      <c r="F39" s="302"/>
      <c r="G39" s="90">
        <f t="shared" ref="G39:K39" si="124">G38+G27</f>
        <v>56</v>
      </c>
      <c r="H39" s="90">
        <f t="shared" si="124"/>
        <v>10</v>
      </c>
      <c r="I39" s="90">
        <f t="shared" si="124"/>
        <v>6</v>
      </c>
      <c r="J39" s="90">
        <f t="shared" si="124"/>
        <v>64</v>
      </c>
      <c r="K39" s="91">
        <f t="shared" si="124"/>
        <v>90</v>
      </c>
      <c r="L39" s="92"/>
      <c r="M39" s="86"/>
      <c r="N39" s="87"/>
      <c r="O39" s="88" t="s">
        <v>41</v>
      </c>
      <c r="P39" s="89"/>
      <c r="Q39" s="90">
        <f t="shared" ref="Q39:U39" si="125">Q38+Q27</f>
        <v>35</v>
      </c>
      <c r="R39" s="90">
        <f t="shared" si="125"/>
        <v>8</v>
      </c>
      <c r="S39" s="90">
        <f t="shared" si="125"/>
        <v>6</v>
      </c>
      <c r="T39" s="90">
        <f t="shared" si="125"/>
        <v>42</v>
      </c>
      <c r="U39" s="91">
        <f t="shared" si="125"/>
        <v>57</v>
      </c>
      <c r="V39" s="92"/>
      <c r="W39" s="86"/>
      <c r="X39" s="87"/>
      <c r="Y39" s="88" t="s">
        <v>41</v>
      </c>
      <c r="Z39" s="90">
        <f t="shared" ref="Z39:AD39" si="126">Z38+Z27</f>
        <v>21</v>
      </c>
      <c r="AA39" s="90">
        <f t="shared" si="126"/>
        <v>2</v>
      </c>
      <c r="AB39" s="90">
        <f t="shared" si="126"/>
        <v>0</v>
      </c>
      <c r="AC39" s="90">
        <f t="shared" si="126"/>
        <v>22</v>
      </c>
      <c r="AD39" s="91">
        <f t="shared" si="126"/>
        <v>33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6" t="s">
        <v>6</v>
      </c>
      <c r="E40" s="46" t="s">
        <v>7</v>
      </c>
      <c r="F40" s="47" t="s">
        <v>15</v>
      </c>
      <c r="G40" s="47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53" t="s">
        <v>80</v>
      </c>
      <c r="E41" s="54" t="s">
        <v>81</v>
      </c>
      <c r="F41" s="55" t="b">
        <v>1</v>
      </c>
      <c r="G41" s="56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4</v>
      </c>
      <c r="L41" s="60"/>
      <c r="M41" s="52">
        <f>IF($D41="","",1)</f>
        <v>1</v>
      </c>
      <c r="N41" s="61"/>
      <c r="O41" s="62"/>
      <c r="P41" s="57"/>
      <c r="Q41" s="57"/>
      <c r="R41" s="57"/>
      <c r="S41" s="57"/>
      <c r="T41" s="58" t="str">
        <f t="shared" ref="T41:T49" si="128">IF(Q41="","",Q41+(R41+S41)/2)</f>
        <v/>
      </c>
      <c r="U41" s="59"/>
      <c r="V41" s="60"/>
      <c r="W41" s="52">
        <f>IF($D41="","",1)</f>
        <v>1</v>
      </c>
      <c r="X41" s="61" t="str">
        <f t="shared" ref="X41:Y41" si="129">IF($F41=TRUE,D41,"")</f>
        <v>MAK202</v>
      </c>
      <c r="Y41" s="62" t="str">
        <f t="shared" si="129"/>
        <v>Mühendislik Malzemeleri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4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4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53" t="s">
        <v>82</v>
      </c>
      <c r="E42" s="54" t="s">
        <v>83</v>
      </c>
      <c r="F42" s="55" t="b">
        <v>1</v>
      </c>
      <c r="G42" s="56">
        <v>3</v>
      </c>
      <c r="H42" s="57">
        <v>0</v>
      </c>
      <c r="I42" s="57">
        <v>0</v>
      </c>
      <c r="J42" s="58">
        <f t="shared" si="127"/>
        <v>3</v>
      </c>
      <c r="K42" s="59">
        <v>4</v>
      </c>
      <c r="L42" s="60"/>
      <c r="M42" s="52">
        <f t="shared" ref="M42:M49" si="137">IF($D42="","",MAX(M$41:M41)+1)</f>
        <v>2</v>
      </c>
      <c r="N42" s="61"/>
      <c r="O42" s="62"/>
      <c r="P42" s="57"/>
      <c r="Q42" s="57"/>
      <c r="R42" s="57"/>
      <c r="S42" s="57"/>
      <c r="T42" s="58" t="str">
        <f t="shared" si="128"/>
        <v/>
      </c>
      <c r="U42" s="59"/>
      <c r="V42" s="60"/>
      <c r="W42" s="52">
        <f t="shared" ref="W42:W49" si="138">IF($D42="","",MAX(W$41:W41)+1)</f>
        <v>2</v>
      </c>
      <c r="X42" s="61" t="str">
        <f t="shared" ref="X42:Y42" si="139">IF($F42=TRUE,D42,"")</f>
        <v>MAK204</v>
      </c>
      <c r="Y42" s="62" t="str">
        <f t="shared" si="139"/>
        <v>Akışkanlar Mekaniği 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0</v>
      </c>
      <c r="AC42" s="58">
        <f t="shared" si="131"/>
        <v>3</v>
      </c>
      <c r="AD42" s="59">
        <f t="shared" ref="AD42:AE42" si="141">IF($F42=TRUE,K42,"")</f>
        <v>4</v>
      </c>
      <c r="AE42" s="60">
        <f t="shared" si="141"/>
        <v>0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4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53" t="s">
        <v>86</v>
      </c>
      <c r="E43" s="54" t="s">
        <v>87</v>
      </c>
      <c r="F43" s="55" t="b">
        <v>1</v>
      </c>
      <c r="G43" s="56">
        <v>3</v>
      </c>
      <c r="H43" s="57">
        <v>0</v>
      </c>
      <c r="I43" s="57">
        <v>0</v>
      </c>
      <c r="J43" s="58">
        <f t="shared" si="127"/>
        <v>3</v>
      </c>
      <c r="K43" s="59">
        <v>4</v>
      </c>
      <c r="L43" s="60" t="s">
        <v>66</v>
      </c>
      <c r="M43" s="52">
        <f t="shared" si="137"/>
        <v>3</v>
      </c>
      <c r="N43" s="61"/>
      <c r="O43" s="62"/>
      <c r="P43" s="57"/>
      <c r="Q43" s="57"/>
      <c r="R43" s="57"/>
      <c r="S43" s="57"/>
      <c r="T43" s="58" t="str">
        <f t="shared" si="128"/>
        <v/>
      </c>
      <c r="U43" s="59"/>
      <c r="V43" s="60"/>
      <c r="W43" s="52">
        <f t="shared" si="138"/>
        <v>3</v>
      </c>
      <c r="X43" s="61" t="str">
        <f t="shared" ref="X43:Y43" si="142">IF($F43=TRUE,D43,"")</f>
        <v>MAK206</v>
      </c>
      <c r="Y43" s="62" t="str">
        <f t="shared" si="142"/>
        <v>Mukavemet II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4</v>
      </c>
      <c r="AE43" s="60" t="str">
        <f t="shared" si="144"/>
        <v>MAK203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4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53" t="s">
        <v>89</v>
      </c>
      <c r="E44" s="54" t="s">
        <v>90</v>
      </c>
      <c r="F44" s="55" t="b">
        <v>1</v>
      </c>
      <c r="G44" s="56">
        <v>3</v>
      </c>
      <c r="H44" s="57">
        <v>0</v>
      </c>
      <c r="I44" s="57">
        <v>0</v>
      </c>
      <c r="J44" s="58">
        <f t="shared" si="127"/>
        <v>3</v>
      </c>
      <c r="K44" s="59">
        <v>4</v>
      </c>
      <c r="L44" s="60"/>
      <c r="M44" s="52">
        <f t="shared" si="137"/>
        <v>4</v>
      </c>
      <c r="N44" s="61"/>
      <c r="O44" s="62"/>
      <c r="P44" s="57"/>
      <c r="Q44" s="57"/>
      <c r="R44" s="57"/>
      <c r="S44" s="57"/>
      <c r="T44" s="58" t="str">
        <f t="shared" si="128"/>
        <v/>
      </c>
      <c r="U44" s="59"/>
      <c r="V44" s="60"/>
      <c r="W44" s="52">
        <f t="shared" si="138"/>
        <v>4</v>
      </c>
      <c r="X44" s="61" t="str">
        <f t="shared" ref="X44:Y44" si="145">IF($F44=TRUE,D44,"")</f>
        <v>MAK208</v>
      </c>
      <c r="Y44" s="62" t="str">
        <f t="shared" si="145"/>
        <v>İmal Usulleri 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4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4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53" t="s">
        <v>91</v>
      </c>
      <c r="E45" s="54" t="s">
        <v>92</v>
      </c>
      <c r="F45" s="55" t="b">
        <v>1</v>
      </c>
      <c r="G45" s="56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 t="s">
        <v>73</v>
      </c>
      <c r="M45" s="52">
        <f t="shared" si="137"/>
        <v>5</v>
      </c>
      <c r="N45" s="61"/>
      <c r="O45" s="62"/>
      <c r="P45" s="57"/>
      <c r="Q45" s="57"/>
      <c r="R45" s="57"/>
      <c r="S45" s="57"/>
      <c r="T45" s="58" t="str">
        <f t="shared" si="128"/>
        <v/>
      </c>
      <c r="U45" s="59"/>
      <c r="V45" s="60"/>
      <c r="W45" s="52">
        <f t="shared" si="138"/>
        <v>5</v>
      </c>
      <c r="X45" s="61" t="str">
        <f t="shared" ref="X45:Y45" si="148">IF($F45=TRUE,D45,"")</f>
        <v>MAK210</v>
      </c>
      <c r="Y45" s="62" t="str">
        <f t="shared" si="148"/>
        <v>Termodinamik II</v>
      </c>
      <c r="Z45" s="57">
        <f t="shared" ref="Z45:AB45" si="149">IF($F45=TRUE,G45,"")</f>
        <v>3</v>
      </c>
      <c r="AA45" s="57">
        <f t="shared" si="149"/>
        <v>0</v>
      </c>
      <c r="AB45" s="57">
        <f t="shared" si="149"/>
        <v>0</v>
      </c>
      <c r="AC45" s="58">
        <f t="shared" si="131"/>
        <v>3</v>
      </c>
      <c r="AD45" s="59">
        <f t="shared" ref="AD45:AE45" si="150">IF($F45=TRUE,K45,"")</f>
        <v>4</v>
      </c>
      <c r="AE45" s="60" t="str">
        <f t="shared" si="150"/>
        <v>MAK207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53" t="s">
        <v>93</v>
      </c>
      <c r="E46" s="54" t="s">
        <v>94</v>
      </c>
      <c r="F46" s="55" t="b">
        <v>1</v>
      </c>
      <c r="G46" s="56">
        <v>3</v>
      </c>
      <c r="H46" s="57">
        <v>0</v>
      </c>
      <c r="I46" s="57">
        <v>0</v>
      </c>
      <c r="J46" s="58">
        <f t="shared" si="127"/>
        <v>3</v>
      </c>
      <c r="K46" s="59">
        <v>4</v>
      </c>
      <c r="L46" s="60"/>
      <c r="M46" s="52">
        <f t="shared" si="137"/>
        <v>6</v>
      </c>
      <c r="N46" s="61"/>
      <c r="O46" s="62"/>
      <c r="P46" s="57"/>
      <c r="Q46" s="57"/>
      <c r="R46" s="57"/>
      <c r="S46" s="57"/>
      <c r="T46" s="58" t="str">
        <f t="shared" si="128"/>
        <v/>
      </c>
      <c r="U46" s="59"/>
      <c r="V46" s="60"/>
      <c r="W46" s="52">
        <f t="shared" si="138"/>
        <v>6</v>
      </c>
      <c r="X46" s="61" t="str">
        <f t="shared" ref="X46:Y46" si="151">IF($F46=TRUE,D46,"")</f>
        <v>MAK212</v>
      </c>
      <c r="Y46" s="62" t="str">
        <f t="shared" si="151"/>
        <v>Mühendislik Matematiği</v>
      </c>
      <c r="Z46" s="57">
        <f t="shared" ref="Z46:AB46" si="152">IF($F46=TRUE,G46,"")</f>
        <v>3</v>
      </c>
      <c r="AA46" s="57">
        <f t="shared" si="152"/>
        <v>0</v>
      </c>
      <c r="AB46" s="57">
        <f t="shared" si="152"/>
        <v>0</v>
      </c>
      <c r="AC46" s="58">
        <f t="shared" si="131"/>
        <v>3</v>
      </c>
      <c r="AD46" s="59">
        <f t="shared" ref="AD46:AE46" si="153">IF($F46=TRUE,K46,"")</f>
        <v>4</v>
      </c>
      <c r="AE46" s="60">
        <f t="shared" si="153"/>
        <v>0</v>
      </c>
      <c r="AF46" s="63"/>
      <c r="AG46" s="67">
        <f t="shared" si="133"/>
        <v>0</v>
      </c>
      <c r="AH46" s="68">
        <f t="shared" si="134"/>
        <v>0</v>
      </c>
      <c r="AI46" s="63">
        <f t="shared" si="135"/>
        <v>4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53" t="s">
        <v>97</v>
      </c>
      <c r="E47" s="54" t="s">
        <v>98</v>
      </c>
      <c r="F47" s="55" t="b">
        <v>0</v>
      </c>
      <c r="G47" s="56">
        <v>3</v>
      </c>
      <c r="H47" s="57">
        <v>0</v>
      </c>
      <c r="I47" s="57">
        <v>0</v>
      </c>
      <c r="J47" s="58">
        <f t="shared" si="127"/>
        <v>3</v>
      </c>
      <c r="K47" s="59">
        <v>4</v>
      </c>
      <c r="L47" s="60"/>
      <c r="M47" s="52">
        <f t="shared" si="137"/>
        <v>7</v>
      </c>
      <c r="N47" s="61" t="s">
        <v>97</v>
      </c>
      <c r="O47" s="62" t="s">
        <v>98</v>
      </c>
      <c r="P47" s="57" t="b">
        <v>0</v>
      </c>
      <c r="Q47" s="57">
        <v>3</v>
      </c>
      <c r="R47" s="57">
        <v>0</v>
      </c>
      <c r="S47" s="57">
        <v>0</v>
      </c>
      <c r="T47" s="58">
        <f t="shared" si="128"/>
        <v>3</v>
      </c>
      <c r="U47" s="59">
        <v>4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4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>
        <f t="shared" si="136"/>
        <v>8</v>
      </c>
      <c r="D48" s="53" t="s">
        <v>99</v>
      </c>
      <c r="E48" s="54" t="s">
        <v>100</v>
      </c>
      <c r="F48" s="55" t="b">
        <v>0</v>
      </c>
      <c r="G48" s="56">
        <v>2</v>
      </c>
      <c r="H48" s="57">
        <v>0</v>
      </c>
      <c r="I48" s="57">
        <v>0</v>
      </c>
      <c r="J48" s="58">
        <f t="shared" si="127"/>
        <v>2</v>
      </c>
      <c r="K48" s="59">
        <v>2</v>
      </c>
      <c r="L48" s="60"/>
      <c r="M48" s="52">
        <f t="shared" si="137"/>
        <v>8</v>
      </c>
      <c r="N48" s="61" t="s">
        <v>99</v>
      </c>
      <c r="O48" s="62" t="s">
        <v>100</v>
      </c>
      <c r="P48" s="57" t="b">
        <v>0</v>
      </c>
      <c r="Q48" s="57">
        <v>2</v>
      </c>
      <c r="R48" s="57">
        <v>0</v>
      </c>
      <c r="S48" s="57">
        <v>0</v>
      </c>
      <c r="T48" s="58">
        <f t="shared" si="128"/>
        <v>2</v>
      </c>
      <c r="U48" s="59">
        <v>2</v>
      </c>
      <c r="V48" s="60"/>
      <c r="W48" s="52">
        <f t="shared" si="138"/>
        <v>8</v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2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53"/>
      <c r="E49" s="54"/>
      <c r="F49" s="55" t="b">
        <v>0</v>
      </c>
      <c r="G49" s="56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/>
      <c r="O49" s="62"/>
      <c r="P49" s="57"/>
      <c r="Q49" s="57"/>
      <c r="R49" s="57"/>
      <c r="S49" s="57"/>
      <c r="T49" s="58" t="str">
        <f t="shared" si="128"/>
        <v/>
      </c>
      <c r="U49" s="59"/>
      <c r="V49" s="60"/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303" t="s">
        <v>40</v>
      </c>
      <c r="F50" s="304"/>
      <c r="G50" s="74">
        <f t="shared" ref="G50:K50" si="163">+SUM(G41:G49)</f>
        <v>23</v>
      </c>
      <c r="H50" s="75">
        <f t="shared" si="163"/>
        <v>0</v>
      </c>
      <c r="I50" s="75">
        <f t="shared" si="163"/>
        <v>0</v>
      </c>
      <c r="J50" s="75">
        <f t="shared" si="163"/>
        <v>23</v>
      </c>
      <c r="K50" s="76">
        <f t="shared" si="163"/>
        <v>30</v>
      </c>
      <c r="L50" s="77"/>
      <c r="M50" s="72"/>
      <c r="N50" s="73"/>
      <c r="O50" s="78" t="s">
        <v>40</v>
      </c>
      <c r="P50" s="74"/>
      <c r="Q50" s="74">
        <f t="shared" ref="Q50:U50" si="164">+SUM(Q41:Q49)</f>
        <v>5</v>
      </c>
      <c r="R50" s="75">
        <f t="shared" si="164"/>
        <v>0</v>
      </c>
      <c r="S50" s="75">
        <f t="shared" si="164"/>
        <v>0</v>
      </c>
      <c r="T50" s="75">
        <f t="shared" si="164"/>
        <v>5</v>
      </c>
      <c r="U50" s="76">
        <f t="shared" si="164"/>
        <v>6</v>
      </c>
      <c r="V50" s="77"/>
      <c r="W50" s="72"/>
      <c r="X50" s="73"/>
      <c r="Y50" s="78" t="s">
        <v>40</v>
      </c>
      <c r="Z50" s="74">
        <f t="shared" ref="Z50:AD50" si="165">+SUM(Z41:Z49)</f>
        <v>18</v>
      </c>
      <c r="AA50" s="75">
        <f t="shared" si="165"/>
        <v>0</v>
      </c>
      <c r="AB50" s="75">
        <f t="shared" si="165"/>
        <v>0</v>
      </c>
      <c r="AC50" s="75">
        <f t="shared" si="165"/>
        <v>18</v>
      </c>
      <c r="AD50" s="76">
        <f t="shared" si="165"/>
        <v>24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301" t="s">
        <v>41</v>
      </c>
      <c r="F51" s="302"/>
      <c r="G51" s="90">
        <f t="shared" ref="G51:K51" si="166">G50+G39</f>
        <v>79</v>
      </c>
      <c r="H51" s="90">
        <f t="shared" si="166"/>
        <v>10</v>
      </c>
      <c r="I51" s="90">
        <f t="shared" si="166"/>
        <v>6</v>
      </c>
      <c r="J51" s="90">
        <f t="shared" si="166"/>
        <v>87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40</v>
      </c>
      <c r="R51" s="90">
        <f t="shared" si="167"/>
        <v>8</v>
      </c>
      <c r="S51" s="90">
        <f t="shared" si="167"/>
        <v>6</v>
      </c>
      <c r="T51" s="90">
        <f t="shared" si="167"/>
        <v>47</v>
      </c>
      <c r="U51" s="91">
        <f t="shared" si="167"/>
        <v>63</v>
      </c>
      <c r="V51" s="85"/>
      <c r="W51" s="80"/>
      <c r="X51" s="81"/>
      <c r="Y51" s="94" t="s">
        <v>101</v>
      </c>
      <c r="Z51" s="90">
        <f t="shared" ref="Z51:AD51" si="168">Z50+Z39</f>
        <v>39</v>
      </c>
      <c r="AA51" s="90">
        <f t="shared" si="168"/>
        <v>2</v>
      </c>
      <c r="AB51" s="90">
        <f t="shared" si="168"/>
        <v>0</v>
      </c>
      <c r="AC51" s="90">
        <f t="shared" si="168"/>
        <v>40</v>
      </c>
      <c r="AD51" s="91">
        <f t="shared" si="168"/>
        <v>57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6" t="s">
        <v>6</v>
      </c>
      <c r="E52" s="46" t="s">
        <v>7</v>
      </c>
      <c r="F52" s="47" t="s">
        <v>15</v>
      </c>
      <c r="G52" s="47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53" t="s">
        <v>104</v>
      </c>
      <c r="E53" s="54" t="s">
        <v>105</v>
      </c>
      <c r="F53" s="55" t="b">
        <v>1</v>
      </c>
      <c r="G53" s="56">
        <v>0</v>
      </c>
      <c r="H53" s="57">
        <v>0</v>
      </c>
      <c r="I53" s="57">
        <v>0</v>
      </c>
      <c r="J53" s="58">
        <f t="shared" ref="J53:J61" si="169">IF(G53="","",G53+(H53+I53)/2)</f>
        <v>0</v>
      </c>
      <c r="K53" s="95">
        <v>3</v>
      </c>
      <c r="L53" s="60"/>
      <c r="M53" s="52">
        <f>IF($D53="","",1)</f>
        <v>1</v>
      </c>
      <c r="N53" s="61"/>
      <c r="O53" s="62"/>
      <c r="P53" s="57"/>
      <c r="Q53" s="57"/>
      <c r="R53" s="57"/>
      <c r="S53" s="57"/>
      <c r="T53" s="58" t="str">
        <f t="shared" ref="T53:T61" si="170">IF(Q53="","",Q53+(R53+S53)/2)</f>
        <v/>
      </c>
      <c r="U53" s="59"/>
      <c r="V53" s="60"/>
      <c r="W53" s="52">
        <f>IF($D53="","",1)</f>
        <v>1</v>
      </c>
      <c r="X53" s="61" t="str">
        <f t="shared" ref="X53:Y53" si="171">IF($F53=TRUE,D53,"")</f>
        <v>MAK301</v>
      </c>
      <c r="Y53" s="62" t="str">
        <f t="shared" si="171"/>
        <v>Staj I</v>
      </c>
      <c r="Z53" s="57">
        <f t="shared" ref="Z53:AB53" si="172">IF($F53=TRUE,G53,"")</f>
        <v>0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0</v>
      </c>
      <c r="AD53" s="59">
        <f t="shared" ref="AD53:AE53" si="174">IF($F53=TRUE,K53,"")</f>
        <v>3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3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53" t="s">
        <v>106</v>
      </c>
      <c r="E54" s="54" t="s">
        <v>107</v>
      </c>
      <c r="F54" s="55" t="b">
        <v>1</v>
      </c>
      <c r="G54" s="56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 t="s">
        <v>66</v>
      </c>
      <c r="M54" s="52">
        <f t="shared" ref="M54:M61" si="179">IF($D54="","",MAX(M$53:M53)+1)</f>
        <v>2</v>
      </c>
      <c r="N54" s="61"/>
      <c r="O54" s="62"/>
      <c r="P54" s="57"/>
      <c r="Q54" s="57"/>
      <c r="R54" s="57"/>
      <c r="S54" s="57"/>
      <c r="T54" s="58" t="str">
        <f t="shared" si="170"/>
        <v/>
      </c>
      <c r="U54" s="59"/>
      <c r="V54" s="60"/>
      <c r="W54" s="52">
        <f t="shared" ref="W54:W61" si="180">IF($D54="","",MAX(W$53:W53)+1)</f>
        <v>2</v>
      </c>
      <c r="X54" s="61" t="str">
        <f t="shared" ref="X54:Y54" si="181">IF($F54=TRUE,D54,"")</f>
        <v>MAK303</v>
      </c>
      <c r="Y54" s="62" t="str">
        <f t="shared" si="181"/>
        <v>Makine Elemanları 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 t="str">
        <f t="shared" si="183"/>
        <v>MAK203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53" t="s">
        <v>108</v>
      </c>
      <c r="E55" s="54" t="s">
        <v>109</v>
      </c>
      <c r="F55" s="55" t="b">
        <v>1</v>
      </c>
      <c r="G55" s="56">
        <v>3</v>
      </c>
      <c r="H55" s="57">
        <v>0</v>
      </c>
      <c r="I55" s="57">
        <v>0</v>
      </c>
      <c r="J55" s="58">
        <f t="shared" si="169"/>
        <v>3</v>
      </c>
      <c r="K55" s="59">
        <v>4</v>
      </c>
      <c r="L55" s="60"/>
      <c r="M55" s="52">
        <f t="shared" si="179"/>
        <v>3</v>
      </c>
      <c r="N55" s="61"/>
      <c r="O55" s="62"/>
      <c r="P55" s="57"/>
      <c r="Q55" s="57"/>
      <c r="R55" s="57"/>
      <c r="S55" s="57"/>
      <c r="T55" s="58" t="str">
        <f t="shared" si="170"/>
        <v/>
      </c>
      <c r="U55" s="59"/>
      <c r="V55" s="60"/>
      <c r="W55" s="52">
        <f t="shared" si="180"/>
        <v>3</v>
      </c>
      <c r="X55" s="61" t="str">
        <f t="shared" ref="X55:Y55" si="184">IF($F55=TRUE,D55,"")</f>
        <v>MAK305</v>
      </c>
      <c r="Y55" s="62" t="str">
        <f t="shared" si="184"/>
        <v>Isı Transferi I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4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4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53" t="s">
        <v>110</v>
      </c>
      <c r="E56" s="54" t="s">
        <v>111</v>
      </c>
      <c r="F56" s="55" t="b">
        <v>1</v>
      </c>
      <c r="G56" s="56">
        <v>3</v>
      </c>
      <c r="H56" s="57">
        <v>0</v>
      </c>
      <c r="I56" s="57">
        <v>0</v>
      </c>
      <c r="J56" s="58">
        <f t="shared" si="169"/>
        <v>3</v>
      </c>
      <c r="K56" s="59">
        <v>4</v>
      </c>
      <c r="L56" s="60"/>
      <c r="M56" s="52">
        <f t="shared" si="179"/>
        <v>4</v>
      </c>
      <c r="N56" s="61"/>
      <c r="O56" s="62"/>
      <c r="P56" s="57"/>
      <c r="Q56" s="57"/>
      <c r="R56" s="57"/>
      <c r="S56" s="57"/>
      <c r="T56" s="58" t="str">
        <f t="shared" si="170"/>
        <v/>
      </c>
      <c r="U56" s="59"/>
      <c r="V56" s="60"/>
      <c r="W56" s="52">
        <f t="shared" si="180"/>
        <v>4</v>
      </c>
      <c r="X56" s="61" t="str">
        <f t="shared" ref="X56:Y56" si="187">IF($F56=TRUE,D56,"")</f>
        <v>MAK307</v>
      </c>
      <c r="Y56" s="62" t="str">
        <f t="shared" si="187"/>
        <v>İmal Usulleri 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4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4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53" t="s">
        <v>112</v>
      </c>
      <c r="E57" s="54" t="s">
        <v>113</v>
      </c>
      <c r="F57" s="55" t="b">
        <v>1</v>
      </c>
      <c r="G57" s="56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/>
      <c r="O57" s="62"/>
      <c r="P57" s="57"/>
      <c r="Q57" s="57"/>
      <c r="R57" s="57"/>
      <c r="S57" s="57"/>
      <c r="T57" s="58" t="str">
        <f t="shared" si="170"/>
        <v/>
      </c>
      <c r="U57" s="59"/>
      <c r="V57" s="60"/>
      <c r="W57" s="52">
        <f t="shared" si="180"/>
        <v>5</v>
      </c>
      <c r="X57" s="61" t="str">
        <f t="shared" ref="X57:Y57" si="190">IF($F57=TRUE,D57,"")</f>
        <v>MAK309</v>
      </c>
      <c r="Y57" s="62" t="str">
        <f t="shared" si="190"/>
        <v>Akışkanlar Mekaniği II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4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4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53" t="s">
        <v>114</v>
      </c>
      <c r="E58" s="54" t="s">
        <v>115</v>
      </c>
      <c r="F58" s="55" t="b">
        <v>1</v>
      </c>
      <c r="G58" s="56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/>
      <c r="O58" s="62"/>
      <c r="P58" s="57"/>
      <c r="Q58" s="57"/>
      <c r="R58" s="57"/>
      <c r="S58" s="57"/>
      <c r="T58" s="58" t="str">
        <f t="shared" si="170"/>
        <v/>
      </c>
      <c r="U58" s="59"/>
      <c r="V58" s="60"/>
      <c r="W58" s="52">
        <f t="shared" si="180"/>
        <v>6</v>
      </c>
      <c r="X58" s="61" t="str">
        <f t="shared" ref="X58:Y58" si="193">IF($F58=TRUE,D58,"")</f>
        <v>MAS351</v>
      </c>
      <c r="Y58" s="62" t="str">
        <f t="shared" si="193"/>
        <v>Bölüm Seçmeli Ders 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53" t="s">
        <v>116</v>
      </c>
      <c r="E59" s="54" t="s">
        <v>117</v>
      </c>
      <c r="F59" s="55" t="b">
        <v>1</v>
      </c>
      <c r="G59" s="56">
        <v>3</v>
      </c>
      <c r="H59" s="57">
        <v>0</v>
      </c>
      <c r="I59" s="57">
        <v>0</v>
      </c>
      <c r="J59" s="58">
        <f t="shared" si="169"/>
        <v>3</v>
      </c>
      <c r="K59" s="59">
        <v>4</v>
      </c>
      <c r="L59" s="60"/>
      <c r="M59" s="52">
        <f t="shared" si="179"/>
        <v>7</v>
      </c>
      <c r="N59" s="61"/>
      <c r="O59" s="62"/>
      <c r="P59" s="57"/>
      <c r="Q59" s="57"/>
      <c r="R59" s="57"/>
      <c r="S59" s="57"/>
      <c r="T59" s="58" t="str">
        <f t="shared" si="170"/>
        <v/>
      </c>
      <c r="U59" s="59"/>
      <c r="V59" s="60"/>
      <c r="W59" s="52">
        <f t="shared" si="180"/>
        <v>7</v>
      </c>
      <c r="X59" s="61" t="str">
        <f t="shared" ref="X59:Y59" si="196">IF($F59=TRUE,D59,"")</f>
        <v>MAS353</v>
      </c>
      <c r="Y59" s="62" t="str">
        <f t="shared" si="196"/>
        <v>Bölüm Seçmeli Ders II</v>
      </c>
      <c r="Z59" s="57">
        <f t="shared" ref="Z59:AB59" si="197">IF($F59=TRUE,G59,"")</f>
        <v>3</v>
      </c>
      <c r="AA59" s="57">
        <f t="shared" si="197"/>
        <v>0</v>
      </c>
      <c r="AB59" s="57">
        <f t="shared" si="197"/>
        <v>0</v>
      </c>
      <c r="AC59" s="58">
        <f t="shared" si="173"/>
        <v>3</v>
      </c>
      <c r="AD59" s="59">
        <f t="shared" ref="AD59:AE59" si="198">IF($F59=TRUE,K59,"")</f>
        <v>4</v>
      </c>
      <c r="AE59" s="60">
        <f t="shared" si="198"/>
        <v>0</v>
      </c>
      <c r="AF59" s="63"/>
      <c r="AG59" s="67">
        <f t="shared" si="175"/>
        <v>0</v>
      </c>
      <c r="AH59" s="68">
        <f t="shared" si="176"/>
        <v>0</v>
      </c>
      <c r="AI59" s="63">
        <f t="shared" si="177"/>
        <v>4</v>
      </c>
      <c r="AJ59" s="9"/>
    </row>
    <row r="60" spans="1:36" ht="14.25" customHeight="1" x14ac:dyDescent="0.3">
      <c r="A60" s="309"/>
      <c r="B60" s="306"/>
      <c r="C60" s="52">
        <f t="shared" si="178"/>
        <v>8</v>
      </c>
      <c r="D60" s="53" t="s">
        <v>118</v>
      </c>
      <c r="E60" s="54" t="s">
        <v>119</v>
      </c>
      <c r="F60" s="55" t="b">
        <v>0</v>
      </c>
      <c r="G60" s="56">
        <v>2</v>
      </c>
      <c r="H60" s="57">
        <v>0</v>
      </c>
      <c r="I60" s="57">
        <v>0</v>
      </c>
      <c r="J60" s="58">
        <f t="shared" si="169"/>
        <v>2</v>
      </c>
      <c r="K60" s="59">
        <v>2</v>
      </c>
      <c r="L60" s="60"/>
      <c r="M60" s="52">
        <f t="shared" si="179"/>
        <v>8</v>
      </c>
      <c r="N60" s="61" t="s">
        <v>118</v>
      </c>
      <c r="O60" s="62" t="s">
        <v>119</v>
      </c>
      <c r="P60" s="57" t="b">
        <v>0</v>
      </c>
      <c r="Q60" s="57">
        <v>2</v>
      </c>
      <c r="R60" s="57">
        <v>0</v>
      </c>
      <c r="S60" s="57">
        <v>0</v>
      </c>
      <c r="T60" s="58">
        <f t="shared" si="170"/>
        <v>2</v>
      </c>
      <c r="U60" s="59">
        <v>2</v>
      </c>
      <c r="V60" s="60"/>
      <c r="W60" s="52">
        <f t="shared" si="180"/>
        <v>8</v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2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53"/>
      <c r="E61" s="54"/>
      <c r="F61" s="55" t="b">
        <v>0</v>
      </c>
      <c r="G61" s="56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/>
      <c r="O61" s="62"/>
      <c r="P61" s="57"/>
      <c r="Q61" s="57"/>
      <c r="R61" s="57"/>
      <c r="S61" s="57"/>
      <c r="T61" s="58" t="str">
        <f t="shared" si="170"/>
        <v/>
      </c>
      <c r="U61" s="59"/>
      <c r="V61" s="60"/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303" t="s">
        <v>40</v>
      </c>
      <c r="F62" s="304"/>
      <c r="G62" s="74">
        <f t="shared" ref="G62:K62" si="205">+SUM(G53:G61)</f>
        <v>20</v>
      </c>
      <c r="H62" s="75">
        <f t="shared" si="205"/>
        <v>0</v>
      </c>
      <c r="I62" s="75">
        <f t="shared" si="205"/>
        <v>0</v>
      </c>
      <c r="J62" s="75">
        <f t="shared" si="205"/>
        <v>20</v>
      </c>
      <c r="K62" s="76">
        <f t="shared" si="205"/>
        <v>30</v>
      </c>
      <c r="L62" s="77"/>
      <c r="M62" s="72"/>
      <c r="N62" s="73"/>
      <c r="O62" s="78" t="s">
        <v>40</v>
      </c>
      <c r="P62" s="74"/>
      <c r="Q62" s="74">
        <f t="shared" ref="Q62:U62" si="206">+SUM(Q53:Q61)</f>
        <v>2</v>
      </c>
      <c r="R62" s="75">
        <f t="shared" si="206"/>
        <v>0</v>
      </c>
      <c r="S62" s="75">
        <f t="shared" si="206"/>
        <v>0</v>
      </c>
      <c r="T62" s="75">
        <f t="shared" si="206"/>
        <v>2</v>
      </c>
      <c r="U62" s="76">
        <f t="shared" si="206"/>
        <v>2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0</v>
      </c>
      <c r="AB62" s="75">
        <f t="shared" si="207"/>
        <v>0</v>
      </c>
      <c r="AC62" s="75">
        <f t="shared" si="207"/>
        <v>18</v>
      </c>
      <c r="AD62" s="76">
        <f t="shared" si="207"/>
        <v>28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301" t="s">
        <v>41</v>
      </c>
      <c r="F63" s="302"/>
      <c r="G63" s="90">
        <f t="shared" ref="G63:K63" si="208">G62+G51</f>
        <v>99</v>
      </c>
      <c r="H63" s="90">
        <f t="shared" si="208"/>
        <v>10</v>
      </c>
      <c r="I63" s="90">
        <f t="shared" si="208"/>
        <v>6</v>
      </c>
      <c r="J63" s="90">
        <f t="shared" si="208"/>
        <v>107</v>
      </c>
      <c r="K63" s="91">
        <f t="shared" si="208"/>
        <v>150</v>
      </c>
      <c r="L63" s="92"/>
      <c r="M63" s="80"/>
      <c r="N63" s="81"/>
      <c r="O63" s="94" t="s">
        <v>101</v>
      </c>
      <c r="P63" s="89"/>
      <c r="Q63" s="90">
        <f t="shared" ref="Q63:U63" si="209">Q62+Q51</f>
        <v>42</v>
      </c>
      <c r="R63" s="90">
        <f t="shared" si="209"/>
        <v>8</v>
      </c>
      <c r="S63" s="90">
        <f t="shared" si="209"/>
        <v>6</v>
      </c>
      <c r="T63" s="90">
        <f t="shared" si="209"/>
        <v>49</v>
      </c>
      <c r="U63" s="91">
        <f t="shared" si="209"/>
        <v>65</v>
      </c>
      <c r="V63" s="85"/>
      <c r="W63" s="80"/>
      <c r="X63" s="81"/>
      <c r="Y63" s="94" t="s">
        <v>101</v>
      </c>
      <c r="Z63" s="90">
        <f t="shared" ref="Z63:AD63" si="210">Z62+Z51</f>
        <v>57</v>
      </c>
      <c r="AA63" s="90">
        <f t="shared" si="210"/>
        <v>2</v>
      </c>
      <c r="AB63" s="90">
        <f t="shared" si="210"/>
        <v>0</v>
      </c>
      <c r="AC63" s="90">
        <f t="shared" si="210"/>
        <v>58</v>
      </c>
      <c r="AD63" s="91">
        <f t="shared" si="210"/>
        <v>85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6" t="s">
        <v>6</v>
      </c>
      <c r="E64" s="46" t="s">
        <v>7</v>
      </c>
      <c r="F64" s="47" t="s">
        <v>15</v>
      </c>
      <c r="G64" s="47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53" t="s">
        <v>121</v>
      </c>
      <c r="E65" s="54" t="s">
        <v>122</v>
      </c>
      <c r="F65" s="55" t="b">
        <v>1</v>
      </c>
      <c r="G65" s="56">
        <v>3</v>
      </c>
      <c r="H65" s="57">
        <v>0</v>
      </c>
      <c r="I65" s="57">
        <v>0</v>
      </c>
      <c r="J65" s="58">
        <f t="shared" ref="J65:J73" si="211">IF(G65="","",G65+(H65+I65)/2)</f>
        <v>3</v>
      </c>
      <c r="K65" s="59">
        <v>5</v>
      </c>
      <c r="L65" s="60"/>
      <c r="M65" s="52">
        <f>IF($D65="","",1)</f>
        <v>1</v>
      </c>
      <c r="N65" s="61"/>
      <c r="O65" s="62"/>
      <c r="P65" s="57"/>
      <c r="Q65" s="57"/>
      <c r="R65" s="57"/>
      <c r="S65" s="57"/>
      <c r="T65" s="58" t="str">
        <f t="shared" ref="T65:T73" si="212">IF(Q65="","",Q65+(R65+S65)/2)</f>
        <v/>
      </c>
      <c r="U65" s="59"/>
      <c r="V65" s="60"/>
      <c r="W65" s="52">
        <f>IF($D65="","",1)</f>
        <v>1</v>
      </c>
      <c r="X65" s="61" t="str">
        <f t="shared" ref="X65:Y65" si="213">IF($F65=TRUE,D65,"")</f>
        <v>MAK302</v>
      </c>
      <c r="Y65" s="62" t="str">
        <f t="shared" si="213"/>
        <v>Makine Elemanları II</v>
      </c>
      <c r="Z65" s="57">
        <f t="shared" ref="Z65:AB65" si="214">IF($F65=TRUE,G65,"")</f>
        <v>3</v>
      </c>
      <c r="AA65" s="57">
        <f t="shared" si="214"/>
        <v>0</v>
      </c>
      <c r="AB65" s="57">
        <f t="shared" si="214"/>
        <v>0</v>
      </c>
      <c r="AC65" s="58">
        <f t="shared" ref="AC65:AC73" si="215">IF(Z65="","",Z65+(AA65+AB65)/2)</f>
        <v>3</v>
      </c>
      <c r="AD65" s="59">
        <f t="shared" ref="AD65:AE65" si="216">IF($F65=TRUE,K65,"")</f>
        <v>5</v>
      </c>
      <c r="AE65" s="60">
        <f t="shared" si="216"/>
        <v>0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5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53" t="s">
        <v>123</v>
      </c>
      <c r="E66" s="54" t="s">
        <v>124</v>
      </c>
      <c r="F66" s="55" t="b">
        <v>1</v>
      </c>
      <c r="G66" s="56">
        <v>3</v>
      </c>
      <c r="H66" s="57">
        <v>0</v>
      </c>
      <c r="I66" s="57">
        <v>0</v>
      </c>
      <c r="J66" s="58">
        <f t="shared" si="211"/>
        <v>3</v>
      </c>
      <c r="K66" s="59">
        <v>4</v>
      </c>
      <c r="L66" s="60" t="s">
        <v>108</v>
      </c>
      <c r="M66" s="52">
        <f t="shared" ref="M66:M73" si="221">IF($D66="","",MAX(M$65:M65)+1)</f>
        <v>2</v>
      </c>
      <c r="N66" s="61"/>
      <c r="O66" s="62"/>
      <c r="P66" s="57"/>
      <c r="Q66" s="57"/>
      <c r="R66" s="57"/>
      <c r="S66" s="57"/>
      <c r="T66" s="58" t="str">
        <f t="shared" si="212"/>
        <v/>
      </c>
      <c r="U66" s="59"/>
      <c r="V66" s="60"/>
      <c r="W66" s="52">
        <f t="shared" ref="W66:W73" si="222">IF($D66="","",MAX(W$65:W65)+1)</f>
        <v>2</v>
      </c>
      <c r="X66" s="61" t="str">
        <f t="shared" ref="X66:Y66" si="223">IF($F66=TRUE,D66,"")</f>
        <v>MAK304</v>
      </c>
      <c r="Y66" s="62" t="str">
        <f t="shared" si="223"/>
        <v>Isı Transferi II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4</v>
      </c>
      <c r="AE66" s="60" t="str">
        <f t="shared" si="225"/>
        <v>MAK305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4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53" t="s">
        <v>125</v>
      </c>
      <c r="E67" s="54" t="s">
        <v>126</v>
      </c>
      <c r="F67" s="55" t="b">
        <v>1</v>
      </c>
      <c r="G67" s="56">
        <v>3</v>
      </c>
      <c r="H67" s="57">
        <v>0</v>
      </c>
      <c r="I67" s="57">
        <v>0</v>
      </c>
      <c r="J67" s="58">
        <f t="shared" si="211"/>
        <v>3</v>
      </c>
      <c r="K67" s="95">
        <v>4</v>
      </c>
      <c r="L67" s="60"/>
      <c r="M67" s="52">
        <f t="shared" si="221"/>
        <v>3</v>
      </c>
      <c r="N67" s="61"/>
      <c r="O67" s="62"/>
      <c r="P67" s="57"/>
      <c r="Q67" s="57"/>
      <c r="R67" s="57"/>
      <c r="S67" s="57"/>
      <c r="T67" s="58" t="str">
        <f t="shared" si="212"/>
        <v/>
      </c>
      <c r="U67" s="59"/>
      <c r="V67" s="60"/>
      <c r="W67" s="52">
        <f t="shared" si="222"/>
        <v>3</v>
      </c>
      <c r="X67" s="61" t="str">
        <f t="shared" ref="X67:Y67" si="226">IF($F67=TRUE,D67,"")</f>
        <v>MAK306</v>
      </c>
      <c r="Y67" s="62" t="str">
        <f t="shared" si="226"/>
        <v>Makine Dinamiği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4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4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53" t="s">
        <v>127</v>
      </c>
      <c r="E68" s="54" t="s">
        <v>128</v>
      </c>
      <c r="F68" s="55" t="b">
        <v>1</v>
      </c>
      <c r="G68" s="56">
        <v>1</v>
      </c>
      <c r="H68" s="57">
        <v>0</v>
      </c>
      <c r="I68" s="57">
        <v>2</v>
      </c>
      <c r="J68" s="58">
        <f t="shared" si="211"/>
        <v>2</v>
      </c>
      <c r="K68" s="59">
        <v>4</v>
      </c>
      <c r="L68" s="60"/>
      <c r="M68" s="52">
        <f t="shared" si="221"/>
        <v>4</v>
      </c>
      <c r="N68" s="61"/>
      <c r="O68" s="62"/>
      <c r="P68" s="57"/>
      <c r="Q68" s="57"/>
      <c r="R68" s="57"/>
      <c r="S68" s="57"/>
      <c r="T68" s="58" t="str">
        <f t="shared" si="212"/>
        <v/>
      </c>
      <c r="U68" s="59"/>
      <c r="V68" s="60"/>
      <c r="W68" s="52">
        <f t="shared" si="222"/>
        <v>4</v>
      </c>
      <c r="X68" s="61" t="str">
        <f t="shared" ref="X68:Y68" si="229">IF($F68=TRUE,D68,"")</f>
        <v>MAK308</v>
      </c>
      <c r="Y68" s="62" t="str">
        <f t="shared" si="229"/>
        <v>Talaşlı İmalat Takım Tezgahları</v>
      </c>
      <c r="Z68" s="57">
        <f t="shared" ref="Z68:AB68" si="230">IF($F68=TRUE,G68,"")</f>
        <v>1</v>
      </c>
      <c r="AA68" s="57">
        <f t="shared" si="230"/>
        <v>0</v>
      </c>
      <c r="AB68" s="57">
        <f t="shared" si="230"/>
        <v>2</v>
      </c>
      <c r="AC68" s="58">
        <f t="shared" si="215"/>
        <v>2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53" t="s">
        <v>129</v>
      </c>
      <c r="E69" s="54" t="s">
        <v>130</v>
      </c>
      <c r="F69" s="55" t="b">
        <v>1</v>
      </c>
      <c r="G69" s="56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/>
      <c r="O69" s="62"/>
      <c r="P69" s="57"/>
      <c r="Q69" s="57"/>
      <c r="R69" s="57"/>
      <c r="S69" s="57"/>
      <c r="T69" s="58" t="str">
        <f t="shared" si="212"/>
        <v/>
      </c>
      <c r="U69" s="59"/>
      <c r="V69" s="60"/>
      <c r="W69" s="52">
        <f t="shared" si="222"/>
        <v>5</v>
      </c>
      <c r="X69" s="61" t="str">
        <f t="shared" ref="X69:Y69" si="232">IF($F69=TRUE,D69,"")</f>
        <v>MAS352</v>
      </c>
      <c r="Y69" s="62" t="str">
        <f t="shared" si="232"/>
        <v>Bölüm Seçmeli Ders III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53" t="s">
        <v>131</v>
      </c>
      <c r="E70" s="54" t="s">
        <v>132</v>
      </c>
      <c r="F70" s="55" t="b">
        <v>1</v>
      </c>
      <c r="G70" s="56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/>
      <c r="O70" s="62"/>
      <c r="P70" s="57"/>
      <c r="Q70" s="57"/>
      <c r="R70" s="57"/>
      <c r="S70" s="57"/>
      <c r="T70" s="58" t="str">
        <f t="shared" si="212"/>
        <v/>
      </c>
      <c r="U70" s="59"/>
      <c r="V70" s="60"/>
      <c r="W70" s="52">
        <f t="shared" si="222"/>
        <v>6</v>
      </c>
      <c r="X70" s="61" t="str">
        <f t="shared" ref="X70:Y70" si="235">IF($F70=TRUE,D70,"")</f>
        <v>MAS354</v>
      </c>
      <c r="Y70" s="62" t="str">
        <f t="shared" si="235"/>
        <v>Bölüm Seçmeli Ders IV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53" t="s">
        <v>133</v>
      </c>
      <c r="E71" s="54" t="s">
        <v>134</v>
      </c>
      <c r="F71" s="55" t="b">
        <v>0</v>
      </c>
      <c r="G71" s="56">
        <v>2</v>
      </c>
      <c r="H71" s="57">
        <v>0</v>
      </c>
      <c r="I71" s="57">
        <v>0</v>
      </c>
      <c r="J71" s="58">
        <f t="shared" si="211"/>
        <v>2</v>
      </c>
      <c r="K71" s="59">
        <v>3</v>
      </c>
      <c r="L71" s="60"/>
      <c r="M71" s="52">
        <f t="shared" si="221"/>
        <v>7</v>
      </c>
      <c r="N71" s="61" t="s">
        <v>182</v>
      </c>
      <c r="O71" s="62" t="s">
        <v>134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3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3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>
        <f t="shared" si="220"/>
        <v>8</v>
      </c>
      <c r="D72" s="53" t="s">
        <v>136</v>
      </c>
      <c r="E72" s="54" t="s">
        <v>137</v>
      </c>
      <c r="F72" s="55" t="b">
        <v>0</v>
      </c>
      <c r="G72" s="56">
        <v>2</v>
      </c>
      <c r="H72" s="57">
        <v>0</v>
      </c>
      <c r="I72" s="57">
        <v>0</v>
      </c>
      <c r="J72" s="58">
        <f t="shared" si="211"/>
        <v>2</v>
      </c>
      <c r="K72" s="59">
        <v>2</v>
      </c>
      <c r="L72" s="60"/>
      <c r="M72" s="52">
        <f t="shared" si="221"/>
        <v>8</v>
      </c>
      <c r="N72" s="61" t="s">
        <v>136</v>
      </c>
      <c r="O72" s="62" t="s">
        <v>137</v>
      </c>
      <c r="P72" s="57" t="b">
        <v>0</v>
      </c>
      <c r="Q72" s="57">
        <v>2</v>
      </c>
      <c r="R72" s="57">
        <v>0</v>
      </c>
      <c r="S72" s="57">
        <v>0</v>
      </c>
      <c r="T72" s="58">
        <f t="shared" si="212"/>
        <v>2</v>
      </c>
      <c r="U72" s="59">
        <v>2</v>
      </c>
      <c r="V72" s="60"/>
      <c r="W72" s="52">
        <f t="shared" si="222"/>
        <v>8</v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2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53"/>
      <c r="E73" s="54"/>
      <c r="F73" s="55" t="b">
        <v>0</v>
      </c>
      <c r="G73" s="56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/>
      <c r="O73" s="62"/>
      <c r="P73" s="57"/>
      <c r="Q73" s="57"/>
      <c r="R73" s="57"/>
      <c r="S73" s="57"/>
      <c r="T73" s="58" t="str">
        <f t="shared" si="212"/>
        <v/>
      </c>
      <c r="U73" s="59"/>
      <c r="V73" s="60"/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303" t="s">
        <v>40</v>
      </c>
      <c r="F74" s="304"/>
      <c r="G74" s="74">
        <f t="shared" ref="G74:K74" si="247">+SUM(G65:G73)</f>
        <v>20</v>
      </c>
      <c r="H74" s="75">
        <f t="shared" si="247"/>
        <v>0</v>
      </c>
      <c r="I74" s="75">
        <f t="shared" si="247"/>
        <v>2</v>
      </c>
      <c r="J74" s="75">
        <f t="shared" si="247"/>
        <v>21</v>
      </c>
      <c r="K74" s="76">
        <f t="shared" si="247"/>
        <v>30</v>
      </c>
      <c r="L74" s="77"/>
      <c r="M74" s="72"/>
      <c r="N74" s="73"/>
      <c r="O74" s="78" t="s">
        <v>40</v>
      </c>
      <c r="P74" s="74"/>
      <c r="Q74" s="74">
        <f t="shared" ref="Q74:U74" si="248">+SUM(Q65:Q73)</f>
        <v>4</v>
      </c>
      <c r="R74" s="75">
        <f t="shared" si="248"/>
        <v>0</v>
      </c>
      <c r="S74" s="75">
        <f t="shared" si="248"/>
        <v>0</v>
      </c>
      <c r="T74" s="75">
        <f t="shared" si="248"/>
        <v>4</v>
      </c>
      <c r="U74" s="76">
        <f t="shared" si="248"/>
        <v>5</v>
      </c>
      <c r="V74" s="77"/>
      <c r="W74" s="72"/>
      <c r="X74" s="73"/>
      <c r="Y74" s="78" t="s">
        <v>40</v>
      </c>
      <c r="Z74" s="74">
        <f t="shared" ref="Z74:AD74" si="249">+SUM(Z65:Z73)</f>
        <v>16</v>
      </c>
      <c r="AA74" s="75">
        <f t="shared" si="249"/>
        <v>0</v>
      </c>
      <c r="AB74" s="75">
        <f t="shared" si="249"/>
        <v>2</v>
      </c>
      <c r="AC74" s="75">
        <f t="shared" si="249"/>
        <v>17</v>
      </c>
      <c r="AD74" s="76">
        <f t="shared" si="249"/>
        <v>25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301" t="s">
        <v>41</v>
      </c>
      <c r="F75" s="302"/>
      <c r="G75" s="90">
        <f t="shared" ref="G75:K75" si="250">G74+G63</f>
        <v>119</v>
      </c>
      <c r="H75" s="90">
        <f t="shared" si="250"/>
        <v>10</v>
      </c>
      <c r="I75" s="90">
        <f t="shared" si="250"/>
        <v>8</v>
      </c>
      <c r="J75" s="90">
        <f t="shared" si="250"/>
        <v>128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46</v>
      </c>
      <c r="R75" s="90">
        <f t="shared" si="251"/>
        <v>8</v>
      </c>
      <c r="S75" s="90">
        <f t="shared" si="251"/>
        <v>6</v>
      </c>
      <c r="T75" s="90">
        <f t="shared" si="251"/>
        <v>53</v>
      </c>
      <c r="U75" s="91">
        <f t="shared" si="251"/>
        <v>70</v>
      </c>
      <c r="V75" s="85"/>
      <c r="W75" s="80"/>
      <c r="X75" s="81"/>
      <c r="Y75" s="94" t="s">
        <v>101</v>
      </c>
      <c r="Z75" s="90">
        <f t="shared" ref="Z75:AD75" si="252">Z74+Z63</f>
        <v>73</v>
      </c>
      <c r="AA75" s="90">
        <f t="shared" si="252"/>
        <v>2</v>
      </c>
      <c r="AB75" s="90">
        <f t="shared" si="252"/>
        <v>2</v>
      </c>
      <c r="AC75" s="90">
        <f t="shared" si="252"/>
        <v>75</v>
      </c>
      <c r="AD75" s="91">
        <f t="shared" si="252"/>
        <v>110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6" t="s">
        <v>6</v>
      </c>
      <c r="E76" s="46" t="s">
        <v>7</v>
      </c>
      <c r="F76" s="47" t="s">
        <v>15</v>
      </c>
      <c r="G76" s="47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53" t="s">
        <v>140</v>
      </c>
      <c r="E77" s="54" t="s">
        <v>141</v>
      </c>
      <c r="F77" s="55" t="b">
        <v>1</v>
      </c>
      <c r="G77" s="56">
        <v>0</v>
      </c>
      <c r="H77" s="57">
        <v>0</v>
      </c>
      <c r="I77" s="57">
        <v>0</v>
      </c>
      <c r="J77" s="58">
        <f t="shared" ref="J77:J85" si="253">IF(G77="","",G77+(H77+I77)/2)</f>
        <v>0</v>
      </c>
      <c r="K77" s="95">
        <v>3</v>
      </c>
      <c r="L77" s="60"/>
      <c r="M77" s="52">
        <f>IF($D77="","",1)</f>
        <v>1</v>
      </c>
      <c r="N77" s="61"/>
      <c r="O77" s="62"/>
      <c r="P77" s="57"/>
      <c r="Q77" s="57"/>
      <c r="R77" s="57"/>
      <c r="S77" s="57"/>
      <c r="T77" s="58" t="str">
        <f t="shared" ref="T77:T85" si="254">IF(Q77="","",Q77+(R77+S77)/2)</f>
        <v/>
      </c>
      <c r="U77" s="59"/>
      <c r="V77" s="60"/>
      <c r="W77" s="52">
        <f>IF($D77="","",1)</f>
        <v>1</v>
      </c>
      <c r="X77" s="61" t="str">
        <f t="shared" ref="X77:Y77" si="255">IF($F77=TRUE,D77,"")</f>
        <v>MAK401</v>
      </c>
      <c r="Y77" s="62" t="str">
        <f t="shared" si="255"/>
        <v>Staj II</v>
      </c>
      <c r="Z77" s="57">
        <f t="shared" ref="Z77:AB77" si="256">IF($F77=TRUE,G77,"")</f>
        <v>0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0</v>
      </c>
      <c r="AD77" s="59">
        <f t="shared" ref="AD77:AE77" si="258">IF($F77=TRUE,K77,"")</f>
        <v>3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3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53" t="s">
        <v>142</v>
      </c>
      <c r="E78" s="54" t="s">
        <v>143</v>
      </c>
      <c r="F78" s="55" t="b">
        <v>1</v>
      </c>
      <c r="G78" s="56">
        <v>3</v>
      </c>
      <c r="H78" s="57">
        <v>0</v>
      </c>
      <c r="I78" s="57">
        <v>0</v>
      </c>
      <c r="J78" s="58">
        <f t="shared" si="253"/>
        <v>3</v>
      </c>
      <c r="K78" s="59">
        <v>4</v>
      </c>
      <c r="L78" s="60"/>
      <c r="M78" s="52">
        <f t="shared" ref="M78:M85" si="263">IF($D78="","",MAX(M$77:M77)+1)</f>
        <v>2</v>
      </c>
      <c r="N78" s="61"/>
      <c r="O78" s="62"/>
      <c r="P78" s="57"/>
      <c r="Q78" s="57"/>
      <c r="R78" s="57"/>
      <c r="S78" s="57"/>
      <c r="T78" s="58" t="str">
        <f t="shared" si="254"/>
        <v/>
      </c>
      <c r="U78" s="59"/>
      <c r="V78" s="60"/>
      <c r="W78" s="52">
        <f t="shared" ref="W78:W85" si="264">IF($D78="","",MAX(W$77:W77)+1)</f>
        <v>2</v>
      </c>
      <c r="X78" s="61" t="str">
        <f t="shared" ref="X78:Y78" si="265">IF($F78=TRUE,D78,"")</f>
        <v>MAK403</v>
      </c>
      <c r="Y78" s="62" t="str">
        <f t="shared" si="265"/>
        <v>Makine Tasarım 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4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4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53" t="s">
        <v>144</v>
      </c>
      <c r="E79" s="54" t="s">
        <v>145</v>
      </c>
      <c r="F79" s="55" t="b">
        <v>1</v>
      </c>
      <c r="G79" s="56">
        <v>0</v>
      </c>
      <c r="H79" s="57">
        <v>0</v>
      </c>
      <c r="I79" s="57">
        <v>2</v>
      </c>
      <c r="J79" s="58">
        <f t="shared" si="253"/>
        <v>1</v>
      </c>
      <c r="K79" s="59">
        <v>3</v>
      </c>
      <c r="L79" s="60"/>
      <c r="M79" s="52">
        <f t="shared" si="263"/>
        <v>3</v>
      </c>
      <c r="N79" s="61"/>
      <c r="O79" s="62"/>
      <c r="P79" s="57"/>
      <c r="Q79" s="57"/>
      <c r="R79" s="57"/>
      <c r="S79" s="57"/>
      <c r="T79" s="58" t="str">
        <f t="shared" si="254"/>
        <v/>
      </c>
      <c r="U79" s="59"/>
      <c r="V79" s="60"/>
      <c r="W79" s="52">
        <f t="shared" si="264"/>
        <v>3</v>
      </c>
      <c r="X79" s="61" t="str">
        <f t="shared" ref="X79:Y79" si="268">IF($F79=TRUE,D79,"")</f>
        <v>MAK405</v>
      </c>
      <c r="Y79" s="62" t="str">
        <f t="shared" si="268"/>
        <v>Makine Laboratuvarı I</v>
      </c>
      <c r="Z79" s="57">
        <f t="shared" ref="Z79:AB79" si="269">IF($F79=TRUE,G79,"")</f>
        <v>0</v>
      </c>
      <c r="AA79" s="57">
        <f t="shared" si="269"/>
        <v>0</v>
      </c>
      <c r="AB79" s="57">
        <f t="shared" si="269"/>
        <v>2</v>
      </c>
      <c r="AC79" s="58">
        <f t="shared" si="257"/>
        <v>1</v>
      </c>
      <c r="AD79" s="59">
        <f t="shared" ref="AD79:AE79" si="270">IF($F79=TRUE,K79,"")</f>
        <v>3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3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53" t="s">
        <v>146</v>
      </c>
      <c r="E80" s="54" t="s">
        <v>147</v>
      </c>
      <c r="F80" s="55" t="b">
        <v>1</v>
      </c>
      <c r="G80" s="56">
        <v>3</v>
      </c>
      <c r="H80" s="57">
        <v>0</v>
      </c>
      <c r="I80" s="57">
        <v>0</v>
      </c>
      <c r="J80" s="58">
        <f t="shared" si="253"/>
        <v>3</v>
      </c>
      <c r="K80" s="59">
        <v>4</v>
      </c>
      <c r="L80" s="60"/>
      <c r="M80" s="52">
        <f t="shared" si="263"/>
        <v>4</v>
      </c>
      <c r="N80" s="61"/>
      <c r="O80" s="62"/>
      <c r="P80" s="57"/>
      <c r="Q80" s="57"/>
      <c r="R80" s="57"/>
      <c r="S80" s="57"/>
      <c r="T80" s="58" t="str">
        <f t="shared" si="254"/>
        <v/>
      </c>
      <c r="U80" s="59"/>
      <c r="V80" s="60"/>
      <c r="W80" s="52">
        <f t="shared" si="264"/>
        <v>4</v>
      </c>
      <c r="X80" s="61" t="str">
        <f t="shared" ref="X80:Y80" si="271">IF($F80=TRUE,D80,"")</f>
        <v>MAS451</v>
      </c>
      <c r="Y80" s="62" t="str">
        <f t="shared" si="271"/>
        <v>Bölüm Seçmeli Ders V</v>
      </c>
      <c r="Z80" s="57">
        <f t="shared" ref="Z80:AB80" si="272">IF($F80=TRUE,G80,"")</f>
        <v>3</v>
      </c>
      <c r="AA80" s="57">
        <f t="shared" si="272"/>
        <v>0</v>
      </c>
      <c r="AB80" s="57">
        <f t="shared" si="272"/>
        <v>0</v>
      </c>
      <c r="AC80" s="58">
        <f t="shared" si="257"/>
        <v>3</v>
      </c>
      <c r="AD80" s="59">
        <f t="shared" ref="AD80:AE80" si="273">IF($F80=TRUE,K80,"")</f>
        <v>4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4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53" t="s">
        <v>148</v>
      </c>
      <c r="E81" s="54" t="s">
        <v>149</v>
      </c>
      <c r="F81" s="55" t="b">
        <v>1</v>
      </c>
      <c r="G81" s="56">
        <v>3</v>
      </c>
      <c r="H81" s="57">
        <v>0</v>
      </c>
      <c r="I81" s="57">
        <v>0</v>
      </c>
      <c r="J81" s="58">
        <f t="shared" si="253"/>
        <v>3</v>
      </c>
      <c r="K81" s="59">
        <v>4</v>
      </c>
      <c r="L81" s="60"/>
      <c r="M81" s="52">
        <f t="shared" si="263"/>
        <v>5</v>
      </c>
      <c r="N81" s="61"/>
      <c r="O81" s="62"/>
      <c r="P81" s="57"/>
      <c r="Q81" s="57"/>
      <c r="R81" s="57"/>
      <c r="S81" s="57"/>
      <c r="T81" s="58" t="str">
        <f t="shared" si="254"/>
        <v/>
      </c>
      <c r="U81" s="59"/>
      <c r="V81" s="60"/>
      <c r="W81" s="52">
        <f t="shared" si="264"/>
        <v>5</v>
      </c>
      <c r="X81" s="61" t="str">
        <f t="shared" ref="X81:Y81" si="274">IF($F81=TRUE,D81,"")</f>
        <v>MAS453</v>
      </c>
      <c r="Y81" s="62" t="str">
        <f t="shared" si="274"/>
        <v>Bölüm Seçmeli Ders VI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4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4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53" t="s">
        <v>150</v>
      </c>
      <c r="E82" s="54" t="s">
        <v>151</v>
      </c>
      <c r="F82" s="55" t="b">
        <v>1</v>
      </c>
      <c r="G82" s="56">
        <v>3</v>
      </c>
      <c r="H82" s="57">
        <v>0</v>
      </c>
      <c r="I82" s="57">
        <v>0</v>
      </c>
      <c r="J82" s="58">
        <f t="shared" si="253"/>
        <v>3</v>
      </c>
      <c r="K82" s="59">
        <v>4</v>
      </c>
      <c r="L82" s="60"/>
      <c r="M82" s="52">
        <f t="shared" si="263"/>
        <v>6</v>
      </c>
      <c r="N82" s="61"/>
      <c r="O82" s="62"/>
      <c r="P82" s="57"/>
      <c r="Q82" s="57"/>
      <c r="R82" s="57"/>
      <c r="S82" s="57"/>
      <c r="T82" s="58" t="str">
        <f t="shared" si="254"/>
        <v/>
      </c>
      <c r="U82" s="59"/>
      <c r="V82" s="60"/>
      <c r="W82" s="52">
        <f t="shared" si="264"/>
        <v>6</v>
      </c>
      <c r="X82" s="61" t="str">
        <f t="shared" ref="X82:Y82" si="277">IF($F82=TRUE,D82,"")</f>
        <v>MAS455</v>
      </c>
      <c r="Y82" s="62" t="str">
        <f t="shared" si="277"/>
        <v>Bölüm Seçmeli Ders VII</v>
      </c>
      <c r="Z82" s="57">
        <f t="shared" ref="Z82:AB82" si="278">IF($F82=TRUE,G82,"")</f>
        <v>3</v>
      </c>
      <c r="AA82" s="57">
        <f t="shared" si="278"/>
        <v>0</v>
      </c>
      <c r="AB82" s="57">
        <f t="shared" si="278"/>
        <v>0</v>
      </c>
      <c r="AC82" s="58">
        <f t="shared" si="257"/>
        <v>3</v>
      </c>
      <c r="AD82" s="59">
        <f t="shared" ref="AD82:AE82" si="279">IF($F82=TRUE,K82,"")</f>
        <v>4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4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53" t="s">
        <v>152</v>
      </c>
      <c r="E83" s="54" t="s">
        <v>153</v>
      </c>
      <c r="F83" s="55" t="b">
        <v>0</v>
      </c>
      <c r="G83" s="56">
        <v>2</v>
      </c>
      <c r="H83" s="57">
        <v>0</v>
      </c>
      <c r="I83" s="57">
        <v>0</v>
      </c>
      <c r="J83" s="58">
        <f t="shared" si="253"/>
        <v>2</v>
      </c>
      <c r="K83" s="59">
        <v>2</v>
      </c>
      <c r="L83" s="60"/>
      <c r="M83" s="52">
        <f t="shared" si="263"/>
        <v>7</v>
      </c>
      <c r="N83" s="61" t="s">
        <v>152</v>
      </c>
      <c r="O83" s="62" t="s">
        <v>153</v>
      </c>
      <c r="P83" s="57" t="b">
        <v>0</v>
      </c>
      <c r="Q83" s="57">
        <v>2</v>
      </c>
      <c r="R83" s="57">
        <v>0</v>
      </c>
      <c r="S83" s="57">
        <v>0</v>
      </c>
      <c r="T83" s="58">
        <f t="shared" si="254"/>
        <v>2</v>
      </c>
      <c r="U83" s="59">
        <v>2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2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>
        <f t="shared" si="262"/>
        <v>8</v>
      </c>
      <c r="D84" s="53" t="s">
        <v>154</v>
      </c>
      <c r="E84" s="54" t="s">
        <v>155</v>
      </c>
      <c r="F84" s="55" t="b">
        <v>0</v>
      </c>
      <c r="G84" s="56">
        <v>3</v>
      </c>
      <c r="H84" s="57">
        <v>0</v>
      </c>
      <c r="I84" s="57">
        <v>0</v>
      </c>
      <c r="J84" s="58">
        <f t="shared" si="253"/>
        <v>3</v>
      </c>
      <c r="K84" s="59">
        <v>4</v>
      </c>
      <c r="L84" s="60"/>
      <c r="M84" s="52">
        <f t="shared" si="263"/>
        <v>8</v>
      </c>
      <c r="N84" s="61" t="s">
        <v>154</v>
      </c>
      <c r="O84" s="62" t="s">
        <v>155</v>
      </c>
      <c r="P84" s="57" t="b">
        <v>0</v>
      </c>
      <c r="Q84" s="57">
        <v>3</v>
      </c>
      <c r="R84" s="57">
        <v>0</v>
      </c>
      <c r="S84" s="57">
        <v>0</v>
      </c>
      <c r="T84" s="58">
        <f t="shared" si="254"/>
        <v>3</v>
      </c>
      <c r="U84" s="59">
        <v>4</v>
      </c>
      <c r="V84" s="60"/>
      <c r="W84" s="52">
        <f t="shared" si="264"/>
        <v>8</v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4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>
        <f t="shared" si="262"/>
        <v>9</v>
      </c>
      <c r="D85" s="53" t="s">
        <v>156</v>
      </c>
      <c r="E85" s="54" t="s">
        <v>157</v>
      </c>
      <c r="F85" s="55" t="b">
        <v>0</v>
      </c>
      <c r="G85" s="56">
        <v>2</v>
      </c>
      <c r="H85" s="57">
        <v>0</v>
      </c>
      <c r="I85" s="57">
        <v>0</v>
      </c>
      <c r="J85" s="58">
        <f t="shared" si="253"/>
        <v>2</v>
      </c>
      <c r="K85" s="59">
        <v>3</v>
      </c>
      <c r="L85" s="60"/>
      <c r="M85" s="52">
        <f t="shared" si="263"/>
        <v>9</v>
      </c>
      <c r="N85" s="61" t="s">
        <v>133</v>
      </c>
      <c r="O85" s="62" t="s">
        <v>157</v>
      </c>
      <c r="P85" s="57" t="b">
        <v>0</v>
      </c>
      <c r="Q85" s="57">
        <v>2</v>
      </c>
      <c r="R85" s="57">
        <v>0</v>
      </c>
      <c r="S85" s="57">
        <v>0</v>
      </c>
      <c r="T85" s="58">
        <f t="shared" si="254"/>
        <v>2</v>
      </c>
      <c r="U85" s="59">
        <v>3</v>
      </c>
      <c r="V85" s="60"/>
      <c r="W85" s="52">
        <f t="shared" si="264"/>
        <v>9</v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3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303" t="s">
        <v>40</v>
      </c>
      <c r="F86" s="304"/>
      <c r="G86" s="74">
        <f t="shared" ref="G86:K86" si="289">+SUM(G77:G85)</f>
        <v>19</v>
      </c>
      <c r="H86" s="75">
        <f t="shared" si="289"/>
        <v>0</v>
      </c>
      <c r="I86" s="75">
        <f t="shared" si="289"/>
        <v>2</v>
      </c>
      <c r="J86" s="75">
        <f t="shared" si="289"/>
        <v>20</v>
      </c>
      <c r="K86" s="76">
        <f t="shared" si="289"/>
        <v>31</v>
      </c>
      <c r="L86" s="77"/>
      <c r="M86" s="72"/>
      <c r="N86" s="73"/>
      <c r="O86" s="78" t="s">
        <v>40</v>
      </c>
      <c r="P86" s="74"/>
      <c r="Q86" s="74">
        <f t="shared" ref="Q86:U86" si="290">+SUM(Q77:Q85)</f>
        <v>7</v>
      </c>
      <c r="R86" s="75">
        <f t="shared" si="290"/>
        <v>0</v>
      </c>
      <c r="S86" s="75">
        <f t="shared" si="290"/>
        <v>0</v>
      </c>
      <c r="T86" s="75">
        <f t="shared" si="290"/>
        <v>7</v>
      </c>
      <c r="U86" s="76">
        <f t="shared" si="290"/>
        <v>9</v>
      </c>
      <c r="V86" s="77"/>
      <c r="W86" s="72"/>
      <c r="X86" s="73"/>
      <c r="Y86" s="78" t="s">
        <v>40</v>
      </c>
      <c r="Z86" s="74">
        <f t="shared" ref="Z86:AD86" si="291">+SUM(Z77:Z85)</f>
        <v>12</v>
      </c>
      <c r="AA86" s="75">
        <f t="shared" si="291"/>
        <v>0</v>
      </c>
      <c r="AB86" s="75">
        <f t="shared" si="291"/>
        <v>2</v>
      </c>
      <c r="AC86" s="75">
        <f t="shared" si="291"/>
        <v>13</v>
      </c>
      <c r="AD86" s="76">
        <f t="shared" si="291"/>
        <v>22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301" t="s">
        <v>41</v>
      </c>
      <c r="F87" s="302"/>
      <c r="G87" s="90">
        <f t="shared" ref="G87:K87" si="292">G86+G75</f>
        <v>138</v>
      </c>
      <c r="H87" s="90">
        <f t="shared" si="292"/>
        <v>10</v>
      </c>
      <c r="I87" s="90">
        <f t="shared" si="292"/>
        <v>10</v>
      </c>
      <c r="J87" s="90">
        <f t="shared" si="292"/>
        <v>148</v>
      </c>
      <c r="K87" s="91">
        <f t="shared" si="292"/>
        <v>211</v>
      </c>
      <c r="L87" s="92"/>
      <c r="M87" s="80"/>
      <c r="N87" s="81"/>
      <c r="O87" s="94" t="s">
        <v>101</v>
      </c>
      <c r="P87" s="89"/>
      <c r="Q87" s="90">
        <f t="shared" ref="Q87:U87" si="293">Q86+Q75</f>
        <v>53</v>
      </c>
      <c r="R87" s="90">
        <f t="shared" si="293"/>
        <v>8</v>
      </c>
      <c r="S87" s="90">
        <f t="shared" si="293"/>
        <v>6</v>
      </c>
      <c r="T87" s="90">
        <f t="shared" si="293"/>
        <v>60</v>
      </c>
      <c r="U87" s="91">
        <f t="shared" si="293"/>
        <v>79</v>
      </c>
      <c r="V87" s="85"/>
      <c r="W87" s="80"/>
      <c r="X87" s="81"/>
      <c r="Y87" s="94" t="s">
        <v>101</v>
      </c>
      <c r="Z87" s="90">
        <f t="shared" ref="Z87:AD87" si="294">Z86+Z75</f>
        <v>85</v>
      </c>
      <c r="AA87" s="90">
        <f t="shared" si="294"/>
        <v>2</v>
      </c>
      <c r="AB87" s="90">
        <f t="shared" si="294"/>
        <v>4</v>
      </c>
      <c r="AC87" s="90">
        <f t="shared" si="294"/>
        <v>88</v>
      </c>
      <c r="AD87" s="91">
        <f t="shared" si="294"/>
        <v>132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6" t="s">
        <v>6</v>
      </c>
      <c r="E88" s="46" t="s">
        <v>7</v>
      </c>
      <c r="F88" s="47" t="s">
        <v>15</v>
      </c>
      <c r="G88" s="47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53" t="s">
        <v>160</v>
      </c>
      <c r="E89" s="54" t="s">
        <v>161</v>
      </c>
      <c r="F89" s="55" t="b">
        <v>1</v>
      </c>
      <c r="G89" s="56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4</v>
      </c>
      <c r="L89" s="60"/>
      <c r="M89" s="52">
        <f>IF($D89="","",1)</f>
        <v>1</v>
      </c>
      <c r="N89" s="61"/>
      <c r="O89" s="62"/>
      <c r="P89" s="57"/>
      <c r="Q89" s="57"/>
      <c r="R89" s="57"/>
      <c r="S89" s="57"/>
      <c r="T89" s="58" t="str">
        <f t="shared" ref="T89:T97" si="296">IF(Q89="","",Q89+(R89+S89)/2)</f>
        <v/>
      </c>
      <c r="U89" s="59"/>
      <c r="V89" s="60"/>
      <c r="W89" s="52">
        <f>IF($D89="","",1)</f>
        <v>1</v>
      </c>
      <c r="X89" s="61" t="str">
        <f t="shared" ref="X89:Y89" si="297">IF($F89=TRUE,D89,"")</f>
        <v>MAK402</v>
      </c>
      <c r="Y89" s="62" t="str">
        <f t="shared" si="297"/>
        <v>Makine Tasarım II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4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4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53" t="s">
        <v>162</v>
      </c>
      <c r="E90" s="54" t="s">
        <v>163</v>
      </c>
      <c r="F90" s="55" t="b">
        <v>1</v>
      </c>
      <c r="G90" s="56">
        <v>0</v>
      </c>
      <c r="H90" s="57">
        <v>0</v>
      </c>
      <c r="I90" s="57">
        <v>2</v>
      </c>
      <c r="J90" s="58">
        <f t="shared" si="295"/>
        <v>1</v>
      </c>
      <c r="K90" s="95">
        <v>2</v>
      </c>
      <c r="L90" s="60"/>
      <c r="M90" s="52">
        <f t="shared" ref="M90:M97" si="305">IF($D90="","",MAX(M$89:M89)+1)</f>
        <v>2</v>
      </c>
      <c r="N90" s="61"/>
      <c r="O90" s="62"/>
      <c r="P90" s="57"/>
      <c r="Q90" s="57"/>
      <c r="R90" s="57"/>
      <c r="S90" s="57"/>
      <c r="T90" s="58" t="str">
        <f t="shared" si="296"/>
        <v/>
      </c>
      <c r="U90" s="59"/>
      <c r="V90" s="60"/>
      <c r="W90" s="52">
        <f t="shared" ref="W90:W97" si="306">IF($D90="","",MAX(W$89:W89)+1)</f>
        <v>2</v>
      </c>
      <c r="X90" s="61" t="str">
        <f t="shared" ref="X90:Y90" si="307">IF($F90=TRUE,D90,"")</f>
        <v>MAK404</v>
      </c>
      <c r="Y90" s="62" t="str">
        <f t="shared" si="307"/>
        <v>Makine Laboratuvarı II</v>
      </c>
      <c r="Z90" s="57">
        <f t="shared" ref="Z90:AB90" si="308">IF($F90=TRUE,G90,"")</f>
        <v>0</v>
      </c>
      <c r="AA90" s="57">
        <f t="shared" si="308"/>
        <v>0</v>
      </c>
      <c r="AB90" s="57">
        <f t="shared" si="308"/>
        <v>2</v>
      </c>
      <c r="AC90" s="58">
        <f t="shared" si="299"/>
        <v>1</v>
      </c>
      <c r="AD90" s="59">
        <f t="shared" ref="AD90:AE90" si="309">IF($F90=TRUE,K90,"")</f>
        <v>2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2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53" t="s">
        <v>164</v>
      </c>
      <c r="E91" s="54" t="s">
        <v>165</v>
      </c>
      <c r="F91" s="55" t="b">
        <v>1</v>
      </c>
      <c r="G91" s="56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/>
      <c r="O91" s="62"/>
      <c r="P91" s="57"/>
      <c r="Q91" s="57"/>
      <c r="R91" s="57"/>
      <c r="S91" s="57"/>
      <c r="T91" s="58" t="str">
        <f t="shared" si="296"/>
        <v/>
      </c>
      <c r="U91" s="59"/>
      <c r="V91" s="60"/>
      <c r="W91" s="52">
        <f t="shared" si="306"/>
        <v>3</v>
      </c>
      <c r="X91" s="61" t="str">
        <f t="shared" ref="X91:Y91" si="310">IF($F91=TRUE,D91,"")</f>
        <v>MAS452</v>
      </c>
      <c r="Y91" s="62" t="str">
        <f t="shared" si="310"/>
        <v>Bölüm Seçmeli Ders VIII 
Bitirme Projesi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53" t="s">
        <v>166</v>
      </c>
      <c r="E92" s="54" t="s">
        <v>167</v>
      </c>
      <c r="F92" s="55" t="b">
        <v>1</v>
      </c>
      <c r="G92" s="56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/>
      <c r="O92" s="62"/>
      <c r="P92" s="57"/>
      <c r="Q92" s="57"/>
      <c r="R92" s="57"/>
      <c r="S92" s="57"/>
      <c r="T92" s="58" t="str">
        <f t="shared" si="296"/>
        <v/>
      </c>
      <c r="U92" s="59"/>
      <c r="V92" s="60"/>
      <c r="W92" s="52">
        <f t="shared" si="306"/>
        <v>4</v>
      </c>
      <c r="X92" s="61" t="str">
        <f t="shared" ref="X92:Y92" si="313">IF($F92=TRUE,D92,"")</f>
        <v>MAS454</v>
      </c>
      <c r="Y92" s="62" t="str">
        <f t="shared" si="313"/>
        <v>Bölüm Seçmeli Ders IX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53" t="s">
        <v>168</v>
      </c>
      <c r="E93" s="54" t="s">
        <v>169</v>
      </c>
      <c r="F93" s="55" t="b">
        <v>1</v>
      </c>
      <c r="G93" s="56">
        <v>3</v>
      </c>
      <c r="H93" s="57">
        <v>0</v>
      </c>
      <c r="I93" s="57">
        <v>0</v>
      </c>
      <c r="J93" s="58">
        <f t="shared" si="295"/>
        <v>3</v>
      </c>
      <c r="K93" s="59">
        <v>4</v>
      </c>
      <c r="L93" s="60"/>
      <c r="M93" s="52">
        <f t="shared" si="305"/>
        <v>5</v>
      </c>
      <c r="N93" s="61"/>
      <c r="O93" s="62"/>
      <c r="P93" s="57"/>
      <c r="Q93" s="57"/>
      <c r="R93" s="57"/>
      <c r="S93" s="57"/>
      <c r="T93" s="58" t="str">
        <f t="shared" si="296"/>
        <v/>
      </c>
      <c r="U93" s="59"/>
      <c r="V93" s="60"/>
      <c r="W93" s="52">
        <f t="shared" si="306"/>
        <v>5</v>
      </c>
      <c r="X93" s="61" t="str">
        <f t="shared" ref="X93:Y93" si="316">IF($F93=TRUE,D93,"")</f>
        <v>MAS456</v>
      </c>
      <c r="Y93" s="62" t="str">
        <f t="shared" si="316"/>
        <v>Bölüm Seçmeli Ders X</v>
      </c>
      <c r="Z93" s="57">
        <f t="shared" ref="Z93:AB93" si="317">IF($F93=TRUE,G93,"")</f>
        <v>3</v>
      </c>
      <c r="AA93" s="57">
        <f t="shared" si="317"/>
        <v>0</v>
      </c>
      <c r="AB93" s="57">
        <f t="shared" si="317"/>
        <v>0</v>
      </c>
      <c r="AC93" s="58">
        <f t="shared" si="299"/>
        <v>3</v>
      </c>
      <c r="AD93" s="59">
        <f t="shared" ref="AD93:AE93" si="318">IF($F93=TRUE,K93,"")</f>
        <v>4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4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53" t="s">
        <v>170</v>
      </c>
      <c r="E94" s="54" t="s">
        <v>171</v>
      </c>
      <c r="F94" s="55" t="b">
        <v>1</v>
      </c>
      <c r="G94" s="56">
        <v>3</v>
      </c>
      <c r="H94" s="57">
        <v>0</v>
      </c>
      <c r="I94" s="57">
        <v>0</v>
      </c>
      <c r="J94" s="58">
        <f t="shared" si="295"/>
        <v>3</v>
      </c>
      <c r="K94" s="59">
        <v>4</v>
      </c>
      <c r="L94" s="60"/>
      <c r="M94" s="52">
        <f t="shared" si="305"/>
        <v>6</v>
      </c>
      <c r="N94" s="61"/>
      <c r="O94" s="62"/>
      <c r="P94" s="57"/>
      <c r="Q94" s="57"/>
      <c r="R94" s="57"/>
      <c r="S94" s="57"/>
      <c r="T94" s="58" t="str">
        <f t="shared" si="296"/>
        <v/>
      </c>
      <c r="U94" s="59"/>
      <c r="V94" s="60"/>
      <c r="W94" s="52">
        <f t="shared" si="306"/>
        <v>6</v>
      </c>
      <c r="X94" s="61" t="str">
        <f t="shared" ref="X94:Y94" si="319">IF($F94=TRUE,D94,"")</f>
        <v>MAS458</v>
      </c>
      <c r="Y94" s="62" t="str">
        <f t="shared" si="319"/>
        <v>Bölüm Seçmeli Ders XI</v>
      </c>
      <c r="Z94" s="57">
        <f t="shared" ref="Z94:AB94" si="320">IF($F94=TRUE,G94,"")</f>
        <v>3</v>
      </c>
      <c r="AA94" s="57">
        <f t="shared" si="320"/>
        <v>0</v>
      </c>
      <c r="AB94" s="57">
        <f t="shared" si="320"/>
        <v>0</v>
      </c>
      <c r="AC94" s="58">
        <f t="shared" si="299"/>
        <v>3</v>
      </c>
      <c r="AD94" s="59">
        <f t="shared" ref="AD94:AE94" si="321">IF($F94=TRUE,K94,"")</f>
        <v>4</v>
      </c>
      <c r="AE94" s="60">
        <f t="shared" si="321"/>
        <v>0</v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4</v>
      </c>
      <c r="AJ94" s="9"/>
    </row>
    <row r="95" spans="1:36" ht="14.25" customHeight="1" x14ac:dyDescent="0.3">
      <c r="A95" s="309"/>
      <c r="B95" s="306"/>
      <c r="C95" s="52">
        <f t="shared" si="304"/>
        <v>7</v>
      </c>
      <c r="D95" s="53" t="s">
        <v>172</v>
      </c>
      <c r="E95" s="54" t="s">
        <v>173</v>
      </c>
      <c r="F95" s="55" t="b">
        <v>1</v>
      </c>
      <c r="G95" s="56">
        <v>3</v>
      </c>
      <c r="H95" s="57">
        <v>0</v>
      </c>
      <c r="I95" s="57">
        <v>0</v>
      </c>
      <c r="J95" s="58">
        <f t="shared" si="295"/>
        <v>3</v>
      </c>
      <c r="K95" s="59">
        <v>4</v>
      </c>
      <c r="L95" s="60"/>
      <c r="M95" s="52">
        <f t="shared" si="305"/>
        <v>7</v>
      </c>
      <c r="N95" s="61"/>
      <c r="O95" s="62"/>
      <c r="P95" s="57"/>
      <c r="Q95" s="57"/>
      <c r="R95" s="57"/>
      <c r="S95" s="57"/>
      <c r="T95" s="58" t="str">
        <f t="shared" si="296"/>
        <v/>
      </c>
      <c r="U95" s="59"/>
      <c r="V95" s="60"/>
      <c r="W95" s="52">
        <f t="shared" si="306"/>
        <v>7</v>
      </c>
      <c r="X95" s="61" t="str">
        <f t="shared" ref="X95:Y95" si="322">IF($F95=TRUE,D95,"")</f>
        <v>MMS452</v>
      </c>
      <c r="Y95" s="62" t="str">
        <f t="shared" si="322"/>
        <v>Fakülte Seçmeli Ders II</v>
      </c>
      <c r="Z95" s="57">
        <f t="shared" ref="Z95:AB95" si="323">IF($F95=TRUE,G95,"")</f>
        <v>3</v>
      </c>
      <c r="AA95" s="57">
        <f t="shared" si="323"/>
        <v>0</v>
      </c>
      <c r="AB95" s="57">
        <f t="shared" si="323"/>
        <v>0</v>
      </c>
      <c r="AC95" s="58">
        <f t="shared" si="299"/>
        <v>3</v>
      </c>
      <c r="AD95" s="59">
        <f t="shared" ref="AD95:AE95" si="324">IF($F95=TRUE,K95,"")</f>
        <v>4</v>
      </c>
      <c r="AE95" s="60">
        <f t="shared" si="324"/>
        <v>0</v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4</v>
      </c>
      <c r="AJ95" s="9"/>
    </row>
    <row r="96" spans="1:36" ht="14.25" customHeight="1" x14ac:dyDescent="0.3">
      <c r="A96" s="309"/>
      <c r="B96" s="306"/>
      <c r="C96" s="52">
        <f t="shared" si="304"/>
        <v>8</v>
      </c>
      <c r="D96" s="53" t="s">
        <v>174</v>
      </c>
      <c r="E96" s="54" t="s">
        <v>175</v>
      </c>
      <c r="F96" s="55" t="b">
        <v>0</v>
      </c>
      <c r="G96" s="56">
        <v>2</v>
      </c>
      <c r="H96" s="57">
        <v>0</v>
      </c>
      <c r="I96" s="57">
        <v>0</v>
      </c>
      <c r="J96" s="58">
        <f t="shared" si="295"/>
        <v>2</v>
      </c>
      <c r="K96" s="59">
        <v>3</v>
      </c>
      <c r="L96" s="60"/>
      <c r="M96" s="52">
        <f t="shared" si="305"/>
        <v>8</v>
      </c>
      <c r="N96" s="61" t="s">
        <v>156</v>
      </c>
      <c r="O96" s="62" t="s">
        <v>175</v>
      </c>
      <c r="P96" s="57" t="b">
        <v>0</v>
      </c>
      <c r="Q96" s="57">
        <v>2</v>
      </c>
      <c r="R96" s="57">
        <v>0</v>
      </c>
      <c r="S96" s="57">
        <v>0</v>
      </c>
      <c r="T96" s="58">
        <f t="shared" si="296"/>
        <v>2</v>
      </c>
      <c r="U96" s="59">
        <v>3</v>
      </c>
      <c r="V96" s="60"/>
      <c r="W96" s="52">
        <f t="shared" si="306"/>
        <v>8</v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3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53"/>
      <c r="E97" s="54"/>
      <c r="F97" s="55" t="b">
        <v>0</v>
      </c>
      <c r="G97" s="56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/>
      <c r="O97" s="62"/>
      <c r="P97" s="57"/>
      <c r="Q97" s="57"/>
      <c r="R97" s="57"/>
      <c r="S97" s="57"/>
      <c r="T97" s="58" t="str">
        <f t="shared" si="296"/>
        <v/>
      </c>
      <c r="U97" s="59"/>
      <c r="V97" s="60"/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20</v>
      </c>
      <c r="H98" s="75">
        <f t="shared" si="331"/>
        <v>0</v>
      </c>
      <c r="I98" s="75">
        <f t="shared" si="331"/>
        <v>2</v>
      </c>
      <c r="J98" s="75">
        <f t="shared" si="331"/>
        <v>21</v>
      </c>
      <c r="K98" s="76">
        <f t="shared" si="331"/>
        <v>29</v>
      </c>
      <c r="L98" s="77"/>
      <c r="M98" s="72"/>
      <c r="N98" s="73"/>
      <c r="O98" s="78" t="s">
        <v>40</v>
      </c>
      <c r="P98" s="74"/>
      <c r="Q98" s="74">
        <f t="shared" ref="Q98:U98" si="332">+SUM(Q89:Q97)</f>
        <v>2</v>
      </c>
      <c r="R98" s="75">
        <f t="shared" si="332"/>
        <v>0</v>
      </c>
      <c r="S98" s="75">
        <f t="shared" si="332"/>
        <v>0</v>
      </c>
      <c r="T98" s="75">
        <f t="shared" si="332"/>
        <v>2</v>
      </c>
      <c r="U98" s="76">
        <f t="shared" si="332"/>
        <v>3</v>
      </c>
      <c r="V98" s="77"/>
      <c r="W98" s="72"/>
      <c r="X98" s="73"/>
      <c r="Y98" s="78" t="s">
        <v>40</v>
      </c>
      <c r="Z98" s="74">
        <f t="shared" ref="Z98:AD98" si="333">+SUM(Z89:Z97)</f>
        <v>18</v>
      </c>
      <c r="AA98" s="75">
        <f t="shared" si="333"/>
        <v>0</v>
      </c>
      <c r="AB98" s="75">
        <f t="shared" si="333"/>
        <v>2</v>
      </c>
      <c r="AC98" s="75">
        <f t="shared" si="333"/>
        <v>19</v>
      </c>
      <c r="AD98" s="76">
        <f t="shared" si="333"/>
        <v>26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158</v>
      </c>
      <c r="H99" s="96">
        <f t="shared" si="334"/>
        <v>10</v>
      </c>
      <c r="I99" s="96">
        <f t="shared" si="334"/>
        <v>12</v>
      </c>
      <c r="J99" s="96">
        <f t="shared" si="334"/>
        <v>169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55</v>
      </c>
      <c r="R99" s="96">
        <f t="shared" si="335"/>
        <v>8</v>
      </c>
      <c r="S99" s="96">
        <f t="shared" si="335"/>
        <v>6</v>
      </c>
      <c r="T99" s="96">
        <f t="shared" si="335"/>
        <v>62</v>
      </c>
      <c r="U99" s="97">
        <f t="shared" si="335"/>
        <v>82</v>
      </c>
      <c r="V99" s="85"/>
      <c r="W99" s="80"/>
      <c r="X99" s="81"/>
      <c r="Y99" s="94" t="s">
        <v>101</v>
      </c>
      <c r="Z99" s="96">
        <f t="shared" ref="Z99:AD99" si="336">Z98+Z87</f>
        <v>103</v>
      </c>
      <c r="AA99" s="96">
        <f t="shared" si="336"/>
        <v>2</v>
      </c>
      <c r="AB99" s="96">
        <f t="shared" si="336"/>
        <v>6</v>
      </c>
      <c r="AC99" s="96">
        <f t="shared" si="336"/>
        <v>107</v>
      </c>
      <c r="AD99" s="97">
        <f t="shared" si="336"/>
        <v>158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29">
    <mergeCell ref="E2:F2"/>
    <mergeCell ref="B5:B15"/>
    <mergeCell ref="E14:F14"/>
    <mergeCell ref="E15:F15"/>
    <mergeCell ref="B17:B27"/>
    <mergeCell ref="E26:F26"/>
    <mergeCell ref="E27:F27"/>
    <mergeCell ref="B65:B75"/>
    <mergeCell ref="B77:B87"/>
    <mergeCell ref="A4:A27"/>
    <mergeCell ref="A28:A51"/>
    <mergeCell ref="B29:B39"/>
    <mergeCell ref="B41:B51"/>
    <mergeCell ref="A52:A75"/>
    <mergeCell ref="B53:B63"/>
    <mergeCell ref="A76:A99"/>
    <mergeCell ref="B89:B99"/>
    <mergeCell ref="E75:F75"/>
    <mergeCell ref="E86:F86"/>
    <mergeCell ref="E87:F87"/>
    <mergeCell ref="E98:F98"/>
    <mergeCell ref="E99:F99"/>
    <mergeCell ref="E63:F63"/>
    <mergeCell ref="E74:F74"/>
    <mergeCell ref="E38:F38"/>
    <mergeCell ref="E39:F39"/>
    <mergeCell ref="E50:F50"/>
    <mergeCell ref="E51:F51"/>
    <mergeCell ref="E62:F62"/>
  </mergeCells>
  <conditionalFormatting sqref="E2 O2 Y2">
    <cfRule type="containsText" dxfId="506" priority="1" operator="containsText" text="MAKİNE">
      <formula>NOT(ISERROR(SEARCH(("MAKİNE"),(E2))))</formula>
    </cfRule>
    <cfRule type="containsText" dxfId="505" priority="2" operator="containsText" text="İNŞAAT">
      <formula>NOT(ISERROR(SEARCH(("İNŞAAT"),(E2))))</formula>
    </cfRule>
    <cfRule type="containsText" dxfId="504" priority="3" operator="containsText" text="ELEKTRİK">
      <formula>NOT(ISERROR(SEARCH(("ELEKTRİK"),(E2))))</formula>
    </cfRule>
    <cfRule type="containsText" dxfId="503" priority="4" operator="containsText" text="BİLGİSAYAR">
      <formula>NOT(ISERROR(SEARCH(("BİLGİSAYAR"),(E2))))</formula>
    </cfRule>
    <cfRule type="containsText" dxfId="502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501" priority="6">
      <formula>$AG5=1</formula>
    </cfRule>
  </conditionalFormatting>
  <conditionalFormatting sqref="L2">
    <cfRule type="cellIs" dxfId="500" priority="7" operator="equal">
      <formula>240</formula>
    </cfRule>
    <cfRule type="cellIs" dxfId="499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AJ1007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6" width="3.6640625" hidden="1" customWidth="1"/>
    <col min="7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6" width="5.88671875" customWidth="1"/>
  </cols>
  <sheetData>
    <row r="1" spans="1:36" ht="14.25" customHeight="1" x14ac:dyDescent="0.3">
      <c r="A1" s="1"/>
      <c r="B1" s="2" t="s">
        <v>356</v>
      </c>
      <c r="C1" s="3"/>
      <c r="D1" s="3"/>
      <c r="E1" s="4"/>
      <c r="F1" s="5"/>
      <c r="G1" s="4"/>
      <c r="H1" s="4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COUNTA(D5:D12,D16:D24,D28:D39,D43:D50,D56:D63,D68:D76,D80:D88,D93:D104)</f>
        <v>60</v>
      </c>
      <c r="E2" s="313" t="s">
        <v>276</v>
      </c>
      <c r="F2" s="314"/>
      <c r="G2" s="14">
        <f t="shared" ref="G2:K2" si="0">G101</f>
        <v>143</v>
      </c>
      <c r="H2" s="15">
        <f t="shared" si="0"/>
        <v>10</v>
      </c>
      <c r="I2" s="15">
        <f t="shared" si="0"/>
        <v>18</v>
      </c>
      <c r="J2" s="16">
        <f t="shared" si="0"/>
        <v>157</v>
      </c>
      <c r="K2" s="17">
        <f t="shared" si="0"/>
        <v>240</v>
      </c>
      <c r="L2" s="186">
        <f>U2+AD2</f>
        <v>238</v>
      </c>
      <c r="M2" s="12"/>
      <c r="N2" s="19">
        <v>28</v>
      </c>
      <c r="O2" s="20" t="s">
        <v>357</v>
      </c>
      <c r="P2" s="21"/>
      <c r="Q2" s="21"/>
      <c r="R2" s="21"/>
      <c r="S2" s="21"/>
      <c r="T2" s="22"/>
      <c r="U2" s="187">
        <f>SUM(U5:U12,U16:U24,U28:U39,U43:U52,U56:U64,U68:U76,U80:U88,U93:U99)</f>
        <v>84</v>
      </c>
      <c r="V2" s="23"/>
      <c r="W2" s="12"/>
      <c r="X2" s="19">
        <v>30</v>
      </c>
      <c r="Y2" s="20" t="s">
        <v>276</v>
      </c>
      <c r="Z2" s="21"/>
      <c r="AA2" s="21"/>
      <c r="AB2" s="21"/>
      <c r="AC2" s="22"/>
      <c r="AD2" s="17">
        <f>SUM(AI5:AI12,AI16:AI24,AI28:AI39,AI43:AI50,AI56:AI63,AI68:AI76,AI80:AI88,AI93:AI100)</f>
        <v>154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53" t="s">
        <v>20</v>
      </c>
      <c r="E5" s="54" t="s">
        <v>21</v>
      </c>
      <c r="F5" s="134" t="b">
        <v>0</v>
      </c>
      <c r="G5" s="57">
        <v>4</v>
      </c>
      <c r="H5" s="57">
        <v>0</v>
      </c>
      <c r="I5" s="57">
        <v>0</v>
      </c>
      <c r="J5" s="58">
        <f t="shared" ref="J5:J12" si="1">IF(G5="","",G5+(H5+I5)/2)</f>
        <v>4</v>
      </c>
      <c r="K5" s="59">
        <v>6</v>
      </c>
      <c r="L5" s="60"/>
      <c r="M5" s="52">
        <f>IF($D5="","",1)</f>
        <v>1</v>
      </c>
      <c r="N5" s="188" t="s">
        <v>20</v>
      </c>
      <c r="O5" s="189" t="s">
        <v>21</v>
      </c>
      <c r="P5" s="57"/>
      <c r="Q5" s="190">
        <v>4</v>
      </c>
      <c r="R5" s="190">
        <v>0</v>
      </c>
      <c r="S5" s="190">
        <v>0</v>
      </c>
      <c r="T5" s="191" t="s">
        <v>358</v>
      </c>
      <c r="U5" s="192" t="s">
        <v>359</v>
      </c>
      <c r="V5" s="60"/>
      <c r="W5" s="52">
        <v>2</v>
      </c>
      <c r="X5" s="61"/>
      <c r="Y5" s="62" t="str">
        <f>IF($F5=TRUE,E5,"")</f>
        <v/>
      </c>
      <c r="Z5" s="57" t="str">
        <f t="shared" ref="Z5:AB5" si="2">IF($F5=TRUE,G5,"")</f>
        <v/>
      </c>
      <c r="AA5" s="57" t="str">
        <f t="shared" si="2"/>
        <v/>
      </c>
      <c r="AB5" s="57" t="str">
        <f t="shared" si="2"/>
        <v/>
      </c>
      <c r="AC5" s="58" t="str">
        <f t="shared" ref="AC5:AC10" si="3">IF(Z5="","",Z5+(AA5+AB5)/2)</f>
        <v/>
      </c>
      <c r="AD5" s="59" t="str">
        <f t="shared" ref="AD5:AE5" si="4">IF($F5=TRUE,K5,"")</f>
        <v/>
      </c>
      <c r="AE5" s="60" t="str">
        <f t="shared" si="4"/>
        <v/>
      </c>
      <c r="AF5" s="63"/>
      <c r="AG5" s="64">
        <f t="shared" ref="AG5:AG12" si="5">IF(OR(AND(E5&lt;&gt;"",O5="",Y5=""),AND(E5&lt;&gt;"",O5&lt;&gt;"",Y5&lt;&gt;"")),1,0)</f>
        <v>0</v>
      </c>
      <c r="AH5" s="65">
        <f t="shared" ref="AH5:AH12" si="6">IF(O5="",0,K5)</f>
        <v>6</v>
      </c>
      <c r="AI5" s="66">
        <f t="shared" ref="AI5:AI12" si="7">IF(Y5="",0,AD5)</f>
        <v>0</v>
      </c>
      <c r="AJ5" s="9"/>
    </row>
    <row r="6" spans="1:36" ht="14.25" customHeight="1" x14ac:dyDescent="0.3">
      <c r="A6" s="309"/>
      <c r="B6" s="306"/>
      <c r="C6" s="52">
        <f t="shared" ref="C6:C11" si="8">IF($D6="","",MAX(C$5:C5)+1)</f>
        <v>2</v>
      </c>
      <c r="D6" s="53" t="s">
        <v>22</v>
      </c>
      <c r="E6" s="54" t="s">
        <v>23</v>
      </c>
      <c r="F6" s="134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0" si="9">IF($D6="","",MAX(M$5:M5)+1)</f>
        <v>2</v>
      </c>
      <c r="N6" s="193" t="s">
        <v>22</v>
      </c>
      <c r="O6" s="194" t="s">
        <v>23</v>
      </c>
      <c r="P6" s="57"/>
      <c r="Q6" s="195">
        <v>3</v>
      </c>
      <c r="R6" s="195">
        <v>0</v>
      </c>
      <c r="S6" s="195">
        <v>2</v>
      </c>
      <c r="T6" s="196" t="s">
        <v>358</v>
      </c>
      <c r="U6" s="197">
        <v>6</v>
      </c>
      <c r="V6" s="60"/>
      <c r="W6" s="52">
        <f t="shared" ref="W6:W10" si="10">IF($D6="","",MAX(W$5:W5)+1)</f>
        <v>3</v>
      </c>
      <c r="X6" s="61" t="str">
        <f t="shared" ref="X6:Y6" si="11">IF($F6=TRUE,D6,"")</f>
        <v/>
      </c>
      <c r="Y6" s="62" t="str">
        <f t="shared" si="11"/>
        <v/>
      </c>
      <c r="Z6" s="57" t="str">
        <f t="shared" ref="Z6:AB6" si="12">IF($F6=TRUE,G6,"")</f>
        <v/>
      </c>
      <c r="AA6" s="57" t="str">
        <f t="shared" si="12"/>
        <v/>
      </c>
      <c r="AB6" s="57" t="str">
        <f t="shared" si="12"/>
        <v/>
      </c>
      <c r="AC6" s="58" t="str">
        <f t="shared" si="3"/>
        <v/>
      </c>
      <c r="AD6" s="59" t="str">
        <f t="shared" ref="AD6:AE6" si="13">IF($F6=TRUE,K6,"")</f>
        <v/>
      </c>
      <c r="AE6" s="60" t="str">
        <f t="shared" si="13"/>
        <v/>
      </c>
      <c r="AF6" s="63"/>
      <c r="AG6" s="64">
        <f t="shared" si="5"/>
        <v>0</v>
      </c>
      <c r="AH6" s="65">
        <f t="shared" si="6"/>
        <v>6</v>
      </c>
      <c r="AI6" s="66">
        <f t="shared" si="7"/>
        <v>0</v>
      </c>
      <c r="AJ6" s="9"/>
    </row>
    <row r="7" spans="1:36" ht="14.25" customHeight="1" x14ac:dyDescent="0.3">
      <c r="A7" s="309"/>
      <c r="B7" s="306"/>
      <c r="C7" s="52">
        <f t="shared" si="8"/>
        <v>3</v>
      </c>
      <c r="D7" s="53" t="s">
        <v>24</v>
      </c>
      <c r="E7" s="54" t="s">
        <v>25</v>
      </c>
      <c r="F7" s="134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9"/>
        <v>3</v>
      </c>
      <c r="N7" s="193" t="s">
        <v>24</v>
      </c>
      <c r="O7" s="194" t="s">
        <v>25</v>
      </c>
      <c r="P7" s="57"/>
      <c r="Q7" s="195">
        <v>3</v>
      </c>
      <c r="R7" s="195">
        <v>0</v>
      </c>
      <c r="S7" s="195">
        <v>2</v>
      </c>
      <c r="T7" s="196" t="s">
        <v>358</v>
      </c>
      <c r="U7" s="197">
        <v>5</v>
      </c>
      <c r="V7" s="60"/>
      <c r="W7" s="52">
        <f t="shared" si="10"/>
        <v>4</v>
      </c>
      <c r="X7" s="61" t="str">
        <f t="shared" ref="X7:Y7" si="14">IF($F7=TRUE,D7,"")</f>
        <v/>
      </c>
      <c r="Y7" s="62" t="str">
        <f t="shared" si="14"/>
        <v/>
      </c>
      <c r="Z7" s="57" t="str">
        <f t="shared" ref="Z7:AB7" si="15">IF($F7=TRUE,G7,"")</f>
        <v/>
      </c>
      <c r="AA7" s="57" t="str">
        <f t="shared" si="15"/>
        <v/>
      </c>
      <c r="AB7" s="57" t="str">
        <f t="shared" si="15"/>
        <v/>
      </c>
      <c r="AC7" s="58" t="str">
        <f t="shared" si="3"/>
        <v/>
      </c>
      <c r="AD7" s="59" t="str">
        <f t="shared" ref="AD7:AE7" si="16">IF($F7=TRUE,K7,"")</f>
        <v/>
      </c>
      <c r="AE7" s="60" t="str">
        <f t="shared" si="16"/>
        <v/>
      </c>
      <c r="AF7" s="63"/>
      <c r="AG7" s="64">
        <f t="shared" si="5"/>
        <v>0</v>
      </c>
      <c r="AH7" s="65">
        <f t="shared" si="6"/>
        <v>5</v>
      </c>
      <c r="AI7" s="66">
        <f t="shared" si="7"/>
        <v>0</v>
      </c>
      <c r="AJ7" s="9"/>
    </row>
    <row r="8" spans="1:36" ht="14.25" customHeight="1" x14ac:dyDescent="0.3">
      <c r="A8" s="309"/>
      <c r="B8" s="306"/>
      <c r="C8" s="52">
        <f t="shared" si="8"/>
        <v>4</v>
      </c>
      <c r="D8" s="53" t="s">
        <v>178</v>
      </c>
      <c r="E8" s="54" t="s">
        <v>179</v>
      </c>
      <c r="F8" s="134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3</v>
      </c>
      <c r="L8" s="60"/>
      <c r="M8" s="52">
        <f t="shared" si="9"/>
        <v>4</v>
      </c>
      <c r="N8" s="193"/>
      <c r="O8" s="194"/>
      <c r="P8" s="57"/>
      <c r="Q8" s="195"/>
      <c r="R8" s="195"/>
      <c r="S8" s="195"/>
      <c r="T8" s="196"/>
      <c r="U8" s="197"/>
      <c r="V8" s="60"/>
      <c r="W8" s="52">
        <f t="shared" si="10"/>
        <v>5</v>
      </c>
      <c r="X8" s="53" t="s">
        <v>178</v>
      </c>
      <c r="Y8" s="54" t="s">
        <v>179</v>
      </c>
      <c r="Z8" s="57">
        <v>2</v>
      </c>
      <c r="AA8" s="57">
        <v>0</v>
      </c>
      <c r="AB8" s="57">
        <v>0</v>
      </c>
      <c r="AC8" s="58">
        <f t="shared" si="3"/>
        <v>2</v>
      </c>
      <c r="AD8" s="59">
        <v>3</v>
      </c>
      <c r="AE8" s="60" t="str">
        <f>IF($F8=TRUE,L8,"")</f>
        <v/>
      </c>
      <c r="AF8" s="63"/>
      <c r="AG8" s="64">
        <f t="shared" si="5"/>
        <v>0</v>
      </c>
      <c r="AH8" s="65">
        <f t="shared" si="6"/>
        <v>0</v>
      </c>
      <c r="AI8" s="66">
        <f t="shared" si="7"/>
        <v>3</v>
      </c>
      <c r="AJ8" s="9"/>
    </row>
    <row r="9" spans="1:36" ht="14.25" customHeight="1" x14ac:dyDescent="0.3">
      <c r="A9" s="309"/>
      <c r="B9" s="306"/>
      <c r="C9" s="52">
        <f t="shared" si="8"/>
        <v>5</v>
      </c>
      <c r="D9" s="53" t="s">
        <v>51</v>
      </c>
      <c r="E9" s="54" t="s">
        <v>52</v>
      </c>
      <c r="F9" s="134" t="b">
        <v>0</v>
      </c>
      <c r="G9" s="57">
        <v>1</v>
      </c>
      <c r="H9" s="57">
        <v>2</v>
      </c>
      <c r="I9" s="57">
        <v>0</v>
      </c>
      <c r="J9" s="58">
        <f t="shared" si="1"/>
        <v>2</v>
      </c>
      <c r="K9" s="59">
        <v>4</v>
      </c>
      <c r="L9" s="60"/>
      <c r="M9" s="52">
        <f t="shared" si="9"/>
        <v>5</v>
      </c>
      <c r="N9" s="193" t="s">
        <v>203</v>
      </c>
      <c r="O9" s="194" t="s">
        <v>188</v>
      </c>
      <c r="P9" s="57"/>
      <c r="Q9" s="198">
        <v>2</v>
      </c>
      <c r="R9" s="198">
        <v>1</v>
      </c>
      <c r="S9" s="198">
        <v>0</v>
      </c>
      <c r="T9" s="199">
        <v>2.5</v>
      </c>
      <c r="U9" s="199">
        <v>5</v>
      </c>
      <c r="V9" s="60"/>
      <c r="W9" s="52">
        <f t="shared" si="10"/>
        <v>6</v>
      </c>
      <c r="X9" s="61" t="str">
        <f t="shared" ref="X9:Y9" si="17">IF($F9=TRUE,D9,"")</f>
        <v/>
      </c>
      <c r="Y9" s="62" t="str">
        <f t="shared" si="17"/>
        <v/>
      </c>
      <c r="Z9" s="57" t="str">
        <f t="shared" ref="Z9:AB9" si="18">IF($F9=TRUE,G9,"")</f>
        <v/>
      </c>
      <c r="AA9" s="57" t="str">
        <f t="shared" si="18"/>
        <v/>
      </c>
      <c r="AB9" s="57" t="str">
        <f t="shared" si="18"/>
        <v/>
      </c>
      <c r="AC9" s="58" t="str">
        <f t="shared" si="3"/>
        <v/>
      </c>
      <c r="AD9" s="59" t="str">
        <f t="shared" ref="AD9:AE9" si="19">IF($F9=TRUE,K9,"")</f>
        <v/>
      </c>
      <c r="AE9" s="60" t="str">
        <f t="shared" si="19"/>
        <v/>
      </c>
      <c r="AF9" s="63"/>
      <c r="AG9" s="64">
        <f t="shared" si="5"/>
        <v>0</v>
      </c>
      <c r="AH9" s="65">
        <f t="shared" si="6"/>
        <v>4</v>
      </c>
      <c r="AI9" s="66">
        <f t="shared" si="7"/>
        <v>0</v>
      </c>
      <c r="AJ9" s="9"/>
    </row>
    <row r="10" spans="1:36" ht="14.25" customHeight="1" x14ac:dyDescent="0.3">
      <c r="A10" s="309"/>
      <c r="B10" s="306"/>
      <c r="C10" s="52">
        <f t="shared" si="8"/>
        <v>6</v>
      </c>
      <c r="D10" s="53" t="s">
        <v>38</v>
      </c>
      <c r="E10" s="54" t="s">
        <v>39</v>
      </c>
      <c r="F10" s="137" t="b">
        <v>0</v>
      </c>
      <c r="G10" s="57">
        <v>2</v>
      </c>
      <c r="H10" s="57">
        <v>1</v>
      </c>
      <c r="I10" s="57">
        <v>0</v>
      </c>
      <c r="J10" s="58">
        <f t="shared" si="1"/>
        <v>2.5</v>
      </c>
      <c r="K10" s="59">
        <v>2</v>
      </c>
      <c r="L10" s="60"/>
      <c r="M10" s="52">
        <f t="shared" si="9"/>
        <v>6</v>
      </c>
      <c r="N10" s="200" t="s">
        <v>38</v>
      </c>
      <c r="O10" s="201" t="s">
        <v>39</v>
      </c>
      <c r="P10" s="57"/>
      <c r="Q10" s="202">
        <v>2</v>
      </c>
      <c r="R10" s="202">
        <v>1</v>
      </c>
      <c r="S10" s="202">
        <v>0</v>
      </c>
      <c r="T10" s="203" t="s">
        <v>360</v>
      </c>
      <c r="U10" s="204">
        <v>2</v>
      </c>
      <c r="V10" s="60"/>
      <c r="W10" s="52">
        <f t="shared" si="10"/>
        <v>7</v>
      </c>
      <c r="X10" s="61" t="str">
        <f t="shared" ref="X10:Y10" si="20">IF($F10=TRUE,D10,"")</f>
        <v/>
      </c>
      <c r="Y10" s="62" t="str">
        <f t="shared" si="20"/>
        <v/>
      </c>
      <c r="Z10" s="57" t="str">
        <f t="shared" ref="Z10:AB10" si="21">IF($F10=TRUE,G10,"")</f>
        <v/>
      </c>
      <c r="AA10" s="57" t="str">
        <f t="shared" si="21"/>
        <v/>
      </c>
      <c r="AB10" s="57" t="str">
        <f t="shared" si="21"/>
        <v/>
      </c>
      <c r="AC10" s="58" t="str">
        <f t="shared" si="3"/>
        <v/>
      </c>
      <c r="AD10" s="59" t="str">
        <f t="shared" ref="AD10:AE10" si="22">IF($F10=TRUE,K10,"")</f>
        <v/>
      </c>
      <c r="AE10" s="60" t="str">
        <f t="shared" si="22"/>
        <v/>
      </c>
      <c r="AF10" s="63"/>
      <c r="AG10" s="64">
        <f t="shared" si="5"/>
        <v>0</v>
      </c>
      <c r="AH10" s="65">
        <f t="shared" si="6"/>
        <v>2</v>
      </c>
      <c r="AI10" s="66">
        <f t="shared" si="7"/>
        <v>0</v>
      </c>
      <c r="AJ10" s="9"/>
    </row>
    <row r="11" spans="1:36" ht="14.25" customHeight="1" x14ac:dyDescent="0.3">
      <c r="A11" s="309"/>
      <c r="B11" s="306"/>
      <c r="C11" s="52">
        <f t="shared" si="8"/>
        <v>7</v>
      </c>
      <c r="D11" s="53" t="s">
        <v>118</v>
      </c>
      <c r="E11" s="205" t="s">
        <v>119</v>
      </c>
      <c r="F11" s="134" t="b">
        <v>0</v>
      </c>
      <c r="G11" s="57">
        <v>2</v>
      </c>
      <c r="H11" s="57">
        <v>0</v>
      </c>
      <c r="I11" s="57">
        <v>0</v>
      </c>
      <c r="J11" s="58">
        <f t="shared" si="1"/>
        <v>2</v>
      </c>
      <c r="K11" s="59">
        <v>2</v>
      </c>
      <c r="L11" s="60"/>
      <c r="M11" s="145">
        <v>7</v>
      </c>
      <c r="N11" s="188" t="s">
        <v>118</v>
      </c>
      <c r="O11" s="206" t="s">
        <v>119</v>
      </c>
      <c r="P11" s="207"/>
      <c r="Q11" s="207">
        <v>2</v>
      </c>
      <c r="R11" s="207">
        <v>0</v>
      </c>
      <c r="S11" s="207">
        <v>0</v>
      </c>
      <c r="T11" s="208">
        <v>2</v>
      </c>
      <c r="U11" s="209">
        <v>2</v>
      </c>
      <c r="V11" s="210"/>
      <c r="W11" s="52">
        <v>7</v>
      </c>
      <c r="X11" s="61"/>
      <c r="Y11" s="62"/>
      <c r="Z11" s="57"/>
      <c r="AA11" s="57"/>
      <c r="AB11" s="57"/>
      <c r="AC11" s="58"/>
      <c r="AD11" s="59"/>
      <c r="AE11" s="60"/>
      <c r="AF11" s="63"/>
      <c r="AG11" s="64">
        <f t="shared" si="5"/>
        <v>0</v>
      </c>
      <c r="AH11" s="65">
        <f t="shared" si="6"/>
        <v>2</v>
      </c>
      <c r="AI11" s="66">
        <f t="shared" si="7"/>
        <v>0</v>
      </c>
      <c r="AJ11" s="9"/>
    </row>
    <row r="12" spans="1:36" ht="14.25" customHeight="1" x14ac:dyDescent="0.3">
      <c r="A12" s="309"/>
      <c r="B12" s="306"/>
      <c r="C12" s="52">
        <v>8</v>
      </c>
      <c r="D12" s="53"/>
      <c r="E12" s="54"/>
      <c r="F12" s="134"/>
      <c r="G12" s="57"/>
      <c r="H12" s="57"/>
      <c r="I12" s="57"/>
      <c r="J12" s="58" t="str">
        <f t="shared" si="1"/>
        <v/>
      </c>
      <c r="K12" s="59"/>
      <c r="L12" s="60"/>
      <c r="M12" s="145">
        <v>8</v>
      </c>
      <c r="N12" s="188"/>
      <c r="O12" s="206"/>
      <c r="P12" s="207"/>
      <c r="Q12" s="190"/>
      <c r="R12" s="190"/>
      <c r="S12" s="190"/>
      <c r="T12" s="191"/>
      <c r="U12" s="191"/>
      <c r="V12" s="210"/>
      <c r="W12" s="52">
        <v>8</v>
      </c>
      <c r="X12" s="61" t="str">
        <f t="shared" ref="X12:Y12" si="23">IF($F12=TRUE,D12,"")</f>
        <v/>
      </c>
      <c r="Y12" s="62" t="str">
        <f t="shared" si="23"/>
        <v/>
      </c>
      <c r="Z12" s="57" t="str">
        <f t="shared" ref="Z12:AB12" si="24">IF($F12=TRUE,G12,"")</f>
        <v/>
      </c>
      <c r="AA12" s="57" t="str">
        <f t="shared" si="24"/>
        <v/>
      </c>
      <c r="AB12" s="57" t="str">
        <f t="shared" si="24"/>
        <v/>
      </c>
      <c r="AC12" s="58" t="str">
        <f>IF(Z12="","",Z12+(AA12+AB12)/2)</f>
        <v/>
      </c>
      <c r="AD12" s="59" t="str">
        <f t="shared" ref="AD12:AE12" si="25">IF($F12=TRUE,K12,"")</f>
        <v/>
      </c>
      <c r="AE12" s="60" t="str">
        <f t="shared" si="25"/>
        <v/>
      </c>
      <c r="AF12" s="63"/>
      <c r="AG12" s="64">
        <f t="shared" si="5"/>
        <v>0</v>
      </c>
      <c r="AH12" s="65">
        <f t="shared" si="6"/>
        <v>0</v>
      </c>
      <c r="AI12" s="66">
        <f t="shared" si="7"/>
        <v>0</v>
      </c>
      <c r="AJ12" s="9"/>
    </row>
    <row r="13" spans="1:36" ht="14.25" customHeight="1" x14ac:dyDescent="0.3">
      <c r="A13" s="309"/>
      <c r="B13" s="306"/>
      <c r="C13" s="72"/>
      <c r="D13" s="73"/>
      <c r="E13" s="303" t="s">
        <v>40</v>
      </c>
      <c r="F13" s="304"/>
      <c r="G13" s="74">
        <f t="shared" ref="G13:K13" si="26">+SUM(G5:G12)</f>
        <v>17</v>
      </c>
      <c r="H13" s="75">
        <f t="shared" si="26"/>
        <v>3</v>
      </c>
      <c r="I13" s="75">
        <f t="shared" si="26"/>
        <v>4</v>
      </c>
      <c r="J13" s="75">
        <f t="shared" si="26"/>
        <v>20.5</v>
      </c>
      <c r="K13" s="76">
        <f t="shared" si="26"/>
        <v>28</v>
      </c>
      <c r="L13" s="77"/>
      <c r="M13" s="72"/>
      <c r="N13" s="211"/>
      <c r="O13" s="212" t="s">
        <v>40</v>
      </c>
      <c r="P13" s="213"/>
      <c r="Q13" s="214">
        <f t="shared" ref="Q13:S13" si="27">+SUM(Q5:Q12)</f>
        <v>16</v>
      </c>
      <c r="R13" s="215">
        <f t="shared" si="27"/>
        <v>2</v>
      </c>
      <c r="S13" s="215">
        <f t="shared" si="27"/>
        <v>4</v>
      </c>
      <c r="T13" s="216">
        <v>23.5</v>
      </c>
      <c r="U13" s="217">
        <f>+SUM(U5:U12)</f>
        <v>20</v>
      </c>
      <c r="V13" s="77"/>
      <c r="W13" s="72"/>
      <c r="X13" s="73"/>
      <c r="Y13" s="78" t="s">
        <v>40</v>
      </c>
      <c r="Z13" s="74">
        <f t="shared" ref="Z13:AD13" si="28">+SUM(Z5:Z12)</f>
        <v>2</v>
      </c>
      <c r="AA13" s="75">
        <f t="shared" si="28"/>
        <v>0</v>
      </c>
      <c r="AB13" s="75">
        <f t="shared" si="28"/>
        <v>0</v>
      </c>
      <c r="AC13" s="75">
        <f t="shared" si="28"/>
        <v>2</v>
      </c>
      <c r="AD13" s="76">
        <f t="shared" si="28"/>
        <v>3</v>
      </c>
      <c r="AE13" s="77"/>
      <c r="AF13" s="40"/>
      <c r="AG13" s="79"/>
      <c r="AH13" s="40"/>
      <c r="AI13" s="40"/>
      <c r="AJ13" s="9"/>
    </row>
    <row r="14" spans="1:36" ht="14.25" customHeight="1" x14ac:dyDescent="0.3">
      <c r="A14" s="309"/>
      <c r="B14" s="307"/>
      <c r="C14" s="80"/>
      <c r="D14" s="81"/>
      <c r="E14" s="301" t="s">
        <v>41</v>
      </c>
      <c r="F14" s="302"/>
      <c r="G14" s="90">
        <f t="shared" ref="G14:K14" si="29">G13</f>
        <v>17</v>
      </c>
      <c r="H14" s="90">
        <f t="shared" si="29"/>
        <v>3</v>
      </c>
      <c r="I14" s="90">
        <f t="shared" si="29"/>
        <v>4</v>
      </c>
      <c r="J14" s="83">
        <f t="shared" si="29"/>
        <v>20.5</v>
      </c>
      <c r="K14" s="91">
        <f t="shared" si="29"/>
        <v>28</v>
      </c>
      <c r="L14" s="85"/>
      <c r="M14" s="86"/>
      <c r="N14" s="87"/>
      <c r="O14" s="88" t="s">
        <v>41</v>
      </c>
      <c r="P14" s="89"/>
      <c r="Q14" s="203">
        <f t="shared" ref="Q14:U14" si="30">Q13</f>
        <v>16</v>
      </c>
      <c r="R14" s="203">
        <f t="shared" si="30"/>
        <v>2</v>
      </c>
      <c r="S14" s="203">
        <f t="shared" si="30"/>
        <v>4</v>
      </c>
      <c r="T14" s="83">
        <f t="shared" si="30"/>
        <v>23.5</v>
      </c>
      <c r="U14" s="218">
        <f t="shared" si="30"/>
        <v>20</v>
      </c>
      <c r="V14" s="92"/>
      <c r="W14" s="86"/>
      <c r="X14" s="87"/>
      <c r="Y14" s="88" t="s">
        <v>41</v>
      </c>
      <c r="Z14" s="90">
        <f t="shared" ref="Z14:AD14" si="31">Z13</f>
        <v>2</v>
      </c>
      <c r="AA14" s="90">
        <f t="shared" si="31"/>
        <v>0</v>
      </c>
      <c r="AB14" s="90">
        <f t="shared" si="31"/>
        <v>0</v>
      </c>
      <c r="AC14" s="83">
        <f t="shared" si="31"/>
        <v>2</v>
      </c>
      <c r="AD14" s="91">
        <f t="shared" si="31"/>
        <v>3</v>
      </c>
      <c r="AE14" s="92"/>
      <c r="AF14" s="40"/>
      <c r="AG14" s="79"/>
      <c r="AH14" s="40"/>
      <c r="AI14" s="40"/>
      <c r="AJ14" s="9"/>
    </row>
    <row r="15" spans="1:36" ht="14.25" customHeight="1" x14ac:dyDescent="0.3">
      <c r="A15" s="309"/>
      <c r="B15" s="44">
        <v>2</v>
      </c>
      <c r="C15" s="45" t="s">
        <v>5</v>
      </c>
      <c r="D15" s="46" t="s">
        <v>6</v>
      </c>
      <c r="E15" s="46" t="s">
        <v>7</v>
      </c>
      <c r="F15" s="47" t="s">
        <v>15</v>
      </c>
      <c r="G15" s="45" t="s">
        <v>8</v>
      </c>
      <c r="H15" s="45" t="s">
        <v>9</v>
      </c>
      <c r="I15" s="45" t="s">
        <v>10</v>
      </c>
      <c r="J15" s="45" t="s">
        <v>11</v>
      </c>
      <c r="K15" s="45" t="s">
        <v>3</v>
      </c>
      <c r="L15" s="48" t="s">
        <v>12</v>
      </c>
      <c r="M15" s="45" t="s">
        <v>5</v>
      </c>
      <c r="N15" s="49" t="s">
        <v>6</v>
      </c>
      <c r="O15" s="49" t="s">
        <v>7</v>
      </c>
      <c r="P15" s="45"/>
      <c r="Q15" s="45" t="s">
        <v>8</v>
      </c>
      <c r="R15" s="45" t="s">
        <v>9</v>
      </c>
      <c r="S15" s="45" t="s">
        <v>10</v>
      </c>
      <c r="T15" s="45" t="s">
        <v>11</v>
      </c>
      <c r="U15" s="45" t="s">
        <v>3</v>
      </c>
      <c r="V15" s="48" t="s">
        <v>12</v>
      </c>
      <c r="W15" s="45" t="s">
        <v>5</v>
      </c>
      <c r="X15" s="49" t="s">
        <v>6</v>
      </c>
      <c r="Y15" s="49" t="s">
        <v>7</v>
      </c>
      <c r="Z15" s="45" t="s">
        <v>8</v>
      </c>
      <c r="AA15" s="45" t="s">
        <v>9</v>
      </c>
      <c r="AB15" s="45" t="s">
        <v>10</v>
      </c>
      <c r="AC15" s="45" t="s">
        <v>11</v>
      </c>
      <c r="AD15" s="45" t="s">
        <v>3</v>
      </c>
      <c r="AE15" s="48" t="s">
        <v>12</v>
      </c>
      <c r="AF15" s="50"/>
      <c r="AG15" s="93"/>
      <c r="AH15" s="50"/>
      <c r="AI15" s="50"/>
      <c r="AJ15" s="51"/>
    </row>
    <row r="16" spans="1:36" ht="14.25" customHeight="1" x14ac:dyDescent="0.3">
      <c r="A16" s="309"/>
      <c r="B16" s="305" t="s">
        <v>42</v>
      </c>
      <c r="C16" s="52">
        <f>IF($D16="","",1)</f>
        <v>1</v>
      </c>
      <c r="D16" s="53" t="s">
        <v>43</v>
      </c>
      <c r="E16" s="54" t="s">
        <v>44</v>
      </c>
      <c r="F16" s="134" t="b">
        <v>0</v>
      </c>
      <c r="G16" s="57">
        <v>4</v>
      </c>
      <c r="H16" s="57">
        <v>0</v>
      </c>
      <c r="I16" s="57">
        <v>0</v>
      </c>
      <c r="J16" s="58">
        <f t="shared" ref="J16:J23" si="32">IF(G16="","",G16+(H16+I16)/2)</f>
        <v>4</v>
      </c>
      <c r="K16" s="59">
        <v>6</v>
      </c>
      <c r="L16" s="60"/>
      <c r="M16" s="52">
        <f>IF($D16="","",1)</f>
        <v>1</v>
      </c>
      <c r="N16" s="188" t="s">
        <v>43</v>
      </c>
      <c r="O16" s="189" t="s">
        <v>44</v>
      </c>
      <c r="P16" s="57"/>
      <c r="Q16" s="207">
        <v>4</v>
      </c>
      <c r="R16" s="207">
        <v>0</v>
      </c>
      <c r="S16" s="207">
        <v>0</v>
      </c>
      <c r="T16" s="208">
        <v>4</v>
      </c>
      <c r="U16" s="208">
        <v>6</v>
      </c>
      <c r="V16" s="60"/>
      <c r="W16" s="52">
        <f>IF($D16="","",1)</f>
        <v>1</v>
      </c>
      <c r="X16" s="61" t="str">
        <f t="shared" ref="X16:Y16" si="33">IF($F16=TRUE,D16,"")</f>
        <v/>
      </c>
      <c r="Y16" s="62" t="str">
        <f t="shared" si="33"/>
        <v/>
      </c>
      <c r="Z16" s="57" t="str">
        <f t="shared" ref="Z16:AB16" si="34">IF($F16=TRUE,G16,"")</f>
        <v/>
      </c>
      <c r="AA16" s="57" t="str">
        <f t="shared" si="34"/>
        <v/>
      </c>
      <c r="AB16" s="57" t="str">
        <f t="shared" si="34"/>
        <v/>
      </c>
      <c r="AC16" s="58" t="str">
        <f>IF(Z16="","",Z16+(AA16+AB16)/2)</f>
        <v/>
      </c>
      <c r="AD16" s="59" t="str">
        <f>IF($F16=TRUE,K16,"")</f>
        <v/>
      </c>
      <c r="AE16" s="60"/>
      <c r="AF16" s="63"/>
      <c r="AG16" s="64">
        <f t="shared" ref="AG16:AG24" si="35">IF(OR(AND(E16&lt;&gt;"",O16="",Y16=""),AND(E16&lt;&gt;"",O16&lt;&gt;"",Y16&lt;&gt;"")),1,0)</f>
        <v>0</v>
      </c>
      <c r="AH16" s="65">
        <f t="shared" ref="AH16:AH24" si="36">IF(O16="",0,K16)</f>
        <v>6</v>
      </c>
      <c r="AI16" s="66">
        <f t="shared" ref="AI16:AI24" si="37">IF(Y16="",0,AD16)</f>
        <v>0</v>
      </c>
      <c r="AJ16" s="9"/>
    </row>
    <row r="17" spans="1:36" ht="14.25" customHeight="1" x14ac:dyDescent="0.3">
      <c r="A17" s="309"/>
      <c r="B17" s="306"/>
      <c r="C17" s="52">
        <f t="shared" ref="C17:C21" si="38">IF($D17="","",MAX(C$16:C16)+1)</f>
        <v>2</v>
      </c>
      <c r="D17" s="53" t="s">
        <v>45</v>
      </c>
      <c r="E17" s="54" t="s">
        <v>46</v>
      </c>
      <c r="F17" s="134" t="b">
        <v>1</v>
      </c>
      <c r="G17" s="57">
        <v>3</v>
      </c>
      <c r="H17" s="57">
        <v>0</v>
      </c>
      <c r="I17" s="57">
        <v>2</v>
      </c>
      <c r="J17" s="58">
        <f t="shared" si="32"/>
        <v>4</v>
      </c>
      <c r="K17" s="59">
        <v>6</v>
      </c>
      <c r="L17" s="60"/>
      <c r="M17" s="52">
        <f t="shared" ref="M17:M21" si="39">IF($D17="","",MAX(M$16:M16)+1)</f>
        <v>2</v>
      </c>
      <c r="N17" s="193" t="s">
        <v>45</v>
      </c>
      <c r="O17" s="194" t="s">
        <v>46</v>
      </c>
      <c r="P17" s="57"/>
      <c r="Q17" s="198">
        <v>3</v>
      </c>
      <c r="R17" s="198">
        <v>0</v>
      </c>
      <c r="S17" s="198">
        <v>2</v>
      </c>
      <c r="T17" s="199">
        <v>4</v>
      </c>
      <c r="U17" s="199">
        <v>6</v>
      </c>
      <c r="V17" s="60"/>
      <c r="W17" s="52">
        <f t="shared" ref="W17:W21" si="40">IF($D17="","",MAX(W$16:W16)+1)</f>
        <v>2</v>
      </c>
      <c r="X17" s="61"/>
      <c r="Y17" s="62"/>
      <c r="Z17" s="57"/>
      <c r="AA17" s="57"/>
      <c r="AB17" s="57"/>
      <c r="AC17" s="58"/>
      <c r="AD17" s="59"/>
      <c r="AE17" s="60"/>
      <c r="AF17" s="63"/>
      <c r="AG17" s="64">
        <f t="shared" si="35"/>
        <v>0</v>
      </c>
      <c r="AH17" s="65">
        <f t="shared" si="36"/>
        <v>6</v>
      </c>
      <c r="AI17" s="66">
        <f t="shared" si="37"/>
        <v>0</v>
      </c>
      <c r="AJ17" s="9"/>
    </row>
    <row r="18" spans="1:36" ht="14.25" customHeight="1" x14ac:dyDescent="0.3">
      <c r="A18" s="309"/>
      <c r="B18" s="306"/>
      <c r="C18" s="52">
        <f t="shared" si="38"/>
        <v>3</v>
      </c>
      <c r="D18" s="53" t="s">
        <v>180</v>
      </c>
      <c r="E18" s="54" t="s">
        <v>181</v>
      </c>
      <c r="F18" s="134" t="b">
        <v>1</v>
      </c>
      <c r="G18" s="57">
        <v>4</v>
      </c>
      <c r="H18" s="57">
        <v>0</v>
      </c>
      <c r="I18" s="57">
        <v>0</v>
      </c>
      <c r="J18" s="58">
        <f t="shared" si="32"/>
        <v>4</v>
      </c>
      <c r="K18" s="59">
        <v>6</v>
      </c>
      <c r="L18" s="60"/>
      <c r="M18" s="52">
        <f t="shared" si="39"/>
        <v>3</v>
      </c>
      <c r="N18" s="193"/>
      <c r="O18" s="194"/>
      <c r="P18" s="57"/>
      <c r="Q18" s="198"/>
      <c r="R18" s="198"/>
      <c r="S18" s="198"/>
      <c r="T18" s="199"/>
      <c r="U18" s="199"/>
      <c r="V18" s="60"/>
      <c r="W18" s="52">
        <f t="shared" si="40"/>
        <v>3</v>
      </c>
      <c r="X18" s="61" t="str">
        <f t="shared" ref="X18:Y18" si="41">IF($F18=TRUE,D18,"")</f>
        <v>EEM102</v>
      </c>
      <c r="Y18" s="62" t="str">
        <f t="shared" si="41"/>
        <v>Elektrik Devre Temelleri</v>
      </c>
      <c r="Z18" s="57">
        <f t="shared" ref="Z18:AB18" si="42">IF($F18=TRUE,G18,"")</f>
        <v>4</v>
      </c>
      <c r="AA18" s="57">
        <f t="shared" si="42"/>
        <v>0</v>
      </c>
      <c r="AB18" s="57">
        <f t="shared" si="42"/>
        <v>0</v>
      </c>
      <c r="AC18" s="58">
        <f t="shared" ref="AC18:AC19" si="43">IF(Z18="","",Z18+(AA18+AB18)/2)</f>
        <v>4</v>
      </c>
      <c r="AD18" s="59">
        <f t="shared" ref="AD18:AD19" si="44">IF($F18=TRUE,K18,"")</f>
        <v>6</v>
      </c>
      <c r="AE18" s="60"/>
      <c r="AF18" s="63"/>
      <c r="AG18" s="64">
        <f t="shared" si="35"/>
        <v>0</v>
      </c>
      <c r="AH18" s="65">
        <f t="shared" si="36"/>
        <v>0</v>
      </c>
      <c r="AI18" s="66">
        <f t="shared" si="37"/>
        <v>6</v>
      </c>
      <c r="AJ18" s="9"/>
    </row>
    <row r="19" spans="1:36" ht="14.25" customHeight="1" x14ac:dyDescent="0.3">
      <c r="A19" s="309"/>
      <c r="B19" s="306"/>
      <c r="C19" s="52">
        <f t="shared" si="38"/>
        <v>4</v>
      </c>
      <c r="D19" s="53" t="s">
        <v>278</v>
      </c>
      <c r="E19" s="54" t="s">
        <v>279</v>
      </c>
      <c r="F19" s="134" t="b">
        <v>1</v>
      </c>
      <c r="G19" s="57">
        <v>3</v>
      </c>
      <c r="H19" s="57">
        <v>0</v>
      </c>
      <c r="I19" s="57">
        <v>0</v>
      </c>
      <c r="J19" s="58">
        <f t="shared" si="32"/>
        <v>3</v>
      </c>
      <c r="K19" s="59">
        <v>4</v>
      </c>
      <c r="L19" s="60"/>
      <c r="M19" s="52">
        <f t="shared" si="39"/>
        <v>4</v>
      </c>
      <c r="N19" s="61"/>
      <c r="O19" s="62"/>
      <c r="P19" s="57"/>
      <c r="Q19" s="57"/>
      <c r="R19" s="57"/>
      <c r="S19" s="57"/>
      <c r="T19" s="58"/>
      <c r="U19" s="59"/>
      <c r="V19" s="60"/>
      <c r="W19" s="52">
        <f t="shared" si="40"/>
        <v>4</v>
      </c>
      <c r="X19" s="61" t="str">
        <f t="shared" ref="X19:Y19" si="45">IF($F19=TRUE,D19,"")</f>
        <v>EEM104</v>
      </c>
      <c r="Y19" s="62" t="str">
        <f t="shared" si="45"/>
        <v>EEM İçin Malzeme Bilgisi</v>
      </c>
      <c r="Z19" s="57">
        <f t="shared" ref="Z19:AB19" si="46">IF($F19=TRUE,G19,"")</f>
        <v>3</v>
      </c>
      <c r="AA19" s="57">
        <f t="shared" si="46"/>
        <v>0</v>
      </c>
      <c r="AB19" s="57">
        <f t="shared" si="46"/>
        <v>0</v>
      </c>
      <c r="AC19" s="58">
        <f t="shared" si="43"/>
        <v>3</v>
      </c>
      <c r="AD19" s="59">
        <f t="shared" si="44"/>
        <v>4</v>
      </c>
      <c r="AE19" s="60"/>
      <c r="AF19" s="63"/>
      <c r="AG19" s="64">
        <f t="shared" si="35"/>
        <v>0</v>
      </c>
      <c r="AH19" s="65">
        <f t="shared" si="36"/>
        <v>0</v>
      </c>
      <c r="AI19" s="66">
        <f t="shared" si="37"/>
        <v>4</v>
      </c>
      <c r="AJ19" s="9"/>
    </row>
    <row r="20" spans="1:36" ht="14.25" customHeight="1" x14ac:dyDescent="0.3">
      <c r="A20" s="309"/>
      <c r="B20" s="306"/>
      <c r="C20" s="52">
        <f t="shared" si="38"/>
        <v>5</v>
      </c>
      <c r="D20" s="53" t="s">
        <v>280</v>
      </c>
      <c r="E20" s="205" t="s">
        <v>196</v>
      </c>
      <c r="F20" s="134" t="b">
        <v>1</v>
      </c>
      <c r="G20" s="57">
        <v>3</v>
      </c>
      <c r="H20" s="57">
        <v>0</v>
      </c>
      <c r="I20" s="57">
        <v>0</v>
      </c>
      <c r="J20" s="58">
        <f t="shared" si="32"/>
        <v>3</v>
      </c>
      <c r="K20" s="59">
        <v>4</v>
      </c>
      <c r="L20" s="60"/>
      <c r="M20" s="145">
        <f t="shared" si="39"/>
        <v>5</v>
      </c>
      <c r="N20" s="188" t="s">
        <v>361</v>
      </c>
      <c r="O20" s="206" t="s">
        <v>196</v>
      </c>
      <c r="P20" s="207"/>
      <c r="Q20" s="207">
        <v>3</v>
      </c>
      <c r="R20" s="207">
        <v>0</v>
      </c>
      <c r="S20" s="207">
        <v>0</v>
      </c>
      <c r="T20" s="208">
        <v>3</v>
      </c>
      <c r="U20" s="209">
        <v>5</v>
      </c>
      <c r="V20" s="210"/>
      <c r="W20" s="52">
        <f t="shared" si="40"/>
        <v>5</v>
      </c>
      <c r="X20" s="61"/>
      <c r="Y20" s="62"/>
      <c r="Z20" s="57"/>
      <c r="AA20" s="57"/>
      <c r="AB20" s="57"/>
      <c r="AC20" s="58"/>
      <c r="AD20" s="59"/>
      <c r="AE20" s="60"/>
      <c r="AF20" s="63"/>
      <c r="AG20" s="64">
        <f t="shared" si="35"/>
        <v>0</v>
      </c>
      <c r="AH20" s="65">
        <f t="shared" si="36"/>
        <v>4</v>
      </c>
      <c r="AI20" s="66">
        <f t="shared" si="37"/>
        <v>0</v>
      </c>
      <c r="AJ20" s="9"/>
    </row>
    <row r="21" spans="1:36" ht="14.25" customHeight="1" x14ac:dyDescent="0.3">
      <c r="A21" s="309"/>
      <c r="B21" s="306"/>
      <c r="C21" s="52">
        <f t="shared" si="38"/>
        <v>6</v>
      </c>
      <c r="D21" s="53" t="s">
        <v>57</v>
      </c>
      <c r="E21" s="54" t="s">
        <v>58</v>
      </c>
      <c r="F21" s="134" t="b">
        <v>0</v>
      </c>
      <c r="G21" s="57">
        <v>2</v>
      </c>
      <c r="H21" s="57">
        <v>1</v>
      </c>
      <c r="I21" s="57">
        <v>0</v>
      </c>
      <c r="J21" s="58">
        <f t="shared" si="32"/>
        <v>2.5</v>
      </c>
      <c r="K21" s="59">
        <v>2</v>
      </c>
      <c r="L21" s="60"/>
      <c r="M21" s="145">
        <f t="shared" si="39"/>
        <v>6</v>
      </c>
      <c r="N21" s="188" t="s">
        <v>57</v>
      </c>
      <c r="O21" s="206" t="s">
        <v>58</v>
      </c>
      <c r="P21" s="207"/>
      <c r="Q21" s="207">
        <v>2</v>
      </c>
      <c r="R21" s="207">
        <v>1</v>
      </c>
      <c r="S21" s="207">
        <v>0</v>
      </c>
      <c r="T21" s="208">
        <v>2.5</v>
      </c>
      <c r="U21" s="208">
        <v>2</v>
      </c>
      <c r="V21" s="210"/>
      <c r="W21" s="52">
        <f t="shared" si="40"/>
        <v>6</v>
      </c>
      <c r="X21" s="61" t="str">
        <f t="shared" ref="X21:Y21" si="47">IF($F21=TRUE,D21,"")</f>
        <v/>
      </c>
      <c r="Y21" s="62" t="str">
        <f t="shared" si="47"/>
        <v/>
      </c>
      <c r="Z21" s="57" t="str">
        <f t="shared" ref="Z21:AB21" si="48">IF($F21=TRUE,G21,"")</f>
        <v/>
      </c>
      <c r="AA21" s="57" t="str">
        <f t="shared" si="48"/>
        <v/>
      </c>
      <c r="AB21" s="57" t="str">
        <f t="shared" si="48"/>
        <v/>
      </c>
      <c r="AC21" s="58" t="str">
        <f>IF(Z21="","",Z21+(AA21+AB21)/2)</f>
        <v/>
      </c>
      <c r="AD21" s="59" t="str">
        <f t="shared" ref="AD21:AE21" si="49">IF($F21=TRUE,K21,"")</f>
        <v/>
      </c>
      <c r="AE21" s="60" t="str">
        <f t="shared" si="49"/>
        <v/>
      </c>
      <c r="AF21" s="63"/>
      <c r="AG21" s="64">
        <f t="shared" si="35"/>
        <v>0</v>
      </c>
      <c r="AH21" s="65">
        <f t="shared" si="36"/>
        <v>2</v>
      </c>
      <c r="AI21" s="66">
        <f t="shared" si="37"/>
        <v>0</v>
      </c>
      <c r="AJ21" s="9"/>
    </row>
    <row r="22" spans="1:36" ht="14.25" customHeight="1" x14ac:dyDescent="0.3">
      <c r="A22" s="309"/>
      <c r="B22" s="306"/>
      <c r="C22" s="52">
        <v>7</v>
      </c>
      <c r="D22" s="53" t="s">
        <v>136</v>
      </c>
      <c r="E22" s="205" t="s">
        <v>137</v>
      </c>
      <c r="F22" s="134" t="b">
        <v>0</v>
      </c>
      <c r="G22" s="57">
        <v>2</v>
      </c>
      <c r="H22" s="57">
        <v>0</v>
      </c>
      <c r="I22" s="57">
        <v>0</v>
      </c>
      <c r="J22" s="58">
        <f t="shared" si="32"/>
        <v>2</v>
      </c>
      <c r="K22" s="59">
        <v>2</v>
      </c>
      <c r="L22" s="60"/>
      <c r="M22" s="145">
        <v>7</v>
      </c>
      <c r="N22" s="188" t="s">
        <v>136</v>
      </c>
      <c r="O22" s="206" t="s">
        <v>137</v>
      </c>
      <c r="P22" s="207"/>
      <c r="Q22" s="207">
        <v>2</v>
      </c>
      <c r="R22" s="207">
        <v>0</v>
      </c>
      <c r="S22" s="207">
        <v>0</v>
      </c>
      <c r="T22" s="208">
        <v>2</v>
      </c>
      <c r="U22" s="209">
        <v>2</v>
      </c>
      <c r="V22" s="210"/>
      <c r="W22" s="52">
        <v>7</v>
      </c>
      <c r="X22" s="61"/>
      <c r="Y22" s="62"/>
      <c r="Z22" s="57"/>
      <c r="AA22" s="57"/>
      <c r="AB22" s="57"/>
      <c r="AC22" s="58"/>
      <c r="AD22" s="59"/>
      <c r="AE22" s="60"/>
      <c r="AF22" s="63"/>
      <c r="AG22" s="64">
        <f t="shared" si="35"/>
        <v>0</v>
      </c>
      <c r="AH22" s="65">
        <f t="shared" si="36"/>
        <v>2</v>
      </c>
      <c r="AI22" s="66">
        <f t="shared" si="37"/>
        <v>0</v>
      </c>
      <c r="AJ22" s="9"/>
    </row>
    <row r="23" spans="1:36" ht="14.25" customHeight="1" x14ac:dyDescent="0.3">
      <c r="A23" s="309"/>
      <c r="B23" s="306"/>
      <c r="C23" s="52">
        <v>8</v>
      </c>
      <c r="D23" s="53" t="s">
        <v>55</v>
      </c>
      <c r="E23" s="54" t="s">
        <v>56</v>
      </c>
      <c r="F23" s="134" t="b">
        <v>0</v>
      </c>
      <c r="G23" s="57">
        <v>1</v>
      </c>
      <c r="H23" s="57">
        <v>0</v>
      </c>
      <c r="I23" s="57">
        <v>0</v>
      </c>
      <c r="J23" s="58">
        <f t="shared" si="32"/>
        <v>1</v>
      </c>
      <c r="K23" s="59">
        <v>2</v>
      </c>
      <c r="L23" s="60"/>
      <c r="M23" s="145">
        <v>8</v>
      </c>
      <c r="N23" s="188" t="s">
        <v>55</v>
      </c>
      <c r="O23" s="206" t="s">
        <v>56</v>
      </c>
      <c r="P23" s="207"/>
      <c r="Q23" s="207">
        <v>1</v>
      </c>
      <c r="R23" s="207">
        <v>0</v>
      </c>
      <c r="S23" s="207">
        <v>0</v>
      </c>
      <c r="T23" s="208">
        <v>1</v>
      </c>
      <c r="U23" s="208">
        <v>2</v>
      </c>
      <c r="V23" s="210"/>
      <c r="W23" s="52">
        <v>8</v>
      </c>
      <c r="X23" s="61" t="str">
        <f t="shared" ref="X23:Y23" si="50">IF($F23=TRUE,D23,"")</f>
        <v/>
      </c>
      <c r="Y23" s="62" t="str">
        <f t="shared" si="50"/>
        <v/>
      </c>
      <c r="Z23" s="57" t="str">
        <f t="shared" ref="Z23:AB23" si="51">IF($F23=TRUE,G23,"")</f>
        <v/>
      </c>
      <c r="AA23" s="57" t="str">
        <f t="shared" si="51"/>
        <v/>
      </c>
      <c r="AB23" s="57" t="str">
        <f t="shared" si="51"/>
        <v/>
      </c>
      <c r="AC23" s="58" t="str">
        <f t="shared" ref="AC23:AC24" si="52">IF(Z23="","",Z23+(AA23+AB23)/2)</f>
        <v/>
      </c>
      <c r="AD23" s="59" t="str">
        <f t="shared" ref="AD23:AE23" si="53">IF($F23=TRUE,K23,"")</f>
        <v/>
      </c>
      <c r="AE23" s="60" t="str">
        <f t="shared" si="53"/>
        <v/>
      </c>
      <c r="AF23" s="63"/>
      <c r="AG23" s="64">
        <f t="shared" si="35"/>
        <v>0</v>
      </c>
      <c r="AH23" s="65">
        <f t="shared" si="36"/>
        <v>2</v>
      </c>
      <c r="AI23" s="66">
        <f t="shared" si="37"/>
        <v>0</v>
      </c>
      <c r="AJ23" s="9"/>
    </row>
    <row r="24" spans="1:36" ht="14.25" customHeight="1" x14ac:dyDescent="0.3">
      <c r="A24" s="309"/>
      <c r="B24" s="306"/>
      <c r="C24" s="52"/>
      <c r="D24" s="53"/>
      <c r="E24" s="54"/>
      <c r="F24" s="134"/>
      <c r="G24" s="57"/>
      <c r="H24" s="57"/>
      <c r="I24" s="57"/>
      <c r="J24" s="58"/>
      <c r="K24" s="59"/>
      <c r="L24" s="60"/>
      <c r="M24" s="52"/>
      <c r="N24" s="200"/>
      <c r="O24" s="219"/>
      <c r="P24" s="220"/>
      <c r="Q24" s="220"/>
      <c r="R24" s="220"/>
      <c r="S24" s="220"/>
      <c r="T24" s="90"/>
      <c r="U24" s="91"/>
      <c r="V24" s="60"/>
      <c r="W24" s="52"/>
      <c r="X24" s="61" t="str">
        <f t="shared" ref="X24:Y24" si="54">IF($F24=TRUE,D24,"")</f>
        <v/>
      </c>
      <c r="Y24" s="62" t="str">
        <f t="shared" si="54"/>
        <v/>
      </c>
      <c r="Z24" s="57" t="str">
        <f t="shared" ref="Z24:AB24" si="55">IF($F24=TRUE,G24,"")</f>
        <v/>
      </c>
      <c r="AA24" s="57" t="str">
        <f t="shared" si="55"/>
        <v/>
      </c>
      <c r="AB24" s="57" t="str">
        <f t="shared" si="55"/>
        <v/>
      </c>
      <c r="AC24" s="58" t="str">
        <f t="shared" si="52"/>
        <v/>
      </c>
      <c r="AD24" s="59" t="str">
        <f t="shared" ref="AD24:AE24" si="56">IF($F24=TRUE,K24,"")</f>
        <v/>
      </c>
      <c r="AE24" s="60" t="str">
        <f t="shared" si="56"/>
        <v/>
      </c>
      <c r="AF24" s="63"/>
      <c r="AG24" s="64">
        <f t="shared" si="35"/>
        <v>0</v>
      </c>
      <c r="AH24" s="65">
        <f t="shared" si="36"/>
        <v>0</v>
      </c>
      <c r="AI24" s="66">
        <f t="shared" si="37"/>
        <v>0</v>
      </c>
      <c r="AJ24" s="9"/>
    </row>
    <row r="25" spans="1:36" ht="14.25" customHeight="1" x14ac:dyDescent="0.3">
      <c r="A25" s="309"/>
      <c r="B25" s="306"/>
      <c r="C25" s="72"/>
      <c r="D25" s="73"/>
      <c r="E25" s="303" t="s">
        <v>40</v>
      </c>
      <c r="F25" s="304"/>
      <c r="G25" s="74">
        <f t="shared" ref="G25:K25" si="57">+SUM(G16:G24)</f>
        <v>22</v>
      </c>
      <c r="H25" s="75">
        <f t="shared" si="57"/>
        <v>1</v>
      </c>
      <c r="I25" s="75">
        <f t="shared" si="57"/>
        <v>2</v>
      </c>
      <c r="J25" s="75">
        <f t="shared" si="57"/>
        <v>23.5</v>
      </c>
      <c r="K25" s="76">
        <f t="shared" si="57"/>
        <v>32</v>
      </c>
      <c r="L25" s="77"/>
      <c r="M25" s="72"/>
      <c r="N25" s="73"/>
      <c r="O25" s="78" t="s">
        <v>40</v>
      </c>
      <c r="P25" s="74"/>
      <c r="Q25" s="74">
        <f t="shared" ref="Q25:U25" si="58">+SUM(Q16:Q24)</f>
        <v>15</v>
      </c>
      <c r="R25" s="75">
        <f t="shared" si="58"/>
        <v>1</v>
      </c>
      <c r="S25" s="75">
        <f t="shared" si="58"/>
        <v>2</v>
      </c>
      <c r="T25" s="75">
        <f t="shared" si="58"/>
        <v>16.5</v>
      </c>
      <c r="U25" s="76">
        <f t="shared" si="58"/>
        <v>23</v>
      </c>
      <c r="V25" s="77"/>
      <c r="W25" s="72"/>
      <c r="X25" s="73"/>
      <c r="Y25" s="78" t="s">
        <v>40</v>
      </c>
      <c r="Z25" s="74">
        <f t="shared" ref="Z25:AD25" si="59">+SUM(Z16:Z24)</f>
        <v>7</v>
      </c>
      <c r="AA25" s="75">
        <f t="shared" si="59"/>
        <v>0</v>
      </c>
      <c r="AB25" s="75">
        <f t="shared" si="59"/>
        <v>0</v>
      </c>
      <c r="AC25" s="75">
        <f t="shared" si="59"/>
        <v>7</v>
      </c>
      <c r="AD25" s="76">
        <f t="shared" si="59"/>
        <v>10</v>
      </c>
      <c r="AE25" s="77"/>
      <c r="AF25" s="40"/>
      <c r="AG25" s="79"/>
      <c r="AH25" s="40"/>
      <c r="AI25" s="40"/>
      <c r="AJ25" s="9"/>
    </row>
    <row r="26" spans="1:36" ht="14.25" customHeight="1" x14ac:dyDescent="0.3">
      <c r="A26" s="310"/>
      <c r="B26" s="307"/>
      <c r="C26" s="86"/>
      <c r="D26" s="87"/>
      <c r="E26" s="301" t="s">
        <v>41</v>
      </c>
      <c r="F26" s="302"/>
      <c r="G26" s="90">
        <f t="shared" ref="G26:K26" si="60">G25+G14</f>
        <v>39</v>
      </c>
      <c r="H26" s="90">
        <f t="shared" si="60"/>
        <v>4</v>
      </c>
      <c r="I26" s="90">
        <f t="shared" si="60"/>
        <v>6</v>
      </c>
      <c r="J26" s="90">
        <f t="shared" si="60"/>
        <v>44</v>
      </c>
      <c r="K26" s="91">
        <f t="shared" si="60"/>
        <v>60</v>
      </c>
      <c r="L26" s="92"/>
      <c r="M26" s="86"/>
      <c r="N26" s="87"/>
      <c r="O26" s="88" t="s">
        <v>41</v>
      </c>
      <c r="P26" s="89"/>
      <c r="Q26" s="203">
        <f t="shared" ref="Q26:U26" si="61">Q25+Q14</f>
        <v>31</v>
      </c>
      <c r="R26" s="203">
        <f t="shared" si="61"/>
        <v>3</v>
      </c>
      <c r="S26" s="203">
        <f t="shared" si="61"/>
        <v>6</v>
      </c>
      <c r="T26" s="90">
        <f t="shared" si="61"/>
        <v>40</v>
      </c>
      <c r="U26" s="218">
        <f t="shared" si="61"/>
        <v>43</v>
      </c>
      <c r="V26" s="92"/>
      <c r="W26" s="86"/>
      <c r="X26" s="87"/>
      <c r="Y26" s="88" t="s">
        <v>41</v>
      </c>
      <c r="Z26" s="90">
        <f t="shared" ref="Z26:AD26" si="62">Z25+Z14</f>
        <v>9</v>
      </c>
      <c r="AA26" s="90">
        <f t="shared" si="62"/>
        <v>0</v>
      </c>
      <c r="AB26" s="90">
        <f t="shared" si="62"/>
        <v>0</v>
      </c>
      <c r="AC26" s="90">
        <f t="shared" si="62"/>
        <v>9</v>
      </c>
      <c r="AD26" s="91">
        <f t="shared" si="62"/>
        <v>13</v>
      </c>
      <c r="AE26" s="92"/>
      <c r="AF26" s="40"/>
      <c r="AG26" s="79"/>
      <c r="AH26" s="40"/>
      <c r="AI26" s="40"/>
      <c r="AJ26" s="9"/>
    </row>
    <row r="27" spans="1:36" ht="14.25" customHeight="1" x14ac:dyDescent="0.3">
      <c r="A27" s="308" t="s">
        <v>59</v>
      </c>
      <c r="B27" s="44">
        <v>3</v>
      </c>
      <c r="C27" s="45" t="s">
        <v>5</v>
      </c>
      <c r="D27" s="46" t="s">
        <v>6</v>
      </c>
      <c r="E27" s="46" t="s">
        <v>7</v>
      </c>
      <c r="F27" s="47" t="s">
        <v>15</v>
      </c>
      <c r="G27" s="45" t="s">
        <v>8</v>
      </c>
      <c r="H27" s="45" t="s">
        <v>9</v>
      </c>
      <c r="I27" s="45" t="s">
        <v>10</v>
      </c>
      <c r="J27" s="45" t="s">
        <v>11</v>
      </c>
      <c r="K27" s="45" t="s">
        <v>3</v>
      </c>
      <c r="L27" s="48" t="s">
        <v>12</v>
      </c>
      <c r="M27" s="45" t="s">
        <v>5</v>
      </c>
      <c r="N27" s="49" t="s">
        <v>6</v>
      </c>
      <c r="O27" s="49" t="s">
        <v>7</v>
      </c>
      <c r="P27" s="45"/>
      <c r="Q27" s="45" t="s">
        <v>8</v>
      </c>
      <c r="R27" s="45" t="s">
        <v>9</v>
      </c>
      <c r="S27" s="45" t="s">
        <v>10</v>
      </c>
      <c r="T27" s="45" t="s">
        <v>11</v>
      </c>
      <c r="U27" s="45" t="s">
        <v>3</v>
      </c>
      <c r="V27" s="48" t="s">
        <v>12</v>
      </c>
      <c r="W27" s="45" t="s">
        <v>5</v>
      </c>
      <c r="X27" s="49" t="s">
        <v>6</v>
      </c>
      <c r="Y27" s="49" t="s">
        <v>7</v>
      </c>
      <c r="Z27" s="45" t="s">
        <v>8</v>
      </c>
      <c r="AA27" s="45" t="s">
        <v>9</v>
      </c>
      <c r="AB27" s="45" t="s">
        <v>10</v>
      </c>
      <c r="AC27" s="45" t="s">
        <v>11</v>
      </c>
      <c r="AD27" s="45" t="s">
        <v>3</v>
      </c>
      <c r="AE27" s="48" t="s">
        <v>12</v>
      </c>
      <c r="AF27" s="50"/>
      <c r="AG27" s="93"/>
      <c r="AH27" s="50"/>
      <c r="AI27" s="50"/>
      <c r="AJ27" s="51"/>
    </row>
    <row r="28" spans="1:36" ht="14.25" customHeight="1" x14ac:dyDescent="0.3">
      <c r="A28" s="309"/>
      <c r="B28" s="305" t="s">
        <v>60</v>
      </c>
      <c r="C28" s="52">
        <f>IF($D28="","",1)</f>
        <v>1</v>
      </c>
      <c r="D28" s="53" t="s">
        <v>61</v>
      </c>
      <c r="E28" s="54" t="s">
        <v>62</v>
      </c>
      <c r="F28" s="134" t="b">
        <v>1</v>
      </c>
      <c r="G28" s="57">
        <v>3</v>
      </c>
      <c r="H28" s="57">
        <v>0</v>
      </c>
      <c r="I28" s="57">
        <v>0</v>
      </c>
      <c r="J28" s="58">
        <f t="shared" ref="J28:J33" si="63">IF(G28="","",G28+(H28+I28)/2)</f>
        <v>3</v>
      </c>
      <c r="K28" s="59">
        <v>4</v>
      </c>
      <c r="L28" s="60"/>
      <c r="M28" s="52">
        <f>IF($D28="","",1)</f>
        <v>1</v>
      </c>
      <c r="N28" s="61" t="s">
        <v>61</v>
      </c>
      <c r="O28" s="62" t="s">
        <v>62</v>
      </c>
      <c r="P28" s="57"/>
      <c r="Q28" s="57">
        <v>3</v>
      </c>
      <c r="R28" s="57">
        <v>0</v>
      </c>
      <c r="S28" s="57">
        <v>0</v>
      </c>
      <c r="T28" s="58">
        <v>3</v>
      </c>
      <c r="U28" s="59">
        <v>4</v>
      </c>
      <c r="V28" s="60"/>
      <c r="W28" s="52">
        <f>IF($D28="","",1)</f>
        <v>1</v>
      </c>
      <c r="X28" s="61"/>
      <c r="Y28" s="62"/>
      <c r="Z28" s="57"/>
      <c r="AA28" s="57"/>
      <c r="AB28" s="57"/>
      <c r="AC28" s="58"/>
      <c r="AD28" s="59"/>
      <c r="AE28" s="60"/>
      <c r="AF28" s="63"/>
      <c r="AG28" s="64">
        <f t="shared" ref="AG28:AG39" si="64">IF(OR(AND(E28&lt;&gt;"",O28="",Y28=""),AND(E28&lt;&gt;"",O28&lt;&gt;"",Y28&lt;&gt;"")),1,0)</f>
        <v>0</v>
      </c>
      <c r="AH28" s="65">
        <f t="shared" ref="AH28:AH39" si="65">IF(O28="",0,K28)</f>
        <v>4</v>
      </c>
      <c r="AI28" s="66">
        <f t="shared" ref="AI28:AI39" si="66">IF(Y28="",0,AD28)</f>
        <v>0</v>
      </c>
      <c r="AJ28" s="9"/>
    </row>
    <row r="29" spans="1:36" ht="14.25" customHeight="1" x14ac:dyDescent="0.3">
      <c r="A29" s="309"/>
      <c r="B29" s="306"/>
      <c r="C29" s="52">
        <f t="shared" ref="C29:C35" si="67">IF($D29="","",MAX(C$28:C28)+1)</f>
        <v>2</v>
      </c>
      <c r="D29" s="53" t="s">
        <v>281</v>
      </c>
      <c r="E29" s="54" t="s">
        <v>282</v>
      </c>
      <c r="F29" s="134" t="b">
        <v>1</v>
      </c>
      <c r="G29" s="57">
        <v>3</v>
      </c>
      <c r="H29" s="57">
        <v>0</v>
      </c>
      <c r="I29" s="57">
        <v>0</v>
      </c>
      <c r="J29" s="58">
        <f t="shared" si="63"/>
        <v>3</v>
      </c>
      <c r="K29" s="59">
        <v>4</v>
      </c>
      <c r="L29" s="60"/>
      <c r="M29" s="52">
        <f t="shared" ref="M29:M33" si="68">IF($D29="","",MAX(M$28:M28)+1)</f>
        <v>2</v>
      </c>
      <c r="N29" s="61"/>
      <c r="O29" s="62"/>
      <c r="P29" s="57"/>
      <c r="Q29" s="57"/>
      <c r="R29" s="57"/>
      <c r="S29" s="57"/>
      <c r="T29" s="58"/>
      <c r="U29" s="59"/>
      <c r="V29" s="60"/>
      <c r="W29" s="52">
        <f t="shared" ref="W29:W33" si="69">IF($D29="","",MAX(W$28:W28)+1)</f>
        <v>2</v>
      </c>
      <c r="X29" s="61" t="str">
        <f t="shared" ref="X29:Y29" si="70">IF($F29=TRUE,D29,"")</f>
        <v>EEM201</v>
      </c>
      <c r="Y29" s="62" t="str">
        <f t="shared" si="70"/>
        <v>Lojik Devreler</v>
      </c>
      <c r="Z29" s="57">
        <f t="shared" ref="Z29:AB29" si="71">IF($F29=TRUE,G29,"")</f>
        <v>3</v>
      </c>
      <c r="AA29" s="57">
        <f t="shared" si="71"/>
        <v>0</v>
      </c>
      <c r="AB29" s="57">
        <f t="shared" si="71"/>
        <v>0</v>
      </c>
      <c r="AC29" s="58">
        <f t="shared" ref="AC29:AC33" si="72">IF(Z29="","",Z29+(AA29+AB29)/2)</f>
        <v>3</v>
      </c>
      <c r="AD29" s="59">
        <f t="shared" ref="AD29:AD30" si="73">IF($F29=TRUE,K29,"")</f>
        <v>4</v>
      </c>
      <c r="AE29" s="60"/>
      <c r="AF29" s="63"/>
      <c r="AG29" s="64">
        <f t="shared" si="64"/>
        <v>0</v>
      </c>
      <c r="AH29" s="65">
        <f t="shared" si="65"/>
        <v>0</v>
      </c>
      <c r="AI29" s="66">
        <f t="shared" si="66"/>
        <v>4</v>
      </c>
      <c r="AJ29" s="9"/>
    </row>
    <row r="30" spans="1:36" ht="14.25" customHeight="1" x14ac:dyDescent="0.3">
      <c r="A30" s="309"/>
      <c r="B30" s="306"/>
      <c r="C30" s="52">
        <f t="shared" si="67"/>
        <v>3</v>
      </c>
      <c r="D30" s="53" t="s">
        <v>283</v>
      </c>
      <c r="E30" s="54" t="s">
        <v>284</v>
      </c>
      <c r="F30" s="134" t="b">
        <v>1</v>
      </c>
      <c r="G30" s="57">
        <v>4</v>
      </c>
      <c r="H30" s="57">
        <v>0</v>
      </c>
      <c r="I30" s="57">
        <v>0</v>
      </c>
      <c r="J30" s="58">
        <f t="shared" si="63"/>
        <v>4</v>
      </c>
      <c r="K30" s="59">
        <v>6</v>
      </c>
      <c r="L30" s="60"/>
      <c r="M30" s="52">
        <f t="shared" si="68"/>
        <v>3</v>
      </c>
      <c r="N30" s="61"/>
      <c r="O30" s="62"/>
      <c r="P30" s="57"/>
      <c r="Q30" s="57"/>
      <c r="R30" s="57"/>
      <c r="S30" s="57"/>
      <c r="T30" s="58"/>
      <c r="U30" s="59"/>
      <c r="V30" s="60"/>
      <c r="W30" s="52">
        <f t="shared" si="69"/>
        <v>3</v>
      </c>
      <c r="X30" s="188" t="str">
        <f t="shared" ref="X30:Y30" si="74">IF($F30=TRUE,D30,"")</f>
        <v>EEM203</v>
      </c>
      <c r="Y30" s="62" t="str">
        <f t="shared" si="74"/>
        <v>Devre Analizi</v>
      </c>
      <c r="Z30" s="57">
        <f t="shared" ref="Z30:AB30" si="75">IF($F30=TRUE,G30,"")</f>
        <v>4</v>
      </c>
      <c r="AA30" s="57">
        <f t="shared" si="75"/>
        <v>0</v>
      </c>
      <c r="AB30" s="57">
        <f t="shared" si="75"/>
        <v>0</v>
      </c>
      <c r="AC30" s="58">
        <f t="shared" si="72"/>
        <v>4</v>
      </c>
      <c r="AD30" s="59">
        <f t="shared" si="73"/>
        <v>6</v>
      </c>
      <c r="AE30" s="60"/>
      <c r="AF30" s="63"/>
      <c r="AG30" s="64">
        <f t="shared" si="64"/>
        <v>0</v>
      </c>
      <c r="AH30" s="65">
        <f t="shared" si="65"/>
        <v>0</v>
      </c>
      <c r="AI30" s="66">
        <f t="shared" si="66"/>
        <v>6</v>
      </c>
      <c r="AJ30" s="9"/>
    </row>
    <row r="31" spans="1:36" ht="14.25" customHeight="1" x14ac:dyDescent="0.3">
      <c r="A31" s="309"/>
      <c r="B31" s="306"/>
      <c r="C31" s="52">
        <f t="shared" si="67"/>
        <v>4</v>
      </c>
      <c r="D31" s="53" t="s">
        <v>285</v>
      </c>
      <c r="E31" s="54" t="s">
        <v>286</v>
      </c>
      <c r="F31" s="134" t="b">
        <v>1</v>
      </c>
      <c r="G31" s="57">
        <v>4</v>
      </c>
      <c r="H31" s="57">
        <v>0</v>
      </c>
      <c r="I31" s="57">
        <v>0</v>
      </c>
      <c r="J31" s="58">
        <f t="shared" si="63"/>
        <v>4</v>
      </c>
      <c r="K31" s="59">
        <v>6</v>
      </c>
      <c r="L31" s="60"/>
      <c r="M31" s="52">
        <f t="shared" si="68"/>
        <v>4</v>
      </c>
      <c r="N31" s="61"/>
      <c r="O31" s="62"/>
      <c r="P31" s="57"/>
      <c r="Q31" s="57"/>
      <c r="R31" s="57"/>
      <c r="S31" s="57"/>
      <c r="T31" s="58"/>
      <c r="U31" s="59"/>
      <c r="V31" s="60"/>
      <c r="W31" s="52">
        <f t="shared" si="69"/>
        <v>4</v>
      </c>
      <c r="X31" s="221" t="s">
        <v>285</v>
      </c>
      <c r="Y31" s="54" t="s">
        <v>286</v>
      </c>
      <c r="Z31" s="57">
        <v>4</v>
      </c>
      <c r="AA31" s="57">
        <v>0</v>
      </c>
      <c r="AB31" s="57">
        <v>0</v>
      </c>
      <c r="AC31" s="58">
        <f t="shared" si="72"/>
        <v>4</v>
      </c>
      <c r="AD31" s="59">
        <v>6</v>
      </c>
      <c r="AE31" s="60"/>
      <c r="AF31" s="63"/>
      <c r="AG31" s="64">
        <f t="shared" si="64"/>
        <v>0</v>
      </c>
      <c r="AH31" s="65">
        <f t="shared" si="65"/>
        <v>0</v>
      </c>
      <c r="AI31" s="66">
        <f t="shared" si="66"/>
        <v>6</v>
      </c>
      <c r="AJ31" s="9"/>
    </row>
    <row r="32" spans="1:36" ht="14.25" customHeight="1" x14ac:dyDescent="0.3">
      <c r="A32" s="309"/>
      <c r="B32" s="306"/>
      <c r="C32" s="52">
        <f t="shared" si="67"/>
        <v>5</v>
      </c>
      <c r="D32" s="53" t="s">
        <v>287</v>
      </c>
      <c r="E32" s="54" t="s">
        <v>288</v>
      </c>
      <c r="F32" s="134" t="b">
        <v>1</v>
      </c>
      <c r="G32" s="57">
        <v>0</v>
      </c>
      <c r="H32" s="57">
        <v>0</v>
      </c>
      <c r="I32" s="57">
        <v>2</v>
      </c>
      <c r="J32" s="58">
        <f t="shared" si="63"/>
        <v>1</v>
      </c>
      <c r="K32" s="59">
        <v>2</v>
      </c>
      <c r="L32" s="60" t="s">
        <v>180</v>
      </c>
      <c r="M32" s="52">
        <f t="shared" si="68"/>
        <v>5</v>
      </c>
      <c r="N32" s="61"/>
      <c r="O32" s="62"/>
      <c r="P32" s="57"/>
      <c r="Q32" s="57"/>
      <c r="R32" s="57"/>
      <c r="S32" s="57"/>
      <c r="T32" s="58"/>
      <c r="U32" s="59"/>
      <c r="V32" s="60"/>
      <c r="W32" s="52">
        <f t="shared" si="69"/>
        <v>5</v>
      </c>
      <c r="X32" s="61" t="str">
        <f t="shared" ref="X32:Y32" si="76">IF($F32=TRUE,D32,"")</f>
        <v>EEM207</v>
      </c>
      <c r="Y32" s="62" t="str">
        <f t="shared" si="76"/>
        <v>Elektrik Devre Temelleri Laboratuvarı</v>
      </c>
      <c r="Z32" s="57">
        <f t="shared" ref="Z32:AB32" si="77">IF($F32=TRUE,G32,"")</f>
        <v>0</v>
      </c>
      <c r="AA32" s="57">
        <f t="shared" si="77"/>
        <v>0</v>
      </c>
      <c r="AB32" s="57">
        <f t="shared" si="77"/>
        <v>2</v>
      </c>
      <c r="AC32" s="58">
        <f t="shared" si="72"/>
        <v>1</v>
      </c>
      <c r="AD32" s="59">
        <f t="shared" ref="AD32:AE32" si="78">IF($F32=TRUE,K32,"")</f>
        <v>2</v>
      </c>
      <c r="AE32" s="143" t="str">
        <f t="shared" si="78"/>
        <v>EEM102</v>
      </c>
      <c r="AF32" s="63"/>
      <c r="AG32" s="64">
        <f t="shared" si="64"/>
        <v>0</v>
      </c>
      <c r="AH32" s="65">
        <f t="shared" si="65"/>
        <v>0</v>
      </c>
      <c r="AI32" s="66">
        <f t="shared" si="66"/>
        <v>2</v>
      </c>
      <c r="AJ32" s="9"/>
    </row>
    <row r="33" spans="1:36" ht="14.25" customHeight="1" x14ac:dyDescent="0.3">
      <c r="A33" s="309"/>
      <c r="B33" s="306"/>
      <c r="C33" s="52">
        <f t="shared" si="67"/>
        <v>6</v>
      </c>
      <c r="D33" s="53" t="s">
        <v>289</v>
      </c>
      <c r="E33" s="54" t="s">
        <v>290</v>
      </c>
      <c r="F33" s="134" t="b">
        <v>1</v>
      </c>
      <c r="G33" s="57">
        <v>4</v>
      </c>
      <c r="H33" s="57">
        <v>0</v>
      </c>
      <c r="I33" s="57">
        <v>0</v>
      </c>
      <c r="J33" s="58">
        <f t="shared" si="63"/>
        <v>4</v>
      </c>
      <c r="K33" s="59">
        <v>6</v>
      </c>
      <c r="L33" s="60"/>
      <c r="M33" s="52">
        <f t="shared" si="68"/>
        <v>6</v>
      </c>
      <c r="N33" s="61"/>
      <c r="O33" s="62"/>
      <c r="P33" s="57"/>
      <c r="Q33" s="57"/>
      <c r="R33" s="57"/>
      <c r="S33" s="57"/>
      <c r="T33" s="58"/>
      <c r="U33" s="59"/>
      <c r="V33" s="60"/>
      <c r="W33" s="52">
        <f t="shared" si="69"/>
        <v>6</v>
      </c>
      <c r="X33" s="61" t="str">
        <f t="shared" ref="X33:Y33" si="79">IF($F33=TRUE,D33,"")</f>
        <v>EEM209</v>
      </c>
      <c r="Y33" s="62" t="str">
        <f t="shared" si="79"/>
        <v>Elektromanyetik Alan Teorisi</v>
      </c>
      <c r="Z33" s="57">
        <f t="shared" ref="Z33:AB33" si="80">IF($F33=TRUE,G33,"")</f>
        <v>4</v>
      </c>
      <c r="AA33" s="57">
        <f t="shared" si="80"/>
        <v>0</v>
      </c>
      <c r="AB33" s="57">
        <f t="shared" si="80"/>
        <v>0</v>
      </c>
      <c r="AC33" s="58">
        <f t="shared" si="72"/>
        <v>4</v>
      </c>
      <c r="AD33" s="59">
        <f>IF($F33=TRUE,K33,"")</f>
        <v>6</v>
      </c>
      <c r="AE33" s="60"/>
      <c r="AF33" s="63"/>
      <c r="AG33" s="64">
        <f t="shared" si="64"/>
        <v>0</v>
      </c>
      <c r="AH33" s="65">
        <f t="shared" si="65"/>
        <v>0</v>
      </c>
      <c r="AI33" s="66">
        <f t="shared" si="66"/>
        <v>6</v>
      </c>
      <c r="AJ33" s="9"/>
    </row>
    <row r="34" spans="1:36" ht="14.25" customHeight="1" x14ac:dyDescent="0.3">
      <c r="A34" s="309"/>
      <c r="B34" s="306"/>
      <c r="C34" s="52">
        <f t="shared" si="67"/>
        <v>7</v>
      </c>
      <c r="D34" s="53" t="s">
        <v>291</v>
      </c>
      <c r="E34" s="54" t="s">
        <v>94</v>
      </c>
      <c r="F34" s="134" t="b">
        <v>1</v>
      </c>
      <c r="G34" s="57">
        <v>3</v>
      </c>
      <c r="H34" s="57">
        <v>0</v>
      </c>
      <c r="I34" s="57">
        <v>0</v>
      </c>
      <c r="J34" s="58">
        <v>3</v>
      </c>
      <c r="K34" s="59">
        <v>4</v>
      </c>
      <c r="L34" s="60"/>
      <c r="M34" s="52">
        <v>7</v>
      </c>
      <c r="N34" s="61"/>
      <c r="O34" s="62"/>
      <c r="P34" s="57"/>
      <c r="Q34" s="57"/>
      <c r="R34" s="57"/>
      <c r="S34" s="57"/>
      <c r="T34" s="58"/>
      <c r="U34" s="59"/>
      <c r="V34" s="60"/>
      <c r="W34" s="52">
        <v>7</v>
      </c>
      <c r="X34" s="61" t="s">
        <v>291</v>
      </c>
      <c r="Y34" s="62" t="s">
        <v>94</v>
      </c>
      <c r="Z34" s="57">
        <v>3</v>
      </c>
      <c r="AA34" s="57">
        <v>0</v>
      </c>
      <c r="AB34" s="57">
        <v>0</v>
      </c>
      <c r="AC34" s="58">
        <v>3</v>
      </c>
      <c r="AD34" s="59">
        <v>4</v>
      </c>
      <c r="AE34" s="60"/>
      <c r="AF34" s="63"/>
      <c r="AG34" s="64">
        <f t="shared" si="64"/>
        <v>0</v>
      </c>
      <c r="AH34" s="65">
        <f t="shared" si="65"/>
        <v>0</v>
      </c>
      <c r="AI34" s="66">
        <f t="shared" si="66"/>
        <v>4</v>
      </c>
      <c r="AJ34" s="9"/>
    </row>
    <row r="35" spans="1:36" ht="14.25" customHeight="1" x14ac:dyDescent="0.3">
      <c r="A35" s="309"/>
      <c r="B35" s="306"/>
      <c r="C35" s="52">
        <f t="shared" si="67"/>
        <v>8</v>
      </c>
      <c r="D35" s="53" t="s">
        <v>77</v>
      </c>
      <c r="E35" s="54" t="s">
        <v>78</v>
      </c>
      <c r="F35" s="134" t="b">
        <v>0</v>
      </c>
      <c r="G35" s="57">
        <v>2</v>
      </c>
      <c r="H35" s="57">
        <v>0</v>
      </c>
      <c r="I35" s="57">
        <v>0</v>
      </c>
      <c r="J35" s="58">
        <f>IF(G35="","",G35+(H35+I35)/2)</f>
        <v>2</v>
      </c>
      <c r="K35" s="59">
        <v>2</v>
      </c>
      <c r="L35" s="60"/>
      <c r="M35" s="52">
        <v>8</v>
      </c>
      <c r="N35" s="61" t="s">
        <v>77</v>
      </c>
      <c r="O35" s="62" t="s">
        <v>78</v>
      </c>
      <c r="P35" s="57"/>
      <c r="Q35" s="57">
        <v>2</v>
      </c>
      <c r="R35" s="57">
        <v>0</v>
      </c>
      <c r="S35" s="57">
        <v>0</v>
      </c>
      <c r="T35" s="58">
        <v>2</v>
      </c>
      <c r="U35" s="59">
        <v>2</v>
      </c>
      <c r="V35" s="60"/>
      <c r="W35" s="52">
        <v>8</v>
      </c>
      <c r="X35" s="61" t="str">
        <f t="shared" ref="X35:Y35" si="81">IF($F35=TRUE,D35,"")</f>
        <v/>
      </c>
      <c r="Y35" s="62" t="str">
        <f t="shared" si="81"/>
        <v/>
      </c>
      <c r="Z35" s="57" t="str">
        <f t="shared" ref="Z35:AB35" si="82">IF($F35=TRUE,G35,"")</f>
        <v/>
      </c>
      <c r="AA35" s="57" t="str">
        <f t="shared" si="82"/>
        <v/>
      </c>
      <c r="AB35" s="57" t="str">
        <f t="shared" si="82"/>
        <v/>
      </c>
      <c r="AC35" s="58" t="str">
        <f>IF(Z35="","",Z35+(AA35+AB35)/2)</f>
        <v/>
      </c>
      <c r="AD35" s="59" t="str">
        <f t="shared" ref="AD35:AE35" si="83">IF($F35=TRUE,K35,"")</f>
        <v/>
      </c>
      <c r="AE35" s="60" t="str">
        <f t="shared" si="83"/>
        <v/>
      </c>
      <c r="AF35" s="63"/>
      <c r="AG35" s="64">
        <f t="shared" si="64"/>
        <v>0</v>
      </c>
      <c r="AH35" s="65">
        <f t="shared" si="65"/>
        <v>2</v>
      </c>
      <c r="AI35" s="66">
        <f t="shared" si="66"/>
        <v>0</v>
      </c>
      <c r="AJ35" s="9"/>
    </row>
    <row r="36" spans="1:36" ht="14.25" customHeight="1" x14ac:dyDescent="0.3">
      <c r="A36" s="309"/>
      <c r="B36" s="306"/>
      <c r="C36" s="52"/>
      <c r="D36" s="53"/>
      <c r="E36" s="54"/>
      <c r="F36" s="134"/>
      <c r="G36" s="57"/>
      <c r="H36" s="57"/>
      <c r="I36" s="57"/>
      <c r="J36" s="58"/>
      <c r="K36" s="59"/>
      <c r="L36" s="60"/>
      <c r="M36" s="52"/>
      <c r="N36" s="53"/>
      <c r="O36" s="222"/>
      <c r="P36" s="57"/>
      <c r="Q36" s="57"/>
      <c r="R36" s="57"/>
      <c r="S36" s="57"/>
      <c r="T36" s="58"/>
      <c r="U36" s="59"/>
      <c r="V36" s="60"/>
      <c r="W36" s="52"/>
      <c r="X36" s="61"/>
      <c r="Y36" s="62"/>
      <c r="Z36" s="57"/>
      <c r="AA36" s="57"/>
      <c r="AB36" s="57"/>
      <c r="AC36" s="58"/>
      <c r="AD36" s="59"/>
      <c r="AE36" s="60"/>
      <c r="AF36" s="63"/>
      <c r="AG36" s="64">
        <f t="shared" si="64"/>
        <v>0</v>
      </c>
      <c r="AH36" s="65">
        <f t="shared" si="65"/>
        <v>0</v>
      </c>
      <c r="AI36" s="66">
        <f t="shared" si="66"/>
        <v>0</v>
      </c>
      <c r="AJ36" s="9"/>
    </row>
    <row r="37" spans="1:36" ht="14.25" customHeight="1" x14ac:dyDescent="0.3">
      <c r="A37" s="309"/>
      <c r="B37" s="306"/>
      <c r="C37" s="52"/>
      <c r="D37" s="53"/>
      <c r="E37" s="54"/>
      <c r="F37" s="134"/>
      <c r="G37" s="57"/>
      <c r="H37" s="57"/>
      <c r="I37" s="57"/>
      <c r="J37" s="58"/>
      <c r="K37" s="59"/>
      <c r="L37" s="60"/>
      <c r="M37" s="52"/>
      <c r="N37" s="61"/>
      <c r="O37" s="62"/>
      <c r="P37" s="57"/>
      <c r="Q37" s="57"/>
      <c r="R37" s="57"/>
      <c r="S37" s="57"/>
      <c r="T37" s="58"/>
      <c r="U37" s="59"/>
      <c r="V37" s="60"/>
      <c r="W37" s="52"/>
      <c r="X37" s="61"/>
      <c r="Y37" s="62"/>
      <c r="Z37" s="57"/>
      <c r="AA37" s="57"/>
      <c r="AB37" s="57"/>
      <c r="AC37" s="58"/>
      <c r="AD37" s="59"/>
      <c r="AE37" s="60"/>
      <c r="AF37" s="63"/>
      <c r="AG37" s="64">
        <f t="shared" si="64"/>
        <v>0</v>
      </c>
      <c r="AH37" s="65">
        <f t="shared" si="65"/>
        <v>0</v>
      </c>
      <c r="AI37" s="66">
        <f t="shared" si="66"/>
        <v>0</v>
      </c>
      <c r="AJ37" s="9"/>
    </row>
    <row r="38" spans="1:36" ht="14.25" customHeight="1" x14ac:dyDescent="0.3">
      <c r="A38" s="309"/>
      <c r="B38" s="306"/>
      <c r="C38" s="52"/>
      <c r="D38" s="53"/>
      <c r="E38" s="54"/>
      <c r="F38" s="134"/>
      <c r="G38" s="57"/>
      <c r="H38" s="57"/>
      <c r="I38" s="57"/>
      <c r="J38" s="58"/>
      <c r="K38" s="59"/>
      <c r="L38" s="60"/>
      <c r="M38" s="52"/>
      <c r="N38" s="61"/>
      <c r="O38" s="141"/>
      <c r="P38" s="141"/>
      <c r="Q38" s="57"/>
      <c r="R38" s="57"/>
      <c r="S38" s="57"/>
      <c r="T38" s="58"/>
      <c r="U38" s="59"/>
      <c r="V38" s="60"/>
      <c r="W38" s="52" t="str">
        <f>IF($D38="","",MAX(W$28:W35)+1)</f>
        <v/>
      </c>
      <c r="X38" s="61" t="str">
        <f t="shared" ref="X38:Y38" si="84">IF($F38=TRUE,D38,"")</f>
        <v/>
      </c>
      <c r="Y38" s="62" t="str">
        <f t="shared" si="84"/>
        <v/>
      </c>
      <c r="Z38" s="57" t="str">
        <f t="shared" ref="Z38:AB38" si="85">IF($F38=TRUE,G38,"")</f>
        <v/>
      </c>
      <c r="AA38" s="57" t="str">
        <f t="shared" si="85"/>
        <v/>
      </c>
      <c r="AB38" s="57" t="str">
        <f t="shared" si="85"/>
        <v/>
      </c>
      <c r="AC38" s="58" t="str">
        <f t="shared" ref="AC38:AC39" si="86">IF(Z38="","",Z38+(AA38+AB38)/2)</f>
        <v/>
      </c>
      <c r="AD38" s="59" t="str">
        <f t="shared" ref="AD38:AE38" si="87">IF($F38=TRUE,K38,"")</f>
        <v/>
      </c>
      <c r="AE38" s="60" t="str">
        <f t="shared" si="87"/>
        <v/>
      </c>
      <c r="AF38" s="63"/>
      <c r="AG38" s="64">
        <f t="shared" si="64"/>
        <v>0</v>
      </c>
      <c r="AH38" s="65">
        <f t="shared" si="65"/>
        <v>0</v>
      </c>
      <c r="AI38" s="66">
        <f t="shared" si="66"/>
        <v>0</v>
      </c>
      <c r="AJ38" s="9"/>
    </row>
    <row r="39" spans="1:36" ht="14.25" customHeight="1" x14ac:dyDescent="0.3">
      <c r="A39" s="309"/>
      <c r="B39" s="306"/>
      <c r="C39" s="52" t="str">
        <f>IF($D39="","",MAX(C$28:C38)+1)</f>
        <v/>
      </c>
      <c r="D39" s="53"/>
      <c r="E39" s="54"/>
      <c r="F39" s="134"/>
      <c r="G39" s="57"/>
      <c r="H39" s="57"/>
      <c r="I39" s="57"/>
      <c r="J39" s="58" t="str">
        <f>IF(G39="","",G39+(H39+I39)/2)</f>
        <v/>
      </c>
      <c r="K39" s="59"/>
      <c r="L39" s="60"/>
      <c r="M39" s="52"/>
      <c r="N39" s="61"/>
      <c r="O39" s="141"/>
      <c r="P39" s="141"/>
      <c r="Q39" s="57"/>
      <c r="R39" s="57"/>
      <c r="S39" s="57"/>
      <c r="T39" s="58"/>
      <c r="U39" s="59"/>
      <c r="V39" s="60"/>
      <c r="W39" s="52" t="str">
        <f>IF($D39="","",MAX(W$28:W38)+1)</f>
        <v/>
      </c>
      <c r="X39" s="61" t="str">
        <f t="shared" ref="X39:Y39" si="88">IF($F39=TRUE,D39,"")</f>
        <v/>
      </c>
      <c r="Y39" s="62" t="str">
        <f t="shared" si="88"/>
        <v/>
      </c>
      <c r="Z39" s="57" t="str">
        <f t="shared" ref="Z39:AB39" si="89">IF($F39=TRUE,G39,"")</f>
        <v/>
      </c>
      <c r="AA39" s="57" t="str">
        <f t="shared" si="89"/>
        <v/>
      </c>
      <c r="AB39" s="57" t="str">
        <f t="shared" si="89"/>
        <v/>
      </c>
      <c r="AC39" s="58" t="str">
        <f t="shared" si="86"/>
        <v/>
      </c>
      <c r="AD39" s="59" t="str">
        <f t="shared" ref="AD39:AE39" si="90">IF($F39=TRUE,K39,"")</f>
        <v/>
      </c>
      <c r="AE39" s="60" t="str">
        <f t="shared" si="90"/>
        <v/>
      </c>
      <c r="AF39" s="63"/>
      <c r="AG39" s="64">
        <f t="shared" si="64"/>
        <v>0</v>
      </c>
      <c r="AH39" s="65">
        <f t="shared" si="65"/>
        <v>0</v>
      </c>
      <c r="AI39" s="66">
        <f t="shared" si="66"/>
        <v>0</v>
      </c>
      <c r="AJ39" s="9"/>
    </row>
    <row r="40" spans="1:36" ht="14.25" customHeight="1" x14ac:dyDescent="0.3">
      <c r="A40" s="309"/>
      <c r="B40" s="306"/>
      <c r="C40" s="72"/>
      <c r="D40" s="73"/>
      <c r="E40" s="303" t="s">
        <v>40</v>
      </c>
      <c r="F40" s="304"/>
      <c r="G40" s="74">
        <f t="shared" ref="G40:K40" si="91">+SUM(G28:G39)</f>
        <v>23</v>
      </c>
      <c r="H40" s="75">
        <f t="shared" si="91"/>
        <v>0</v>
      </c>
      <c r="I40" s="75">
        <f t="shared" si="91"/>
        <v>2</v>
      </c>
      <c r="J40" s="75">
        <f t="shared" si="91"/>
        <v>24</v>
      </c>
      <c r="K40" s="76">
        <f t="shared" si="91"/>
        <v>34</v>
      </c>
      <c r="L40" s="77"/>
      <c r="M40" s="72"/>
      <c r="N40" s="73"/>
      <c r="O40" s="78" t="s">
        <v>40</v>
      </c>
      <c r="P40" s="74"/>
      <c r="Q40" s="74">
        <f t="shared" ref="Q40:U40" si="92">+SUM(Q28:Q39)</f>
        <v>5</v>
      </c>
      <c r="R40" s="75">
        <f t="shared" si="92"/>
        <v>0</v>
      </c>
      <c r="S40" s="75">
        <f t="shared" si="92"/>
        <v>0</v>
      </c>
      <c r="T40" s="75">
        <f t="shared" si="92"/>
        <v>5</v>
      </c>
      <c r="U40" s="76">
        <f t="shared" si="92"/>
        <v>6</v>
      </c>
      <c r="V40" s="77"/>
      <c r="W40" s="72"/>
      <c r="X40" s="73"/>
      <c r="Y40" s="78" t="s">
        <v>40</v>
      </c>
      <c r="Z40" s="74">
        <f t="shared" ref="Z40:AD40" si="93">+SUM(Z28:Z39)</f>
        <v>18</v>
      </c>
      <c r="AA40" s="75">
        <f t="shared" si="93"/>
        <v>0</v>
      </c>
      <c r="AB40" s="75">
        <f t="shared" si="93"/>
        <v>2</v>
      </c>
      <c r="AC40" s="75">
        <f t="shared" si="93"/>
        <v>19</v>
      </c>
      <c r="AD40" s="76">
        <f t="shared" si="93"/>
        <v>28</v>
      </c>
      <c r="AE40" s="77"/>
      <c r="AF40" s="40"/>
      <c r="AG40" s="79"/>
      <c r="AH40" s="40"/>
      <c r="AI40" s="40"/>
      <c r="AJ40" s="9"/>
    </row>
    <row r="41" spans="1:36" ht="14.25" customHeight="1" x14ac:dyDescent="0.3">
      <c r="A41" s="309"/>
      <c r="B41" s="307"/>
      <c r="C41" s="86"/>
      <c r="D41" s="87"/>
      <c r="E41" s="301" t="s">
        <v>41</v>
      </c>
      <c r="F41" s="302"/>
      <c r="G41" s="90">
        <f t="shared" ref="G41:K41" si="94">G40+G26</f>
        <v>62</v>
      </c>
      <c r="H41" s="90">
        <f t="shared" si="94"/>
        <v>4</v>
      </c>
      <c r="I41" s="90">
        <f t="shared" si="94"/>
        <v>8</v>
      </c>
      <c r="J41" s="90">
        <f t="shared" si="94"/>
        <v>68</v>
      </c>
      <c r="K41" s="91">
        <f t="shared" si="94"/>
        <v>94</v>
      </c>
      <c r="L41" s="92"/>
      <c r="M41" s="86"/>
      <c r="N41" s="87"/>
      <c r="O41" s="88" t="s">
        <v>41</v>
      </c>
      <c r="P41" s="89"/>
      <c r="Q41" s="203">
        <f t="shared" ref="Q41:U41" si="95">Q40+Q26</f>
        <v>36</v>
      </c>
      <c r="R41" s="203">
        <f t="shared" si="95"/>
        <v>3</v>
      </c>
      <c r="S41" s="203">
        <f t="shared" si="95"/>
        <v>6</v>
      </c>
      <c r="T41" s="90">
        <f t="shared" si="95"/>
        <v>45</v>
      </c>
      <c r="U41" s="218">
        <f t="shared" si="95"/>
        <v>49</v>
      </c>
      <c r="V41" s="92"/>
      <c r="W41" s="86"/>
      <c r="X41" s="87"/>
      <c r="Y41" s="88" t="s">
        <v>41</v>
      </c>
      <c r="Z41" s="90">
        <f t="shared" ref="Z41:AD41" si="96">Z40+Z26</f>
        <v>27</v>
      </c>
      <c r="AA41" s="90">
        <f t="shared" si="96"/>
        <v>0</v>
      </c>
      <c r="AB41" s="90">
        <f t="shared" si="96"/>
        <v>2</v>
      </c>
      <c r="AC41" s="90">
        <f t="shared" si="96"/>
        <v>28</v>
      </c>
      <c r="AD41" s="91">
        <f t="shared" si="96"/>
        <v>41</v>
      </c>
      <c r="AE41" s="92"/>
      <c r="AF41" s="40"/>
      <c r="AG41" s="79"/>
      <c r="AH41" s="40"/>
      <c r="AI41" s="40"/>
      <c r="AJ41" s="9"/>
    </row>
    <row r="42" spans="1:36" ht="14.25" customHeight="1" x14ac:dyDescent="0.3">
      <c r="A42" s="309"/>
      <c r="B42" s="44">
        <v>4</v>
      </c>
      <c r="C42" s="45" t="s">
        <v>5</v>
      </c>
      <c r="D42" s="46" t="s">
        <v>6</v>
      </c>
      <c r="E42" s="46" t="s">
        <v>7</v>
      </c>
      <c r="F42" s="47" t="s">
        <v>15</v>
      </c>
      <c r="G42" s="45" t="s">
        <v>8</v>
      </c>
      <c r="H42" s="45" t="s">
        <v>9</v>
      </c>
      <c r="I42" s="45" t="s">
        <v>10</v>
      </c>
      <c r="J42" s="45" t="s">
        <v>11</v>
      </c>
      <c r="K42" s="45" t="s">
        <v>3</v>
      </c>
      <c r="L42" s="48"/>
      <c r="M42" s="45" t="s">
        <v>5</v>
      </c>
      <c r="N42" s="49" t="s">
        <v>6</v>
      </c>
      <c r="O42" s="49" t="s">
        <v>7</v>
      </c>
      <c r="P42" s="45"/>
      <c r="Q42" s="45" t="s">
        <v>8</v>
      </c>
      <c r="R42" s="45" t="s">
        <v>9</v>
      </c>
      <c r="S42" s="45" t="s">
        <v>10</v>
      </c>
      <c r="T42" s="45" t="s">
        <v>11</v>
      </c>
      <c r="U42" s="45" t="s">
        <v>3</v>
      </c>
      <c r="V42" s="48" t="s">
        <v>12</v>
      </c>
      <c r="W42" s="45" t="s">
        <v>5</v>
      </c>
      <c r="X42" s="49" t="s">
        <v>6</v>
      </c>
      <c r="Y42" s="49" t="s">
        <v>7</v>
      </c>
      <c r="Z42" s="45" t="s">
        <v>8</v>
      </c>
      <c r="AA42" s="45" t="s">
        <v>9</v>
      </c>
      <c r="AB42" s="45" t="s">
        <v>10</v>
      </c>
      <c r="AC42" s="45" t="s">
        <v>11</v>
      </c>
      <c r="AD42" s="45" t="s">
        <v>3</v>
      </c>
      <c r="AE42" s="48" t="s">
        <v>12</v>
      </c>
      <c r="AF42" s="50"/>
      <c r="AG42" s="93"/>
      <c r="AH42" s="50"/>
      <c r="AI42" s="50"/>
      <c r="AJ42" s="51"/>
    </row>
    <row r="43" spans="1:36" ht="14.25" customHeight="1" x14ac:dyDescent="0.3">
      <c r="A43" s="309"/>
      <c r="B43" s="305" t="s">
        <v>79</v>
      </c>
      <c r="C43" s="52">
        <f>IF($D43="","",1)</f>
        <v>1</v>
      </c>
      <c r="D43" s="53" t="s">
        <v>292</v>
      </c>
      <c r="E43" s="54" t="s">
        <v>293</v>
      </c>
      <c r="F43" s="134" t="b">
        <v>1</v>
      </c>
      <c r="G43" s="57">
        <v>0</v>
      </c>
      <c r="H43" s="57">
        <v>0</v>
      </c>
      <c r="I43" s="57">
        <v>2</v>
      </c>
      <c r="J43" s="58">
        <f t="shared" ref="J43:J47" si="97">IF(G43="","",G43+(H43+I43)/2)</f>
        <v>1</v>
      </c>
      <c r="K43" s="59">
        <v>2</v>
      </c>
      <c r="L43" s="60" t="s">
        <v>281</v>
      </c>
      <c r="M43" s="52">
        <f>IF($D43="","",1)</f>
        <v>1</v>
      </c>
      <c r="N43" s="61"/>
      <c r="O43" s="62"/>
      <c r="P43" s="57"/>
      <c r="Q43" s="57"/>
      <c r="R43" s="57"/>
      <c r="S43" s="57"/>
      <c r="T43" s="58"/>
      <c r="U43" s="59"/>
      <c r="V43" s="60"/>
      <c r="W43" s="52">
        <f>IF($D43="","",1)</f>
        <v>1</v>
      </c>
      <c r="X43" s="61" t="str">
        <f t="shared" ref="X43:Y43" si="98">IF($F43=TRUE,D43,"")</f>
        <v>EEM202</v>
      </c>
      <c r="Y43" s="62" t="str">
        <f t="shared" si="98"/>
        <v>Lojik Devreler Laboratuvarı</v>
      </c>
      <c r="Z43" s="57">
        <f t="shared" ref="Z43:AB43" si="99">IF($F43=TRUE,G43,"")</f>
        <v>0</v>
      </c>
      <c r="AA43" s="57">
        <f t="shared" si="99"/>
        <v>0</v>
      </c>
      <c r="AB43" s="57">
        <f t="shared" si="99"/>
        <v>2</v>
      </c>
      <c r="AC43" s="58">
        <f t="shared" ref="AC43:AC50" si="100">IF(Z43="","",Z43+(AA43+AB43)/2)</f>
        <v>1</v>
      </c>
      <c r="AD43" s="59">
        <f t="shared" ref="AD43:AE43" si="101">IF($F43=TRUE,K43,"")</f>
        <v>2</v>
      </c>
      <c r="AE43" s="60" t="str">
        <f t="shared" si="101"/>
        <v>EEM201</v>
      </c>
      <c r="AF43" s="63"/>
      <c r="AG43" s="64">
        <f t="shared" ref="AG43:AG52" si="102">IF(OR(AND(E43&lt;&gt;"",O43="",Y43=""),AND(E43&lt;&gt;"",O43&lt;&gt;"",Y43&lt;&gt;"")),1,0)</f>
        <v>0</v>
      </c>
      <c r="AH43" s="65">
        <f t="shared" ref="AH43:AH52" si="103">IF(O43="",0,K43)</f>
        <v>0</v>
      </c>
      <c r="AI43" s="66">
        <f t="shared" ref="AI43:AI52" si="104">IF(Y43="",0,AD43)</f>
        <v>2</v>
      </c>
      <c r="AJ43" s="9"/>
    </row>
    <row r="44" spans="1:36" ht="14.25" customHeight="1" x14ac:dyDescent="0.3">
      <c r="A44" s="309"/>
      <c r="B44" s="306"/>
      <c r="C44" s="52">
        <f t="shared" ref="C44:C49" si="105">IF($D44="","",MAX(C$43:C43)+1)</f>
        <v>2</v>
      </c>
      <c r="D44" s="53" t="s">
        <v>294</v>
      </c>
      <c r="E44" s="54" t="s">
        <v>295</v>
      </c>
      <c r="F44" s="134" t="b">
        <v>1</v>
      </c>
      <c r="G44" s="57">
        <v>0</v>
      </c>
      <c r="H44" s="57">
        <v>0</v>
      </c>
      <c r="I44" s="57">
        <v>2</v>
      </c>
      <c r="J44" s="58">
        <f t="shared" si="97"/>
        <v>1</v>
      </c>
      <c r="K44" s="59">
        <v>2</v>
      </c>
      <c r="L44" s="60" t="s">
        <v>285</v>
      </c>
      <c r="M44" s="52">
        <f t="shared" ref="M44:M49" si="106">IF($D44="","",MAX(M$43:M43)+1)</f>
        <v>2</v>
      </c>
      <c r="N44" s="61"/>
      <c r="O44" s="62"/>
      <c r="P44" s="57"/>
      <c r="Q44" s="57"/>
      <c r="R44" s="57"/>
      <c r="S44" s="57"/>
      <c r="T44" s="58"/>
      <c r="U44" s="59"/>
      <c r="V44" s="60"/>
      <c r="W44" s="52">
        <f t="shared" ref="W44:W49" si="107">IF($D44="","",MAX(W$43:W43)+1)</f>
        <v>2</v>
      </c>
      <c r="X44" s="61" t="str">
        <f t="shared" ref="X44:Y44" si="108">IF($F44=TRUE,D44,"")</f>
        <v>EEM204</v>
      </c>
      <c r="Y44" s="62" t="str">
        <f t="shared" si="108"/>
        <v>Elektronik Laboratuvarı</v>
      </c>
      <c r="Z44" s="57">
        <f t="shared" ref="Z44:AB44" si="109">IF($F44=TRUE,G44,"")</f>
        <v>0</v>
      </c>
      <c r="AA44" s="57">
        <f t="shared" si="109"/>
        <v>0</v>
      </c>
      <c r="AB44" s="57">
        <f t="shared" si="109"/>
        <v>2</v>
      </c>
      <c r="AC44" s="58">
        <f t="shared" si="100"/>
        <v>1</v>
      </c>
      <c r="AD44" s="59">
        <f t="shared" ref="AD44:AE44" si="110">IF($F44=TRUE,K44,"")</f>
        <v>2</v>
      </c>
      <c r="AE44" s="60" t="str">
        <f t="shared" si="110"/>
        <v>EEM205</v>
      </c>
      <c r="AF44" s="63"/>
      <c r="AG44" s="64">
        <f t="shared" si="102"/>
        <v>0</v>
      </c>
      <c r="AH44" s="65">
        <f t="shared" si="103"/>
        <v>0</v>
      </c>
      <c r="AI44" s="66">
        <f t="shared" si="104"/>
        <v>2</v>
      </c>
      <c r="AJ44" s="9"/>
    </row>
    <row r="45" spans="1:36" ht="14.25" customHeight="1" x14ac:dyDescent="0.3">
      <c r="A45" s="309"/>
      <c r="B45" s="306"/>
      <c r="C45" s="52">
        <f t="shared" si="105"/>
        <v>3</v>
      </c>
      <c r="D45" s="53" t="s">
        <v>296</v>
      </c>
      <c r="E45" s="54" t="s">
        <v>297</v>
      </c>
      <c r="F45" s="134" t="b">
        <v>1</v>
      </c>
      <c r="G45" s="57">
        <v>3</v>
      </c>
      <c r="H45" s="57">
        <v>0</v>
      </c>
      <c r="I45" s="57">
        <v>0</v>
      </c>
      <c r="J45" s="58">
        <f t="shared" si="97"/>
        <v>3</v>
      </c>
      <c r="K45" s="59">
        <v>5</v>
      </c>
      <c r="L45" s="60"/>
      <c r="M45" s="52">
        <f t="shared" si="106"/>
        <v>3</v>
      </c>
      <c r="N45" s="61"/>
      <c r="O45" s="62"/>
      <c r="P45" s="57"/>
      <c r="Q45" s="57"/>
      <c r="R45" s="57"/>
      <c r="S45" s="57"/>
      <c r="T45" s="58"/>
      <c r="U45" s="59"/>
      <c r="V45" s="60"/>
      <c r="W45" s="52">
        <f t="shared" si="107"/>
        <v>3</v>
      </c>
      <c r="X45" s="61" t="s">
        <v>296</v>
      </c>
      <c r="Y45" s="62" t="s">
        <v>297</v>
      </c>
      <c r="Z45" s="57">
        <v>3</v>
      </c>
      <c r="AA45" s="57">
        <v>0</v>
      </c>
      <c r="AB45" s="57">
        <v>0</v>
      </c>
      <c r="AC45" s="58">
        <f t="shared" si="100"/>
        <v>3</v>
      </c>
      <c r="AD45" s="59">
        <v>5</v>
      </c>
      <c r="AE45" s="60"/>
      <c r="AF45" s="63"/>
      <c r="AG45" s="64">
        <f t="shared" si="102"/>
        <v>0</v>
      </c>
      <c r="AH45" s="65">
        <f t="shared" si="103"/>
        <v>0</v>
      </c>
      <c r="AI45" s="66">
        <f t="shared" si="104"/>
        <v>5</v>
      </c>
      <c r="AJ45" s="9"/>
    </row>
    <row r="46" spans="1:36" ht="14.25" customHeight="1" x14ac:dyDescent="0.3">
      <c r="A46" s="309"/>
      <c r="B46" s="306"/>
      <c r="C46" s="52">
        <f t="shared" si="105"/>
        <v>4</v>
      </c>
      <c r="D46" s="53" t="s">
        <v>298</v>
      </c>
      <c r="E46" s="54" t="s">
        <v>299</v>
      </c>
      <c r="F46" s="134" t="b">
        <v>1</v>
      </c>
      <c r="G46" s="57">
        <v>3</v>
      </c>
      <c r="H46" s="57">
        <v>0</v>
      </c>
      <c r="I46" s="57">
        <v>0</v>
      </c>
      <c r="J46" s="58">
        <f t="shared" si="97"/>
        <v>3</v>
      </c>
      <c r="K46" s="59">
        <v>6</v>
      </c>
      <c r="L46" s="60"/>
      <c r="M46" s="52">
        <f t="shared" si="106"/>
        <v>4</v>
      </c>
      <c r="N46" s="61"/>
      <c r="O46" s="62"/>
      <c r="P46" s="57"/>
      <c r="Q46" s="57"/>
      <c r="R46" s="57"/>
      <c r="S46" s="57"/>
      <c r="T46" s="58"/>
      <c r="U46" s="59"/>
      <c r="V46" s="60"/>
      <c r="W46" s="52">
        <f t="shared" si="107"/>
        <v>4</v>
      </c>
      <c r="X46" s="61" t="str">
        <f t="shared" ref="X46:Y46" si="111">IF($F46=TRUE,D46,"")</f>
        <v>EEM208</v>
      </c>
      <c r="Y46" s="62" t="str">
        <f t="shared" si="111"/>
        <v>Elektromanyetik Dalga Teorisi</v>
      </c>
      <c r="Z46" s="57">
        <f t="shared" ref="Z46:AB46" si="112">IF($F46=TRUE,G46,"")</f>
        <v>3</v>
      </c>
      <c r="AA46" s="57">
        <f t="shared" si="112"/>
        <v>0</v>
      </c>
      <c r="AB46" s="57">
        <f t="shared" si="112"/>
        <v>0</v>
      </c>
      <c r="AC46" s="58">
        <f t="shared" si="100"/>
        <v>3</v>
      </c>
      <c r="AD46" s="59">
        <f t="shared" ref="AD46:AD50" si="113">IF($F46=TRUE,K46,"")</f>
        <v>6</v>
      </c>
      <c r="AE46" s="60"/>
      <c r="AF46" s="63"/>
      <c r="AG46" s="64">
        <f t="shared" si="102"/>
        <v>0</v>
      </c>
      <c r="AH46" s="65">
        <f t="shared" si="103"/>
        <v>0</v>
      </c>
      <c r="AI46" s="66">
        <f t="shared" si="104"/>
        <v>6</v>
      </c>
      <c r="AJ46" s="9"/>
    </row>
    <row r="47" spans="1:36" ht="14.25" customHeight="1" x14ac:dyDescent="0.3">
      <c r="A47" s="309"/>
      <c r="B47" s="306"/>
      <c r="C47" s="52">
        <f t="shared" si="105"/>
        <v>5</v>
      </c>
      <c r="D47" s="53" t="s">
        <v>300</v>
      </c>
      <c r="E47" s="54" t="s">
        <v>301</v>
      </c>
      <c r="F47" s="134" t="b">
        <v>1</v>
      </c>
      <c r="G47" s="57">
        <v>3</v>
      </c>
      <c r="H47" s="57">
        <v>0</v>
      </c>
      <c r="I47" s="57">
        <v>0</v>
      </c>
      <c r="J47" s="58">
        <f t="shared" si="97"/>
        <v>3</v>
      </c>
      <c r="K47" s="59">
        <v>5</v>
      </c>
      <c r="L47" s="60"/>
      <c r="M47" s="52">
        <f t="shared" si="106"/>
        <v>5</v>
      </c>
      <c r="N47" s="61"/>
      <c r="O47" s="62"/>
      <c r="P47" s="57"/>
      <c r="Q47" s="57"/>
      <c r="R47" s="57"/>
      <c r="S47" s="57"/>
      <c r="T47" s="58"/>
      <c r="U47" s="59"/>
      <c r="V47" s="60"/>
      <c r="W47" s="52">
        <f t="shared" si="107"/>
        <v>5</v>
      </c>
      <c r="X47" s="61" t="str">
        <f t="shared" ref="X47:Y47" si="114">IF($F47=TRUE,D47,"")</f>
        <v>EEM210</v>
      </c>
      <c r="Y47" s="62" t="str">
        <f t="shared" si="114"/>
        <v>Elektronik II</v>
      </c>
      <c r="Z47" s="57">
        <f t="shared" ref="Z47:AB47" si="115">IF($F47=TRUE,G47,"")</f>
        <v>3</v>
      </c>
      <c r="AA47" s="57">
        <f t="shared" si="115"/>
        <v>0</v>
      </c>
      <c r="AB47" s="57">
        <f t="shared" si="115"/>
        <v>0</v>
      </c>
      <c r="AC47" s="58">
        <f t="shared" si="100"/>
        <v>3</v>
      </c>
      <c r="AD47" s="59">
        <f t="shared" si="113"/>
        <v>5</v>
      </c>
      <c r="AE47" s="60"/>
      <c r="AF47" s="63"/>
      <c r="AG47" s="64">
        <f t="shared" si="102"/>
        <v>0</v>
      </c>
      <c r="AH47" s="65">
        <f t="shared" si="103"/>
        <v>0</v>
      </c>
      <c r="AI47" s="66">
        <f t="shared" si="104"/>
        <v>5</v>
      </c>
      <c r="AJ47" s="9"/>
    </row>
    <row r="48" spans="1:36" ht="14.25" customHeight="1" x14ac:dyDescent="0.3">
      <c r="A48" s="309"/>
      <c r="B48" s="306"/>
      <c r="C48" s="52">
        <f t="shared" si="105"/>
        <v>6</v>
      </c>
      <c r="D48" s="53" t="s">
        <v>302</v>
      </c>
      <c r="E48" s="54" t="s">
        <v>303</v>
      </c>
      <c r="F48" s="134" t="b">
        <v>1</v>
      </c>
      <c r="G48" s="57">
        <v>1</v>
      </c>
      <c r="H48" s="57">
        <v>2</v>
      </c>
      <c r="I48" s="57">
        <v>0</v>
      </c>
      <c r="J48" s="58">
        <v>2</v>
      </c>
      <c r="K48" s="59">
        <v>4</v>
      </c>
      <c r="L48" s="60"/>
      <c r="M48" s="52">
        <f t="shared" si="106"/>
        <v>6</v>
      </c>
      <c r="N48" s="61"/>
      <c r="O48" s="62"/>
      <c r="P48" s="57"/>
      <c r="Q48" s="57"/>
      <c r="R48" s="57"/>
      <c r="S48" s="57"/>
      <c r="T48" s="58"/>
      <c r="U48" s="59"/>
      <c r="V48" s="60"/>
      <c r="W48" s="52">
        <f t="shared" si="107"/>
        <v>6</v>
      </c>
      <c r="X48" s="61" t="str">
        <f t="shared" ref="X48:Y48" si="116">IF($F48=TRUE,D48,"")</f>
        <v>EES252</v>
      </c>
      <c r="Y48" s="62" t="str">
        <f t="shared" si="116"/>
        <v xml:space="preserve">Bölüm Seçmeli Ders I </v>
      </c>
      <c r="Z48" s="57">
        <f t="shared" ref="Z48:AB48" si="117">IF($F48=TRUE,G48,"")</f>
        <v>1</v>
      </c>
      <c r="AA48" s="57">
        <f t="shared" si="117"/>
        <v>2</v>
      </c>
      <c r="AB48" s="57">
        <f t="shared" si="117"/>
        <v>0</v>
      </c>
      <c r="AC48" s="58">
        <f t="shared" si="100"/>
        <v>2</v>
      </c>
      <c r="AD48" s="59">
        <f t="shared" si="113"/>
        <v>4</v>
      </c>
      <c r="AE48" s="60"/>
      <c r="AF48" s="63"/>
      <c r="AG48" s="64">
        <f t="shared" si="102"/>
        <v>0</v>
      </c>
      <c r="AH48" s="65">
        <f t="shared" si="103"/>
        <v>0</v>
      </c>
      <c r="AI48" s="66">
        <f t="shared" si="104"/>
        <v>4</v>
      </c>
      <c r="AJ48" s="9"/>
    </row>
    <row r="49" spans="1:36" ht="14.25" customHeight="1" x14ac:dyDescent="0.3">
      <c r="A49" s="309"/>
      <c r="B49" s="306"/>
      <c r="C49" s="52">
        <f t="shared" si="105"/>
        <v>7</v>
      </c>
      <c r="D49" s="53" t="s">
        <v>99</v>
      </c>
      <c r="E49" s="54" t="s">
        <v>100</v>
      </c>
      <c r="F49" s="134" t="b">
        <v>0</v>
      </c>
      <c r="G49" s="57">
        <v>2</v>
      </c>
      <c r="H49" s="57">
        <v>0</v>
      </c>
      <c r="I49" s="57">
        <v>0</v>
      </c>
      <c r="J49" s="58">
        <f t="shared" ref="J49:J50" si="118">IF(G49="","",G49+(H49+I49)/2)</f>
        <v>2</v>
      </c>
      <c r="K49" s="59">
        <v>2</v>
      </c>
      <c r="L49" s="60"/>
      <c r="M49" s="52">
        <f t="shared" si="106"/>
        <v>7</v>
      </c>
      <c r="N49" s="61" t="s">
        <v>99</v>
      </c>
      <c r="O49" s="62" t="s">
        <v>100</v>
      </c>
      <c r="P49" s="57"/>
      <c r="Q49" s="57">
        <v>2</v>
      </c>
      <c r="R49" s="57">
        <v>0</v>
      </c>
      <c r="S49" s="57">
        <v>0</v>
      </c>
      <c r="T49" s="58">
        <v>2</v>
      </c>
      <c r="U49" s="59">
        <v>2</v>
      </c>
      <c r="V49" s="60"/>
      <c r="W49" s="52">
        <f t="shared" si="107"/>
        <v>7</v>
      </c>
      <c r="X49" s="61" t="str">
        <f t="shared" ref="X49:Y49" si="119">IF($F49=TRUE,D49,"")</f>
        <v/>
      </c>
      <c r="Y49" s="62" t="str">
        <f t="shared" si="119"/>
        <v/>
      </c>
      <c r="Z49" s="57" t="str">
        <f t="shared" ref="Z49:AB49" si="120">IF($F49=TRUE,G49,"")</f>
        <v/>
      </c>
      <c r="AA49" s="57" t="str">
        <f t="shared" si="120"/>
        <v/>
      </c>
      <c r="AB49" s="57" t="str">
        <f t="shared" si="120"/>
        <v/>
      </c>
      <c r="AC49" s="58" t="str">
        <f t="shared" si="100"/>
        <v/>
      </c>
      <c r="AD49" s="59" t="str">
        <f t="shared" si="113"/>
        <v/>
      </c>
      <c r="AE49" s="60"/>
      <c r="AF49" s="63"/>
      <c r="AG49" s="64">
        <f t="shared" si="102"/>
        <v>0</v>
      </c>
      <c r="AH49" s="65">
        <f t="shared" si="103"/>
        <v>2</v>
      </c>
      <c r="AI49" s="66">
        <f t="shared" si="104"/>
        <v>0</v>
      </c>
      <c r="AJ49" s="9"/>
    </row>
    <row r="50" spans="1:36" ht="14.25" customHeight="1" x14ac:dyDescent="0.3">
      <c r="A50" s="309"/>
      <c r="B50" s="306"/>
      <c r="C50" s="52">
        <v>8</v>
      </c>
      <c r="D50" s="53"/>
      <c r="E50" s="54"/>
      <c r="F50" s="134"/>
      <c r="G50" s="57"/>
      <c r="H50" s="57"/>
      <c r="I50" s="57"/>
      <c r="J50" s="58" t="str">
        <f t="shared" si="118"/>
        <v/>
      </c>
      <c r="K50" s="59"/>
      <c r="L50" s="60"/>
      <c r="M50" s="52">
        <v>8</v>
      </c>
      <c r="N50" s="61"/>
      <c r="O50" s="62"/>
      <c r="P50" s="57"/>
      <c r="Q50" s="57"/>
      <c r="R50" s="57"/>
      <c r="S50" s="57"/>
      <c r="T50" s="58"/>
      <c r="U50" s="59"/>
      <c r="V50" s="60"/>
      <c r="W50" s="52">
        <v>8</v>
      </c>
      <c r="X50" s="61" t="str">
        <f t="shared" ref="X50:Y50" si="121">IF($F50=TRUE,D50,"")</f>
        <v/>
      </c>
      <c r="Y50" s="62" t="str">
        <f t="shared" si="121"/>
        <v/>
      </c>
      <c r="Z50" s="57" t="str">
        <f t="shared" ref="Z50:AB50" si="122">IF($F50=TRUE,G50,"")</f>
        <v/>
      </c>
      <c r="AA50" s="57" t="str">
        <f t="shared" si="122"/>
        <v/>
      </c>
      <c r="AB50" s="57" t="str">
        <f t="shared" si="122"/>
        <v/>
      </c>
      <c r="AC50" s="58" t="str">
        <f t="shared" si="100"/>
        <v/>
      </c>
      <c r="AD50" s="59" t="str">
        <f t="shared" si="113"/>
        <v/>
      </c>
      <c r="AE50" s="60"/>
      <c r="AF50" s="63"/>
      <c r="AG50" s="64">
        <f t="shared" si="102"/>
        <v>0</v>
      </c>
      <c r="AH50" s="65">
        <f t="shared" si="103"/>
        <v>0</v>
      </c>
      <c r="AI50" s="66">
        <f t="shared" si="104"/>
        <v>0</v>
      </c>
      <c r="AJ50" s="9"/>
    </row>
    <row r="51" spans="1:36" ht="14.25" customHeight="1" x14ac:dyDescent="0.3">
      <c r="A51" s="309"/>
      <c r="B51" s="306"/>
      <c r="C51" s="145"/>
      <c r="D51" s="53"/>
      <c r="E51" s="54"/>
      <c r="F51" s="134"/>
      <c r="G51" s="56"/>
      <c r="H51" s="57"/>
      <c r="I51" s="57"/>
      <c r="J51" s="58"/>
      <c r="K51" s="59"/>
      <c r="L51" s="60"/>
      <c r="M51" s="145"/>
      <c r="N51" s="61"/>
      <c r="O51" s="62"/>
      <c r="P51" s="56"/>
      <c r="Q51" s="57"/>
      <c r="R51" s="57"/>
      <c r="S51" s="57"/>
      <c r="T51" s="58"/>
      <c r="U51" s="59"/>
      <c r="V51" s="60"/>
      <c r="W51" s="145"/>
      <c r="X51" s="61"/>
      <c r="Y51" s="141"/>
      <c r="Z51" s="56"/>
      <c r="AA51" s="57"/>
      <c r="AB51" s="57"/>
      <c r="AC51" s="58"/>
      <c r="AD51" s="59"/>
      <c r="AE51" s="60"/>
      <c r="AF51" s="63"/>
      <c r="AG51" s="64">
        <f t="shared" si="102"/>
        <v>0</v>
      </c>
      <c r="AH51" s="65">
        <f t="shared" si="103"/>
        <v>0</v>
      </c>
      <c r="AI51" s="66">
        <f t="shared" si="104"/>
        <v>0</v>
      </c>
      <c r="AJ51" s="9"/>
    </row>
    <row r="52" spans="1:36" ht="14.25" customHeight="1" x14ac:dyDescent="0.3">
      <c r="A52" s="309"/>
      <c r="B52" s="306"/>
      <c r="C52" s="145"/>
      <c r="D52" s="53"/>
      <c r="E52" s="54"/>
      <c r="F52" s="134"/>
      <c r="G52" s="56"/>
      <c r="H52" s="57"/>
      <c r="I52" s="57"/>
      <c r="J52" s="58"/>
      <c r="K52" s="59"/>
      <c r="L52" s="60"/>
      <c r="M52" s="145"/>
      <c r="N52" s="61"/>
      <c r="O52" s="141"/>
      <c r="P52" s="56"/>
      <c r="Q52" s="56"/>
      <c r="R52" s="57"/>
      <c r="S52" s="57"/>
      <c r="T52" s="58"/>
      <c r="U52" s="59"/>
      <c r="V52" s="60"/>
      <c r="W52" s="145"/>
      <c r="X52" s="169"/>
      <c r="Y52" s="141"/>
      <c r="Z52" s="56"/>
      <c r="AA52" s="57"/>
      <c r="AB52" s="57"/>
      <c r="AC52" s="58"/>
      <c r="AD52" s="59"/>
      <c r="AE52" s="60"/>
      <c r="AF52" s="63"/>
      <c r="AG52" s="64">
        <f t="shared" si="102"/>
        <v>0</v>
      </c>
      <c r="AH52" s="65">
        <f t="shared" si="103"/>
        <v>0</v>
      </c>
      <c r="AI52" s="66">
        <f t="shared" si="104"/>
        <v>0</v>
      </c>
      <c r="AJ52" s="9"/>
    </row>
    <row r="53" spans="1:36" ht="14.25" customHeight="1" x14ac:dyDescent="0.3">
      <c r="A53" s="309"/>
      <c r="B53" s="306"/>
      <c r="C53" s="72"/>
      <c r="D53" s="73"/>
      <c r="E53" s="303" t="s">
        <v>40</v>
      </c>
      <c r="F53" s="304"/>
      <c r="G53" s="74">
        <f t="shared" ref="G53:K53" si="123">+SUM(G43:G52)</f>
        <v>12</v>
      </c>
      <c r="H53" s="75">
        <f t="shared" si="123"/>
        <v>2</v>
      </c>
      <c r="I53" s="75">
        <f t="shared" si="123"/>
        <v>4</v>
      </c>
      <c r="J53" s="75">
        <f t="shared" si="123"/>
        <v>15</v>
      </c>
      <c r="K53" s="76">
        <f t="shared" si="123"/>
        <v>26</v>
      </c>
      <c r="L53" s="77"/>
      <c r="M53" s="72"/>
      <c r="N53" s="73"/>
      <c r="O53" s="78" t="s">
        <v>40</v>
      </c>
      <c r="P53" s="74"/>
      <c r="Q53" s="74">
        <f t="shared" ref="Q53:U53" si="124">+SUM(Q43:Q52)</f>
        <v>2</v>
      </c>
      <c r="R53" s="75">
        <f t="shared" si="124"/>
        <v>0</v>
      </c>
      <c r="S53" s="75">
        <f t="shared" si="124"/>
        <v>0</v>
      </c>
      <c r="T53" s="75">
        <f t="shared" si="124"/>
        <v>2</v>
      </c>
      <c r="U53" s="76">
        <f t="shared" si="124"/>
        <v>2</v>
      </c>
      <c r="V53" s="77"/>
      <c r="W53" s="72"/>
      <c r="X53" s="73"/>
      <c r="Y53" s="78" t="s">
        <v>40</v>
      </c>
      <c r="Z53" s="74">
        <f t="shared" ref="Z53:AD53" si="125">+SUM(Z43:Z52)</f>
        <v>10</v>
      </c>
      <c r="AA53" s="75">
        <f t="shared" si="125"/>
        <v>2</v>
      </c>
      <c r="AB53" s="75">
        <f t="shared" si="125"/>
        <v>4</v>
      </c>
      <c r="AC53" s="75">
        <f t="shared" si="125"/>
        <v>13</v>
      </c>
      <c r="AD53" s="76">
        <f t="shared" si="125"/>
        <v>24</v>
      </c>
      <c r="AE53" s="77"/>
      <c r="AF53" s="40"/>
      <c r="AG53" s="79"/>
      <c r="AH53" s="40"/>
      <c r="AI53" s="40"/>
      <c r="AJ53" s="9"/>
    </row>
    <row r="54" spans="1:36" ht="14.25" customHeight="1" x14ac:dyDescent="0.3">
      <c r="A54" s="310"/>
      <c r="B54" s="307"/>
      <c r="C54" s="80"/>
      <c r="D54" s="81"/>
      <c r="E54" s="301" t="s">
        <v>41</v>
      </c>
      <c r="F54" s="302"/>
      <c r="G54" s="90">
        <f t="shared" ref="G54:K54" si="126">G53+G41</f>
        <v>74</v>
      </c>
      <c r="H54" s="90">
        <f t="shared" si="126"/>
        <v>6</v>
      </c>
      <c r="I54" s="90">
        <f t="shared" si="126"/>
        <v>12</v>
      </c>
      <c r="J54" s="90">
        <f t="shared" si="126"/>
        <v>83</v>
      </c>
      <c r="K54" s="91">
        <f t="shared" si="126"/>
        <v>120</v>
      </c>
      <c r="L54" s="92"/>
      <c r="M54" s="80"/>
      <c r="N54" s="81"/>
      <c r="O54" s="94" t="s">
        <v>101</v>
      </c>
      <c r="P54" s="89"/>
      <c r="Q54" s="203">
        <f t="shared" ref="Q54:U54" si="127">Q53+Q41</f>
        <v>38</v>
      </c>
      <c r="R54" s="203">
        <f t="shared" si="127"/>
        <v>3</v>
      </c>
      <c r="S54" s="203">
        <f t="shared" si="127"/>
        <v>6</v>
      </c>
      <c r="T54" s="90">
        <f t="shared" si="127"/>
        <v>47</v>
      </c>
      <c r="U54" s="218">
        <f t="shared" si="127"/>
        <v>51</v>
      </c>
      <c r="V54" s="85"/>
      <c r="W54" s="80"/>
      <c r="X54" s="81"/>
      <c r="Y54" s="94" t="s">
        <v>101</v>
      </c>
      <c r="Z54" s="90">
        <f t="shared" ref="Z54:AD54" si="128">Z53+Z41</f>
        <v>37</v>
      </c>
      <c r="AA54" s="90">
        <f t="shared" si="128"/>
        <v>2</v>
      </c>
      <c r="AB54" s="90">
        <f t="shared" si="128"/>
        <v>6</v>
      </c>
      <c r="AC54" s="90">
        <f t="shared" si="128"/>
        <v>41</v>
      </c>
      <c r="AD54" s="91">
        <f t="shared" si="128"/>
        <v>65</v>
      </c>
      <c r="AE54" s="85"/>
      <c r="AF54" s="40"/>
      <c r="AG54" s="79"/>
      <c r="AH54" s="40"/>
      <c r="AI54" s="40"/>
      <c r="AJ54" s="9"/>
    </row>
    <row r="55" spans="1:36" ht="14.25" customHeight="1" x14ac:dyDescent="0.3">
      <c r="A55" s="308" t="s">
        <v>102</v>
      </c>
      <c r="B55" s="44">
        <v>5</v>
      </c>
      <c r="C55" s="45" t="s">
        <v>5</v>
      </c>
      <c r="D55" s="46" t="s">
        <v>6</v>
      </c>
      <c r="E55" s="46" t="s">
        <v>7</v>
      </c>
      <c r="F55" s="47" t="s">
        <v>15</v>
      </c>
      <c r="G55" s="45" t="s">
        <v>8</v>
      </c>
      <c r="H55" s="45" t="s">
        <v>9</v>
      </c>
      <c r="I55" s="45" t="s">
        <v>10</v>
      </c>
      <c r="J55" s="45" t="s">
        <v>11</v>
      </c>
      <c r="K55" s="45" t="s">
        <v>3</v>
      </c>
      <c r="L55" s="48"/>
      <c r="M55" s="45" t="s">
        <v>5</v>
      </c>
      <c r="N55" s="49" t="s">
        <v>6</v>
      </c>
      <c r="O55" s="49" t="s">
        <v>7</v>
      </c>
      <c r="P55" s="45"/>
      <c r="Q55" s="45" t="s">
        <v>8</v>
      </c>
      <c r="R55" s="45" t="s">
        <v>9</v>
      </c>
      <c r="S55" s="45" t="s">
        <v>10</v>
      </c>
      <c r="T55" s="45" t="s">
        <v>11</v>
      </c>
      <c r="U55" s="45" t="s">
        <v>3</v>
      </c>
      <c r="V55" s="48" t="s">
        <v>12</v>
      </c>
      <c r="W55" s="45" t="s">
        <v>5</v>
      </c>
      <c r="X55" s="49" t="s">
        <v>6</v>
      </c>
      <c r="Y55" s="49" t="s">
        <v>7</v>
      </c>
      <c r="Z55" s="45" t="s">
        <v>8</v>
      </c>
      <c r="AA55" s="45" t="s">
        <v>9</v>
      </c>
      <c r="AB55" s="45" t="s">
        <v>10</v>
      </c>
      <c r="AC55" s="45" t="s">
        <v>11</v>
      </c>
      <c r="AD55" s="45" t="s">
        <v>3</v>
      </c>
      <c r="AE55" s="48" t="s">
        <v>12</v>
      </c>
      <c r="AF55" s="50"/>
      <c r="AG55" s="93"/>
      <c r="AH55" s="50"/>
      <c r="AI55" s="50"/>
      <c r="AJ55" s="51"/>
    </row>
    <row r="56" spans="1:36" ht="14.25" customHeight="1" x14ac:dyDescent="0.3">
      <c r="A56" s="309"/>
      <c r="B56" s="305" t="s">
        <v>103</v>
      </c>
      <c r="C56" s="52">
        <f>IF($D56="","",1)</f>
        <v>1</v>
      </c>
      <c r="D56" s="53" t="s">
        <v>304</v>
      </c>
      <c r="E56" s="54" t="s">
        <v>105</v>
      </c>
      <c r="F56" s="134" t="b">
        <v>1</v>
      </c>
      <c r="G56" s="57">
        <v>0</v>
      </c>
      <c r="H56" s="57">
        <v>0</v>
      </c>
      <c r="I56" s="57">
        <v>0</v>
      </c>
      <c r="J56" s="58">
        <f t="shared" ref="J56:J62" si="129">IF(G56="","",G56+(H56+I56)/2)</f>
        <v>0</v>
      </c>
      <c r="K56" s="223">
        <v>4</v>
      </c>
      <c r="L56" s="60"/>
      <c r="M56" s="52">
        <f>IF($D56="","",1)</f>
        <v>1</v>
      </c>
      <c r="N56" s="154"/>
      <c r="O56" s="62"/>
      <c r="P56" s="57"/>
      <c r="Q56" s="57"/>
      <c r="R56" s="57"/>
      <c r="S56" s="57"/>
      <c r="T56" s="58"/>
      <c r="U56" s="59"/>
      <c r="V56" s="60"/>
      <c r="W56" s="52">
        <f>IF($D56="","",1)</f>
        <v>1</v>
      </c>
      <c r="X56" s="61" t="str">
        <f t="shared" ref="X56:Y56" si="130">IF($F56=TRUE,D56,"")</f>
        <v>EEM301</v>
      </c>
      <c r="Y56" s="62" t="str">
        <f t="shared" si="130"/>
        <v>Staj I</v>
      </c>
      <c r="Z56" s="57">
        <f t="shared" ref="Z56:AB56" si="131">IF($F56=TRUE,G56,"")</f>
        <v>0</v>
      </c>
      <c r="AA56" s="57">
        <f t="shared" si="131"/>
        <v>0</v>
      </c>
      <c r="AB56" s="57">
        <f t="shared" si="131"/>
        <v>0</v>
      </c>
      <c r="AC56" s="58">
        <f t="shared" ref="AC56:AC57" si="132">IF(Z56="","",Z56+(AA56+AB56)/2)</f>
        <v>0</v>
      </c>
      <c r="AD56" s="59">
        <f t="shared" ref="AD56:AD57" si="133">IF($F56=TRUE,K56,"")</f>
        <v>4</v>
      </c>
      <c r="AE56" s="60"/>
      <c r="AF56" s="63"/>
      <c r="AG56" s="64">
        <f t="shared" ref="AG56:AG64" si="134">IF(OR(AND(E56&lt;&gt;"",O56="",Y56=""),AND(E56&lt;&gt;"",O56&lt;&gt;"",Y56&lt;&gt;"")),1,0)</f>
        <v>0</v>
      </c>
      <c r="AH56" s="65">
        <f t="shared" ref="AH56:AH64" si="135">IF(O56="",0,K56)</f>
        <v>0</v>
      </c>
      <c r="AI56" s="66">
        <f t="shared" ref="AI56:AI64" si="136">IF(Y56="",0,AD56)</f>
        <v>4</v>
      </c>
      <c r="AJ56" s="9"/>
    </row>
    <row r="57" spans="1:36" ht="14.25" customHeight="1" x14ac:dyDescent="0.3">
      <c r="A57" s="309"/>
      <c r="B57" s="306"/>
      <c r="C57" s="52">
        <f t="shared" ref="C57:C63" si="137">IF($D57="","",MAX(C$56:C56)+1)</f>
        <v>2</v>
      </c>
      <c r="D57" s="53" t="s">
        <v>305</v>
      </c>
      <c r="E57" s="54" t="s">
        <v>306</v>
      </c>
      <c r="F57" s="134" t="b">
        <v>1</v>
      </c>
      <c r="G57" s="57">
        <v>3</v>
      </c>
      <c r="H57" s="57">
        <v>0</v>
      </c>
      <c r="I57" s="57">
        <v>0</v>
      </c>
      <c r="J57" s="58">
        <f t="shared" si="129"/>
        <v>3</v>
      </c>
      <c r="K57" s="59">
        <v>5</v>
      </c>
      <c r="L57" s="60"/>
      <c r="M57" s="52">
        <f t="shared" ref="M57:M63" si="138">IF($D57="","",MAX(M$56:M56)+1)</f>
        <v>2</v>
      </c>
      <c r="N57" s="154"/>
      <c r="O57" s="62"/>
      <c r="P57" s="57"/>
      <c r="Q57" s="57"/>
      <c r="R57" s="57"/>
      <c r="S57" s="57"/>
      <c r="T57" s="58"/>
      <c r="U57" s="59"/>
      <c r="V57" s="60"/>
      <c r="W57" s="52">
        <f t="shared" ref="W57:W63" si="139">IF($D57="","",MAX(W$56:W56)+1)</f>
        <v>2</v>
      </c>
      <c r="X57" s="61" t="str">
        <f t="shared" ref="X57:Y57" si="140">IF($F57=TRUE,D57,"")</f>
        <v>EEM303</v>
      </c>
      <c r="Y57" s="62" t="str">
        <f t="shared" si="140"/>
        <v>Otomatik Kontrol I</v>
      </c>
      <c r="Z57" s="57">
        <f t="shared" ref="Z57:AB57" si="141">IF($F57=TRUE,G57,"")</f>
        <v>3</v>
      </c>
      <c r="AA57" s="57">
        <f t="shared" si="141"/>
        <v>0</v>
      </c>
      <c r="AB57" s="57">
        <f t="shared" si="141"/>
        <v>0</v>
      </c>
      <c r="AC57" s="58">
        <f t="shared" si="132"/>
        <v>3</v>
      </c>
      <c r="AD57" s="59">
        <f t="shared" si="133"/>
        <v>5</v>
      </c>
      <c r="AE57" s="60"/>
      <c r="AF57" s="63"/>
      <c r="AG57" s="64">
        <f t="shared" si="134"/>
        <v>0</v>
      </c>
      <c r="AH57" s="65">
        <f t="shared" si="135"/>
        <v>0</v>
      </c>
      <c r="AI57" s="66">
        <f t="shared" si="136"/>
        <v>5</v>
      </c>
      <c r="AJ57" s="9"/>
    </row>
    <row r="58" spans="1:36" ht="14.25" customHeight="1" x14ac:dyDescent="0.3">
      <c r="A58" s="309"/>
      <c r="B58" s="306"/>
      <c r="C58" s="52">
        <f t="shared" si="137"/>
        <v>3</v>
      </c>
      <c r="D58" s="53" t="s">
        <v>307</v>
      </c>
      <c r="E58" s="54" t="s">
        <v>308</v>
      </c>
      <c r="F58" s="134" t="b">
        <v>1</v>
      </c>
      <c r="G58" s="57">
        <v>2</v>
      </c>
      <c r="H58" s="57">
        <v>0</v>
      </c>
      <c r="I58" s="57">
        <v>0</v>
      </c>
      <c r="J58" s="58">
        <f t="shared" si="129"/>
        <v>2</v>
      </c>
      <c r="K58" s="59">
        <v>2</v>
      </c>
      <c r="L58" s="60"/>
      <c r="M58" s="52">
        <f t="shared" si="138"/>
        <v>3</v>
      </c>
      <c r="N58" s="154" t="s">
        <v>268</v>
      </c>
      <c r="O58" s="62" t="s">
        <v>362</v>
      </c>
      <c r="P58" s="57"/>
      <c r="Q58" s="57">
        <v>2</v>
      </c>
      <c r="R58" s="57">
        <v>0</v>
      </c>
      <c r="S58" s="57">
        <v>0</v>
      </c>
      <c r="T58" s="58">
        <v>2</v>
      </c>
      <c r="U58" s="59">
        <v>3</v>
      </c>
      <c r="V58" s="60"/>
      <c r="W58" s="52">
        <f t="shared" si="139"/>
        <v>3</v>
      </c>
      <c r="X58" s="61"/>
      <c r="Y58" s="62"/>
      <c r="Z58" s="57"/>
      <c r="AA58" s="57"/>
      <c r="AB58" s="57"/>
      <c r="AC58" s="58"/>
      <c r="AD58" s="59"/>
      <c r="AE58" s="60"/>
      <c r="AF58" s="63"/>
      <c r="AG58" s="64">
        <f t="shared" si="134"/>
        <v>0</v>
      </c>
      <c r="AH58" s="65">
        <f t="shared" si="135"/>
        <v>2</v>
      </c>
      <c r="AI58" s="66">
        <f t="shared" si="136"/>
        <v>0</v>
      </c>
      <c r="AJ58" s="9"/>
    </row>
    <row r="59" spans="1:36" ht="14.25" customHeight="1" x14ac:dyDescent="0.3">
      <c r="A59" s="309"/>
      <c r="B59" s="306"/>
      <c r="C59" s="52">
        <f t="shared" si="137"/>
        <v>4</v>
      </c>
      <c r="D59" s="53" t="s">
        <v>310</v>
      </c>
      <c r="E59" s="54" t="s">
        <v>311</v>
      </c>
      <c r="F59" s="134" t="b">
        <v>1</v>
      </c>
      <c r="G59" s="57">
        <v>3</v>
      </c>
      <c r="H59" s="57">
        <v>0</v>
      </c>
      <c r="I59" s="57">
        <v>0</v>
      </c>
      <c r="J59" s="58">
        <f t="shared" si="129"/>
        <v>3</v>
      </c>
      <c r="K59" s="59">
        <v>5</v>
      </c>
      <c r="L59" s="60"/>
      <c r="M59" s="52">
        <f t="shared" si="138"/>
        <v>4</v>
      </c>
      <c r="N59" s="154"/>
      <c r="O59" s="62"/>
      <c r="P59" s="57"/>
      <c r="Q59" s="57"/>
      <c r="R59" s="57"/>
      <c r="S59" s="57"/>
      <c r="T59" s="58"/>
      <c r="U59" s="59"/>
      <c r="V59" s="60"/>
      <c r="W59" s="52">
        <f t="shared" si="139"/>
        <v>4</v>
      </c>
      <c r="X59" s="61" t="str">
        <f t="shared" ref="X59:Y59" si="142">IF($F59=TRUE,D59,"")</f>
        <v>EEM307</v>
      </c>
      <c r="Y59" s="62" t="str">
        <f t="shared" si="142"/>
        <v>Haberleşme I</v>
      </c>
      <c r="Z59" s="57">
        <f t="shared" ref="Z59:AB59" si="143">IF($F59=TRUE,G59,"")</f>
        <v>3</v>
      </c>
      <c r="AA59" s="57">
        <f t="shared" si="143"/>
        <v>0</v>
      </c>
      <c r="AB59" s="57">
        <f t="shared" si="143"/>
        <v>0</v>
      </c>
      <c r="AC59" s="58">
        <f t="shared" ref="AC59:AC61" si="144">IF(Z59="","",Z59+(AA59+AB59)/2)</f>
        <v>3</v>
      </c>
      <c r="AD59" s="59">
        <f t="shared" ref="AD59:AD60" si="145">IF($F59=TRUE,K59,"")</f>
        <v>5</v>
      </c>
      <c r="AE59" s="60"/>
      <c r="AF59" s="63"/>
      <c r="AG59" s="64">
        <f t="shared" si="134"/>
        <v>0</v>
      </c>
      <c r="AH59" s="65">
        <f t="shared" si="135"/>
        <v>0</v>
      </c>
      <c r="AI59" s="66">
        <f t="shared" si="136"/>
        <v>5</v>
      </c>
      <c r="AJ59" s="9"/>
    </row>
    <row r="60" spans="1:36" ht="14.25" customHeight="1" x14ac:dyDescent="0.3">
      <c r="A60" s="309"/>
      <c r="B60" s="306"/>
      <c r="C60" s="52">
        <f t="shared" si="137"/>
        <v>5</v>
      </c>
      <c r="D60" s="53" t="s">
        <v>312</v>
      </c>
      <c r="E60" s="54" t="s">
        <v>313</v>
      </c>
      <c r="F60" s="134" t="b">
        <v>1</v>
      </c>
      <c r="G60" s="57">
        <v>3</v>
      </c>
      <c r="H60" s="57">
        <v>0</v>
      </c>
      <c r="I60" s="57">
        <v>2</v>
      </c>
      <c r="J60" s="58">
        <f t="shared" si="129"/>
        <v>4</v>
      </c>
      <c r="K60" s="223">
        <v>6</v>
      </c>
      <c r="L60" s="60"/>
      <c r="M60" s="52">
        <f t="shared" si="138"/>
        <v>5</v>
      </c>
      <c r="N60" s="154"/>
      <c r="O60" s="62"/>
      <c r="P60" s="57"/>
      <c r="Q60" s="57"/>
      <c r="R60" s="57"/>
      <c r="S60" s="57"/>
      <c r="T60" s="58"/>
      <c r="U60" s="59"/>
      <c r="V60" s="60"/>
      <c r="W60" s="52">
        <f t="shared" si="139"/>
        <v>5</v>
      </c>
      <c r="X60" s="61" t="str">
        <f t="shared" ref="X60:Y60" si="146">IF($F60=TRUE,D60,"")</f>
        <v>EEM309</v>
      </c>
      <c r="Y60" s="62" t="str">
        <f t="shared" si="146"/>
        <v>Elektrik Makineleri I</v>
      </c>
      <c r="Z60" s="57">
        <f t="shared" ref="Z60:AB60" si="147">IF($F60=TRUE,G60,"")</f>
        <v>3</v>
      </c>
      <c r="AA60" s="57">
        <f t="shared" si="147"/>
        <v>0</v>
      </c>
      <c r="AB60" s="57">
        <f t="shared" si="147"/>
        <v>2</v>
      </c>
      <c r="AC60" s="58">
        <f t="shared" si="144"/>
        <v>4</v>
      </c>
      <c r="AD60" s="59">
        <f t="shared" si="145"/>
        <v>6</v>
      </c>
      <c r="AE60" s="60"/>
      <c r="AF60" s="63"/>
      <c r="AG60" s="64">
        <f t="shared" si="134"/>
        <v>0</v>
      </c>
      <c r="AH60" s="65">
        <f t="shared" si="135"/>
        <v>0</v>
      </c>
      <c r="AI60" s="66">
        <f t="shared" si="136"/>
        <v>6</v>
      </c>
      <c r="AJ60" s="9"/>
    </row>
    <row r="61" spans="1:36" ht="14.25" customHeight="1" x14ac:dyDescent="0.3">
      <c r="A61" s="309"/>
      <c r="B61" s="306"/>
      <c r="C61" s="52">
        <f t="shared" si="137"/>
        <v>6</v>
      </c>
      <c r="D61" s="53" t="s">
        <v>314</v>
      </c>
      <c r="E61" s="54" t="s">
        <v>190</v>
      </c>
      <c r="F61" s="134" t="b">
        <v>1</v>
      </c>
      <c r="G61" s="57">
        <v>3</v>
      </c>
      <c r="H61" s="57">
        <v>0</v>
      </c>
      <c r="I61" s="57">
        <v>0</v>
      </c>
      <c r="J61" s="58">
        <f t="shared" si="129"/>
        <v>3</v>
      </c>
      <c r="K61" s="59">
        <v>4</v>
      </c>
      <c r="L61" s="60"/>
      <c r="M61" s="145">
        <f t="shared" si="138"/>
        <v>6</v>
      </c>
      <c r="N61" s="147"/>
      <c r="O61" s="206"/>
      <c r="P61" s="207"/>
      <c r="Q61" s="207"/>
      <c r="R61" s="207"/>
      <c r="S61" s="207"/>
      <c r="T61" s="208"/>
      <c r="U61" s="209"/>
      <c r="V61" s="210"/>
      <c r="W61" s="52">
        <f t="shared" si="139"/>
        <v>6</v>
      </c>
      <c r="X61" s="53" t="s">
        <v>314</v>
      </c>
      <c r="Y61" s="54" t="s">
        <v>190</v>
      </c>
      <c r="Z61" s="57">
        <v>3</v>
      </c>
      <c r="AA61" s="57">
        <v>0</v>
      </c>
      <c r="AB61" s="57">
        <v>0</v>
      </c>
      <c r="AC61" s="58">
        <f t="shared" si="144"/>
        <v>3</v>
      </c>
      <c r="AD61" s="59">
        <v>4</v>
      </c>
      <c r="AE61" s="60"/>
      <c r="AF61" s="63"/>
      <c r="AG61" s="64">
        <f t="shared" si="134"/>
        <v>0</v>
      </c>
      <c r="AH61" s="65">
        <f t="shared" si="135"/>
        <v>0</v>
      </c>
      <c r="AI61" s="66">
        <f t="shared" si="136"/>
        <v>4</v>
      </c>
      <c r="AJ61" s="9"/>
    </row>
    <row r="62" spans="1:36" ht="14.25" customHeight="1" x14ac:dyDescent="0.3">
      <c r="A62" s="309"/>
      <c r="B62" s="306"/>
      <c r="C62" s="52">
        <f t="shared" si="137"/>
        <v>7</v>
      </c>
      <c r="D62" s="53" t="s">
        <v>97</v>
      </c>
      <c r="E62" s="54" t="s">
        <v>98</v>
      </c>
      <c r="F62" s="134" t="b">
        <v>1</v>
      </c>
      <c r="G62" s="57">
        <v>3</v>
      </c>
      <c r="H62" s="57">
        <v>0</v>
      </c>
      <c r="I62" s="57">
        <v>0</v>
      </c>
      <c r="J62" s="58">
        <f t="shared" si="129"/>
        <v>3</v>
      </c>
      <c r="K62" s="59">
        <v>4</v>
      </c>
      <c r="L62" s="60"/>
      <c r="M62" s="52">
        <f t="shared" si="138"/>
        <v>7</v>
      </c>
      <c r="N62" s="193" t="s">
        <v>97</v>
      </c>
      <c r="O62" s="194" t="s">
        <v>98</v>
      </c>
      <c r="P62" s="220"/>
      <c r="Q62" s="198">
        <v>3</v>
      </c>
      <c r="R62" s="198">
        <v>0</v>
      </c>
      <c r="S62" s="198">
        <v>0</v>
      </c>
      <c r="T62" s="199">
        <v>3</v>
      </c>
      <c r="U62" s="199">
        <v>4</v>
      </c>
      <c r="V62" s="60"/>
      <c r="W62" s="52">
        <f t="shared" si="139"/>
        <v>7</v>
      </c>
      <c r="X62" s="61"/>
      <c r="Y62" s="62"/>
      <c r="Z62" s="57"/>
      <c r="AA62" s="57"/>
      <c r="AB62" s="57"/>
      <c r="AC62" s="58"/>
      <c r="AD62" s="59"/>
      <c r="AE62" s="60"/>
      <c r="AF62" s="63"/>
      <c r="AG62" s="64">
        <f t="shared" si="134"/>
        <v>0</v>
      </c>
      <c r="AH62" s="65">
        <f t="shared" si="135"/>
        <v>4</v>
      </c>
      <c r="AI62" s="66">
        <f t="shared" si="136"/>
        <v>0</v>
      </c>
      <c r="AJ62" s="9"/>
    </row>
    <row r="63" spans="1:36" ht="14.25" customHeight="1" x14ac:dyDescent="0.3">
      <c r="A63" s="309"/>
      <c r="B63" s="306"/>
      <c r="C63" s="52">
        <f t="shared" si="137"/>
        <v>8</v>
      </c>
      <c r="D63" s="53" t="s">
        <v>315</v>
      </c>
      <c r="E63" s="205" t="s">
        <v>316</v>
      </c>
      <c r="F63" s="134" t="b">
        <v>0</v>
      </c>
      <c r="G63" s="57">
        <v>2</v>
      </c>
      <c r="H63" s="57">
        <v>0</v>
      </c>
      <c r="I63" s="57">
        <v>0</v>
      </c>
      <c r="J63" s="58">
        <v>2</v>
      </c>
      <c r="K63" s="59">
        <v>2</v>
      </c>
      <c r="L63" s="60"/>
      <c r="M63" s="52">
        <f t="shared" si="138"/>
        <v>8</v>
      </c>
      <c r="N63" s="154" t="s">
        <v>315</v>
      </c>
      <c r="O63" s="62" t="s">
        <v>316</v>
      </c>
      <c r="P63" s="57"/>
      <c r="Q63" s="57">
        <v>2</v>
      </c>
      <c r="R63" s="57">
        <v>0</v>
      </c>
      <c r="S63" s="57">
        <v>0</v>
      </c>
      <c r="T63" s="58">
        <v>2</v>
      </c>
      <c r="U63" s="59">
        <v>2</v>
      </c>
      <c r="V63" s="60"/>
      <c r="W63" s="52">
        <f t="shared" si="139"/>
        <v>8</v>
      </c>
      <c r="X63" s="61" t="str">
        <f t="shared" ref="X63:Y63" si="148">IF($F63=TRUE,D63,"")</f>
        <v/>
      </c>
      <c r="Y63" s="62" t="str">
        <f t="shared" si="148"/>
        <v/>
      </c>
      <c r="Z63" s="57" t="str">
        <f t="shared" ref="Z63:AB63" si="149">IF($F63=TRUE,G63,"")</f>
        <v/>
      </c>
      <c r="AA63" s="57" t="str">
        <f t="shared" si="149"/>
        <v/>
      </c>
      <c r="AB63" s="57" t="str">
        <f t="shared" si="149"/>
        <v/>
      </c>
      <c r="AC63" s="58" t="str">
        <f>IF(Z63="","",Z63+(AA63+AB63)/2)</f>
        <v/>
      </c>
      <c r="AD63" s="59" t="str">
        <f t="shared" ref="AD63:AE63" si="150">IF($F63=TRUE,K63,"")</f>
        <v/>
      </c>
      <c r="AE63" s="60" t="str">
        <f t="shared" si="150"/>
        <v/>
      </c>
      <c r="AF63" s="63"/>
      <c r="AG63" s="64">
        <f t="shared" si="134"/>
        <v>0</v>
      </c>
      <c r="AH63" s="65">
        <f t="shared" si="135"/>
        <v>2</v>
      </c>
      <c r="AI63" s="66">
        <f t="shared" si="136"/>
        <v>0</v>
      </c>
      <c r="AJ63" s="9"/>
    </row>
    <row r="64" spans="1:36" ht="14.25" customHeight="1" x14ac:dyDescent="0.3">
      <c r="A64" s="309"/>
      <c r="B64" s="306"/>
      <c r="C64" s="145"/>
      <c r="D64" s="53"/>
      <c r="E64" s="54"/>
      <c r="F64" s="134"/>
      <c r="G64" s="56"/>
      <c r="H64" s="57"/>
      <c r="I64" s="57"/>
      <c r="J64" s="58"/>
      <c r="K64" s="59"/>
      <c r="L64" s="60"/>
      <c r="M64" s="145"/>
      <c r="N64" s="61"/>
      <c r="O64" s="141"/>
      <c r="P64" s="56"/>
      <c r="Q64" s="56"/>
      <c r="R64" s="57"/>
      <c r="S64" s="57"/>
      <c r="T64" s="58"/>
      <c r="U64" s="59"/>
      <c r="V64" s="60"/>
      <c r="W64" s="145"/>
      <c r="X64" s="61"/>
      <c r="Y64" s="141"/>
      <c r="Z64" s="56"/>
      <c r="AA64" s="57"/>
      <c r="AB64" s="57"/>
      <c r="AC64" s="58"/>
      <c r="AD64" s="59"/>
      <c r="AE64" s="60"/>
      <c r="AF64" s="63"/>
      <c r="AG64" s="64">
        <f t="shared" si="134"/>
        <v>0</v>
      </c>
      <c r="AH64" s="65">
        <f t="shared" si="135"/>
        <v>0</v>
      </c>
      <c r="AI64" s="66">
        <f t="shared" si="136"/>
        <v>0</v>
      </c>
      <c r="AJ64" s="9"/>
    </row>
    <row r="65" spans="1:36" ht="14.25" customHeight="1" x14ac:dyDescent="0.3">
      <c r="A65" s="309"/>
      <c r="B65" s="306"/>
      <c r="C65" s="72"/>
      <c r="D65" s="73"/>
      <c r="E65" s="303" t="s">
        <v>40</v>
      </c>
      <c r="F65" s="304"/>
      <c r="G65" s="74">
        <f t="shared" ref="G65:K65" si="151">+SUM(G56:G64)</f>
        <v>19</v>
      </c>
      <c r="H65" s="75">
        <f t="shared" si="151"/>
        <v>0</v>
      </c>
      <c r="I65" s="75">
        <f t="shared" si="151"/>
        <v>2</v>
      </c>
      <c r="J65" s="75">
        <f t="shared" si="151"/>
        <v>20</v>
      </c>
      <c r="K65" s="76">
        <f t="shared" si="151"/>
        <v>32</v>
      </c>
      <c r="L65" s="77"/>
      <c r="M65" s="72"/>
      <c r="N65" s="73"/>
      <c r="O65" s="78" t="s">
        <v>40</v>
      </c>
      <c r="P65" s="74"/>
      <c r="Q65" s="74">
        <f t="shared" ref="Q65:U65" si="152">+SUM(Q56:Q64)</f>
        <v>7</v>
      </c>
      <c r="R65" s="75">
        <f t="shared" si="152"/>
        <v>0</v>
      </c>
      <c r="S65" s="75">
        <f t="shared" si="152"/>
        <v>0</v>
      </c>
      <c r="T65" s="75">
        <f t="shared" si="152"/>
        <v>7</v>
      </c>
      <c r="U65" s="76">
        <f t="shared" si="152"/>
        <v>9</v>
      </c>
      <c r="V65" s="77"/>
      <c r="W65" s="72"/>
      <c r="X65" s="73"/>
      <c r="Y65" s="78" t="s">
        <v>40</v>
      </c>
      <c r="Z65" s="74">
        <f t="shared" ref="Z65:AD65" si="153">+SUM(Z56:Z64)</f>
        <v>12</v>
      </c>
      <c r="AA65" s="75">
        <f t="shared" si="153"/>
        <v>0</v>
      </c>
      <c r="AB65" s="75">
        <f t="shared" si="153"/>
        <v>2</v>
      </c>
      <c r="AC65" s="75">
        <f t="shared" si="153"/>
        <v>13</v>
      </c>
      <c r="AD65" s="76">
        <f t="shared" si="153"/>
        <v>24</v>
      </c>
      <c r="AE65" s="77"/>
      <c r="AF65" s="40"/>
      <c r="AG65" s="79"/>
      <c r="AH65" s="40"/>
      <c r="AI65" s="40"/>
      <c r="AJ65" s="9"/>
    </row>
    <row r="66" spans="1:36" ht="14.25" customHeight="1" x14ac:dyDescent="0.3">
      <c r="A66" s="309"/>
      <c r="B66" s="307"/>
      <c r="C66" s="80"/>
      <c r="D66" s="81"/>
      <c r="E66" s="301" t="s">
        <v>41</v>
      </c>
      <c r="F66" s="302"/>
      <c r="G66" s="90">
        <f t="shared" ref="G66:K66" si="154">G65+G54</f>
        <v>93</v>
      </c>
      <c r="H66" s="90">
        <f t="shared" si="154"/>
        <v>6</v>
      </c>
      <c r="I66" s="90">
        <f t="shared" si="154"/>
        <v>14</v>
      </c>
      <c r="J66" s="90">
        <f t="shared" si="154"/>
        <v>103</v>
      </c>
      <c r="K66" s="91">
        <f t="shared" si="154"/>
        <v>152</v>
      </c>
      <c r="L66" s="92"/>
      <c r="M66" s="80"/>
      <c r="N66" s="81"/>
      <c r="O66" s="94" t="s">
        <v>101</v>
      </c>
      <c r="P66" s="89"/>
      <c r="Q66" s="203">
        <f t="shared" ref="Q66:U66" si="155">Q65+Q54</f>
        <v>45</v>
      </c>
      <c r="R66" s="203">
        <f t="shared" si="155"/>
        <v>3</v>
      </c>
      <c r="S66" s="203">
        <f t="shared" si="155"/>
        <v>6</v>
      </c>
      <c r="T66" s="90">
        <f t="shared" si="155"/>
        <v>54</v>
      </c>
      <c r="U66" s="218">
        <f t="shared" si="155"/>
        <v>60</v>
      </c>
      <c r="V66" s="85"/>
      <c r="W66" s="80"/>
      <c r="X66" s="81"/>
      <c r="Y66" s="94" t="s">
        <v>101</v>
      </c>
      <c r="Z66" s="90">
        <f t="shared" ref="Z66:AD66" si="156">Z65+Z54</f>
        <v>49</v>
      </c>
      <c r="AA66" s="90">
        <f t="shared" si="156"/>
        <v>2</v>
      </c>
      <c r="AB66" s="90">
        <f t="shared" si="156"/>
        <v>8</v>
      </c>
      <c r="AC66" s="90">
        <f t="shared" si="156"/>
        <v>54</v>
      </c>
      <c r="AD66" s="91">
        <f t="shared" si="156"/>
        <v>89</v>
      </c>
      <c r="AE66" s="85"/>
      <c r="AF66" s="40"/>
      <c r="AG66" s="79"/>
      <c r="AH66" s="40"/>
      <c r="AI66" s="40"/>
      <c r="AJ66" s="9"/>
    </row>
    <row r="67" spans="1:36" ht="14.25" customHeight="1" x14ac:dyDescent="0.3">
      <c r="A67" s="309"/>
      <c r="B67" s="44">
        <v>6</v>
      </c>
      <c r="C67" s="45" t="s">
        <v>5</v>
      </c>
      <c r="D67" s="46" t="s">
        <v>6</v>
      </c>
      <c r="E67" s="46" t="s">
        <v>7</v>
      </c>
      <c r="F67" s="47" t="s">
        <v>15</v>
      </c>
      <c r="G67" s="45" t="s">
        <v>8</v>
      </c>
      <c r="H67" s="45" t="s">
        <v>9</v>
      </c>
      <c r="I67" s="45" t="s">
        <v>10</v>
      </c>
      <c r="J67" s="45" t="s">
        <v>11</v>
      </c>
      <c r="K67" s="45" t="s">
        <v>3</v>
      </c>
      <c r="L67" s="48"/>
      <c r="M67" s="45" t="s">
        <v>5</v>
      </c>
      <c r="N67" s="49" t="s">
        <v>6</v>
      </c>
      <c r="O67" s="49" t="s">
        <v>7</v>
      </c>
      <c r="P67" s="45"/>
      <c r="Q67" s="45" t="s">
        <v>8</v>
      </c>
      <c r="R67" s="45" t="s">
        <v>9</v>
      </c>
      <c r="S67" s="45" t="s">
        <v>10</v>
      </c>
      <c r="T67" s="45" t="s">
        <v>11</v>
      </c>
      <c r="U67" s="45" t="s">
        <v>3</v>
      </c>
      <c r="V67" s="48" t="s">
        <v>12</v>
      </c>
      <c r="W67" s="45" t="s">
        <v>5</v>
      </c>
      <c r="X67" s="49" t="s">
        <v>6</v>
      </c>
      <c r="Y67" s="49" t="s">
        <v>7</v>
      </c>
      <c r="Z67" s="45" t="s">
        <v>8</v>
      </c>
      <c r="AA67" s="45" t="s">
        <v>9</v>
      </c>
      <c r="AB67" s="45" t="s">
        <v>10</v>
      </c>
      <c r="AC67" s="45" t="s">
        <v>11</v>
      </c>
      <c r="AD67" s="45" t="s">
        <v>3</v>
      </c>
      <c r="AE67" s="48" t="s">
        <v>12</v>
      </c>
      <c r="AF67" s="50"/>
      <c r="AG67" s="93"/>
      <c r="AH67" s="50"/>
      <c r="AI67" s="50"/>
      <c r="AJ67" s="51"/>
    </row>
    <row r="68" spans="1:36" ht="14.25" customHeight="1" x14ac:dyDescent="0.3">
      <c r="A68" s="309"/>
      <c r="B68" s="305" t="s">
        <v>120</v>
      </c>
      <c r="C68" s="52">
        <f>IF($D68="","",1)</f>
        <v>1</v>
      </c>
      <c r="D68" s="53" t="s">
        <v>317</v>
      </c>
      <c r="E68" s="54" t="s">
        <v>318</v>
      </c>
      <c r="F68" s="134" t="b">
        <v>1</v>
      </c>
      <c r="G68" s="57">
        <v>3</v>
      </c>
      <c r="H68" s="57">
        <v>0</v>
      </c>
      <c r="I68" s="57">
        <v>0</v>
      </c>
      <c r="J68" s="58">
        <f t="shared" ref="J68:J73" si="157">IF(G68="","",G68+(H68+I68)/2)</f>
        <v>3</v>
      </c>
      <c r="K68" s="59">
        <v>5</v>
      </c>
      <c r="L68" s="60"/>
      <c r="M68" s="52">
        <f>IF($D68="","",1)</f>
        <v>1</v>
      </c>
      <c r="N68" s="154"/>
      <c r="O68" s="62"/>
      <c r="P68" s="57"/>
      <c r="Q68" s="57"/>
      <c r="R68" s="57"/>
      <c r="S68" s="57"/>
      <c r="T68" s="58"/>
      <c r="U68" s="59"/>
      <c r="V68" s="60"/>
      <c r="W68" s="52">
        <f>IF($D68="","",1)</f>
        <v>1</v>
      </c>
      <c r="X68" s="61" t="str">
        <f t="shared" ref="X68:Y68" si="158">IF($F68=TRUE,D68,"")</f>
        <v>EEM302</v>
      </c>
      <c r="Y68" s="62" t="str">
        <f t="shared" si="158"/>
        <v>Yüksek Gerilim Tekniği</v>
      </c>
      <c r="Z68" s="57">
        <f t="shared" ref="Z68:AB68" si="159">IF($F68=TRUE,G68,"")</f>
        <v>3</v>
      </c>
      <c r="AA68" s="57">
        <f t="shared" si="159"/>
        <v>0</v>
      </c>
      <c r="AB68" s="57">
        <f t="shared" si="159"/>
        <v>0</v>
      </c>
      <c r="AC68" s="58">
        <f>IF(Z68="","",Z68+(AA68+AB68)/2)</f>
        <v>3</v>
      </c>
      <c r="AD68" s="59">
        <f>IF($F68=TRUE,K68,"")</f>
        <v>5</v>
      </c>
      <c r="AE68" s="60"/>
      <c r="AF68" s="63"/>
      <c r="AG68" s="64">
        <f t="shared" ref="AG68:AG76" si="160">IF(OR(AND(E68&lt;&gt;"",O68="",Y68=""),AND(E68&lt;&gt;"",O68&lt;&gt;"",Y68&lt;&gt;"")),1,0)</f>
        <v>0</v>
      </c>
      <c r="AH68" s="65">
        <f t="shared" ref="AH68:AH76" si="161">IF(O68="",0,K68)</f>
        <v>0</v>
      </c>
      <c r="AI68" s="66">
        <f t="shared" ref="AI68:AI76" si="162">IF(Y68="",0,AD68)</f>
        <v>5</v>
      </c>
      <c r="AJ68" s="9"/>
    </row>
    <row r="69" spans="1:36" ht="14.25" customHeight="1" x14ac:dyDescent="0.3">
      <c r="A69" s="309"/>
      <c r="B69" s="306"/>
      <c r="C69" s="52">
        <f t="shared" ref="C69:C73" si="163">IF($D69="","",MAX(C$68:C68)+1)</f>
        <v>2</v>
      </c>
      <c r="D69" s="53" t="s">
        <v>319</v>
      </c>
      <c r="E69" s="54" t="s">
        <v>320</v>
      </c>
      <c r="F69" s="134" t="b">
        <v>1</v>
      </c>
      <c r="G69" s="57">
        <v>3</v>
      </c>
      <c r="H69" s="57">
        <v>0</v>
      </c>
      <c r="I69" s="57">
        <v>2</v>
      </c>
      <c r="J69" s="58">
        <f t="shared" si="157"/>
        <v>4</v>
      </c>
      <c r="K69" s="59">
        <v>6</v>
      </c>
      <c r="L69" s="60"/>
      <c r="M69" s="52">
        <f t="shared" ref="M69:M73" si="164">IF($D69="","",MAX(M$68:M68)+1)</f>
        <v>2</v>
      </c>
      <c r="N69" s="154"/>
      <c r="O69" s="62"/>
      <c r="P69" s="57"/>
      <c r="Q69" s="57"/>
      <c r="R69" s="57"/>
      <c r="S69" s="57"/>
      <c r="T69" s="58"/>
      <c r="U69" s="59"/>
      <c r="V69" s="60"/>
      <c r="W69" s="52">
        <f t="shared" ref="W69:W73" si="165">IF($D69="","",MAX(W$68:W68)+1)</f>
        <v>2</v>
      </c>
      <c r="X69" s="61" t="s">
        <v>319</v>
      </c>
      <c r="Y69" s="62" t="s">
        <v>320</v>
      </c>
      <c r="Z69" s="57">
        <v>3</v>
      </c>
      <c r="AA69" s="57">
        <v>0</v>
      </c>
      <c r="AB69" s="57">
        <v>2</v>
      </c>
      <c r="AC69" s="58">
        <v>4</v>
      </c>
      <c r="AD69" s="59">
        <v>6</v>
      </c>
      <c r="AE69" s="60"/>
      <c r="AF69" s="63"/>
      <c r="AG69" s="64">
        <f t="shared" si="160"/>
        <v>0</v>
      </c>
      <c r="AH69" s="65">
        <f t="shared" si="161"/>
        <v>0</v>
      </c>
      <c r="AI69" s="66">
        <f t="shared" si="162"/>
        <v>6</v>
      </c>
      <c r="AJ69" s="9"/>
    </row>
    <row r="70" spans="1:36" ht="14.25" customHeight="1" x14ac:dyDescent="0.3">
      <c r="A70" s="309"/>
      <c r="B70" s="306"/>
      <c r="C70" s="52">
        <f t="shared" si="163"/>
        <v>3</v>
      </c>
      <c r="D70" s="53" t="s">
        <v>321</v>
      </c>
      <c r="E70" s="54" t="s">
        <v>322</v>
      </c>
      <c r="F70" s="134" t="b">
        <v>1</v>
      </c>
      <c r="G70" s="57">
        <v>2</v>
      </c>
      <c r="H70" s="57">
        <v>0</v>
      </c>
      <c r="I70" s="57">
        <v>0</v>
      </c>
      <c r="J70" s="58">
        <f t="shared" si="157"/>
        <v>2</v>
      </c>
      <c r="K70" s="59">
        <v>2</v>
      </c>
      <c r="L70" s="60"/>
      <c r="M70" s="52">
        <f t="shared" si="164"/>
        <v>3</v>
      </c>
      <c r="N70" s="154" t="s">
        <v>363</v>
      </c>
      <c r="O70" s="62" t="s">
        <v>364</v>
      </c>
      <c r="P70" s="57"/>
      <c r="Q70" s="57">
        <v>2</v>
      </c>
      <c r="R70" s="57">
        <v>0</v>
      </c>
      <c r="S70" s="57">
        <v>0</v>
      </c>
      <c r="T70" s="58">
        <v>2</v>
      </c>
      <c r="U70" s="59">
        <v>3</v>
      </c>
      <c r="V70" s="60"/>
      <c r="W70" s="52">
        <f t="shared" si="165"/>
        <v>3</v>
      </c>
      <c r="X70" s="61"/>
      <c r="Y70" s="62"/>
      <c r="Z70" s="57"/>
      <c r="AA70" s="57"/>
      <c r="AB70" s="57"/>
      <c r="AC70" s="58"/>
      <c r="AD70" s="59"/>
      <c r="AE70" s="60"/>
      <c r="AF70" s="63"/>
      <c r="AG70" s="64">
        <f t="shared" si="160"/>
        <v>0</v>
      </c>
      <c r="AH70" s="65">
        <f t="shared" si="161"/>
        <v>2</v>
      </c>
      <c r="AI70" s="66">
        <f t="shared" si="162"/>
        <v>0</v>
      </c>
      <c r="AJ70" s="9"/>
    </row>
    <row r="71" spans="1:36" ht="14.25" customHeight="1" x14ac:dyDescent="0.3">
      <c r="A71" s="309"/>
      <c r="B71" s="306"/>
      <c r="C71" s="52">
        <f t="shared" si="163"/>
        <v>4</v>
      </c>
      <c r="D71" s="53" t="s">
        <v>324</v>
      </c>
      <c r="E71" s="54" t="s">
        <v>325</v>
      </c>
      <c r="F71" s="134" t="b">
        <v>1</v>
      </c>
      <c r="G71" s="57">
        <v>3</v>
      </c>
      <c r="H71" s="57">
        <v>0</v>
      </c>
      <c r="I71" s="57">
        <v>0</v>
      </c>
      <c r="J71" s="58">
        <f t="shared" si="157"/>
        <v>3</v>
      </c>
      <c r="K71" s="59">
        <v>3</v>
      </c>
      <c r="L71" s="60"/>
      <c r="M71" s="52">
        <f t="shared" si="164"/>
        <v>4</v>
      </c>
      <c r="N71" s="154" t="s">
        <v>324</v>
      </c>
      <c r="O71" s="62" t="s">
        <v>325</v>
      </c>
      <c r="P71" s="57"/>
      <c r="Q71" s="57">
        <v>3</v>
      </c>
      <c r="R71" s="57">
        <v>0</v>
      </c>
      <c r="S71" s="57">
        <v>0</v>
      </c>
      <c r="T71" s="58">
        <v>3</v>
      </c>
      <c r="U71" s="59">
        <v>3</v>
      </c>
      <c r="V71" s="60"/>
      <c r="W71" s="52">
        <f t="shared" si="165"/>
        <v>4</v>
      </c>
      <c r="X71" s="61"/>
      <c r="Y71" s="62"/>
      <c r="Z71" s="57"/>
      <c r="AA71" s="57"/>
      <c r="AB71" s="57"/>
      <c r="AC71" s="58"/>
      <c r="AD71" s="59"/>
      <c r="AE71" s="60"/>
      <c r="AF71" s="63"/>
      <c r="AG71" s="64">
        <f t="shared" si="160"/>
        <v>0</v>
      </c>
      <c r="AH71" s="65">
        <f t="shared" si="161"/>
        <v>3</v>
      </c>
      <c r="AI71" s="66">
        <f t="shared" si="162"/>
        <v>0</v>
      </c>
      <c r="AJ71" s="9"/>
    </row>
    <row r="72" spans="1:36" ht="14.25" customHeight="1" x14ac:dyDescent="0.3">
      <c r="A72" s="309"/>
      <c r="B72" s="306"/>
      <c r="C72" s="52">
        <f t="shared" si="163"/>
        <v>5</v>
      </c>
      <c r="D72" s="53" t="s">
        <v>326</v>
      </c>
      <c r="E72" s="54" t="s">
        <v>117</v>
      </c>
      <c r="F72" s="134" t="b">
        <v>1</v>
      </c>
      <c r="G72" s="57">
        <v>3</v>
      </c>
      <c r="H72" s="57">
        <v>0</v>
      </c>
      <c r="I72" s="57">
        <v>0</v>
      </c>
      <c r="J72" s="58">
        <f t="shared" si="157"/>
        <v>3</v>
      </c>
      <c r="K72" s="59">
        <v>4</v>
      </c>
      <c r="L72" s="60"/>
      <c r="M72" s="52">
        <f t="shared" si="164"/>
        <v>5</v>
      </c>
      <c r="N72" s="154"/>
      <c r="O72" s="62"/>
      <c r="P72" s="57"/>
      <c r="Q72" s="57"/>
      <c r="R72" s="57"/>
      <c r="S72" s="57"/>
      <c r="T72" s="58"/>
      <c r="U72" s="59"/>
      <c r="V72" s="60"/>
      <c r="W72" s="52">
        <f t="shared" si="165"/>
        <v>5</v>
      </c>
      <c r="X72" s="61" t="str">
        <f t="shared" ref="X72:Y72" si="166">IF($F72=TRUE,D72,"")</f>
        <v>EES352</v>
      </c>
      <c r="Y72" s="62" t="str">
        <f t="shared" si="166"/>
        <v>Bölüm Seçmeli Ders II</v>
      </c>
      <c r="Z72" s="57">
        <f t="shared" ref="Z72:AB72" si="167">IF($F72=TRUE,G72,"")</f>
        <v>3</v>
      </c>
      <c r="AA72" s="57">
        <f t="shared" si="167"/>
        <v>0</v>
      </c>
      <c r="AB72" s="57">
        <f t="shared" si="167"/>
        <v>0</v>
      </c>
      <c r="AC72" s="58">
        <f t="shared" ref="AC72:AC74" si="168">IF(Z72="","",Z72+(AA72+AB72)/2)</f>
        <v>3</v>
      </c>
      <c r="AD72" s="59">
        <f t="shared" ref="AD72:AD74" si="169">IF($F72=TRUE,K72,"")</f>
        <v>4</v>
      </c>
      <c r="AE72" s="60"/>
      <c r="AF72" s="63"/>
      <c r="AG72" s="64">
        <f t="shared" si="160"/>
        <v>0</v>
      </c>
      <c r="AH72" s="65">
        <f t="shared" si="161"/>
        <v>0</v>
      </c>
      <c r="AI72" s="66">
        <f t="shared" si="162"/>
        <v>4</v>
      </c>
      <c r="AJ72" s="9"/>
    </row>
    <row r="73" spans="1:36" ht="14.25" customHeight="1" x14ac:dyDescent="0.3">
      <c r="A73" s="309"/>
      <c r="B73" s="306"/>
      <c r="C73" s="52">
        <f t="shared" si="163"/>
        <v>6</v>
      </c>
      <c r="D73" s="53" t="s">
        <v>327</v>
      </c>
      <c r="E73" s="54" t="s">
        <v>130</v>
      </c>
      <c r="F73" s="134" t="b">
        <v>1</v>
      </c>
      <c r="G73" s="57">
        <v>3</v>
      </c>
      <c r="H73" s="57">
        <v>0</v>
      </c>
      <c r="I73" s="57">
        <v>2</v>
      </c>
      <c r="J73" s="58">
        <f t="shared" si="157"/>
        <v>4</v>
      </c>
      <c r="K73" s="59">
        <v>6</v>
      </c>
      <c r="L73" s="60"/>
      <c r="M73" s="52">
        <f t="shared" si="164"/>
        <v>6</v>
      </c>
      <c r="N73" s="154"/>
      <c r="O73" s="62"/>
      <c r="P73" s="57"/>
      <c r="Q73" s="57"/>
      <c r="R73" s="57"/>
      <c r="S73" s="57"/>
      <c r="T73" s="58"/>
      <c r="U73" s="59"/>
      <c r="V73" s="60"/>
      <c r="W73" s="52">
        <f t="shared" si="165"/>
        <v>6</v>
      </c>
      <c r="X73" s="61" t="str">
        <f t="shared" ref="X73:Y73" si="170">IF($F73=TRUE,D73,"")</f>
        <v>EES354</v>
      </c>
      <c r="Y73" s="62" t="str">
        <f t="shared" si="170"/>
        <v>Bölüm Seçmeli Ders III</v>
      </c>
      <c r="Z73" s="57">
        <f t="shared" ref="Z73:AB73" si="171">IF($F73=TRUE,G73,"")</f>
        <v>3</v>
      </c>
      <c r="AA73" s="57">
        <f t="shared" si="171"/>
        <v>0</v>
      </c>
      <c r="AB73" s="57">
        <f t="shared" si="171"/>
        <v>2</v>
      </c>
      <c r="AC73" s="58">
        <f t="shared" si="168"/>
        <v>4</v>
      </c>
      <c r="AD73" s="59">
        <f t="shared" si="169"/>
        <v>6</v>
      </c>
      <c r="AE73" s="60"/>
      <c r="AF73" s="63"/>
      <c r="AG73" s="64">
        <f t="shared" si="160"/>
        <v>0</v>
      </c>
      <c r="AH73" s="65">
        <f t="shared" si="161"/>
        <v>0</v>
      </c>
      <c r="AI73" s="66">
        <f t="shared" si="162"/>
        <v>6</v>
      </c>
      <c r="AJ73" s="9"/>
    </row>
    <row r="74" spans="1:36" ht="14.25" customHeight="1" x14ac:dyDescent="0.3">
      <c r="A74" s="309"/>
      <c r="B74" s="306"/>
      <c r="C74" s="52">
        <v>7</v>
      </c>
      <c r="D74" s="53" t="s">
        <v>328</v>
      </c>
      <c r="E74" s="205" t="s">
        <v>329</v>
      </c>
      <c r="F74" s="134" t="b">
        <v>0</v>
      </c>
      <c r="G74" s="57">
        <v>2</v>
      </c>
      <c r="H74" s="57">
        <v>0</v>
      </c>
      <c r="I74" s="57">
        <v>0</v>
      </c>
      <c r="J74" s="58">
        <v>2</v>
      </c>
      <c r="K74" s="59">
        <v>2</v>
      </c>
      <c r="L74" s="60"/>
      <c r="M74" s="52">
        <v>7</v>
      </c>
      <c r="N74" s="154" t="s">
        <v>328</v>
      </c>
      <c r="O74" s="62" t="s">
        <v>329</v>
      </c>
      <c r="P74" s="57"/>
      <c r="Q74" s="57">
        <v>2</v>
      </c>
      <c r="R74" s="57">
        <v>0</v>
      </c>
      <c r="S74" s="57">
        <v>0</v>
      </c>
      <c r="T74" s="58">
        <v>2</v>
      </c>
      <c r="U74" s="59">
        <v>2</v>
      </c>
      <c r="V74" s="60"/>
      <c r="W74" s="52">
        <v>7</v>
      </c>
      <c r="X74" s="61" t="str">
        <f t="shared" ref="X74:Y74" si="172">IF($F74=TRUE,D74,"")</f>
        <v/>
      </c>
      <c r="Y74" s="62" t="str">
        <f t="shared" si="172"/>
        <v/>
      </c>
      <c r="Z74" s="57" t="str">
        <f t="shared" ref="Z74:AB74" si="173">IF($F74=TRUE,G74,"")</f>
        <v/>
      </c>
      <c r="AA74" s="57" t="str">
        <f t="shared" si="173"/>
        <v/>
      </c>
      <c r="AB74" s="57" t="str">
        <f t="shared" si="173"/>
        <v/>
      </c>
      <c r="AC74" s="58" t="str">
        <f t="shared" si="168"/>
        <v/>
      </c>
      <c r="AD74" s="59" t="str">
        <f t="shared" si="169"/>
        <v/>
      </c>
      <c r="AE74" s="60" t="str">
        <f>IF($F74=TRUE,L74,"")</f>
        <v/>
      </c>
      <c r="AF74" s="63"/>
      <c r="AG74" s="64">
        <f t="shared" si="160"/>
        <v>0</v>
      </c>
      <c r="AH74" s="65">
        <f t="shared" si="161"/>
        <v>2</v>
      </c>
      <c r="AI74" s="66">
        <f t="shared" si="162"/>
        <v>0</v>
      </c>
      <c r="AJ74" s="9"/>
    </row>
    <row r="75" spans="1:36" ht="14.25" customHeight="1" x14ac:dyDescent="0.3">
      <c r="A75" s="309"/>
      <c r="B75" s="306"/>
      <c r="C75" s="52">
        <v>8</v>
      </c>
      <c r="D75" s="53"/>
      <c r="E75" s="54"/>
      <c r="F75" s="134"/>
      <c r="G75" s="57"/>
      <c r="H75" s="57"/>
      <c r="I75" s="57"/>
      <c r="J75" s="58"/>
      <c r="K75" s="59"/>
      <c r="L75" s="60"/>
      <c r="M75" s="52">
        <v>8</v>
      </c>
      <c r="N75" s="154"/>
      <c r="O75" s="62"/>
      <c r="P75" s="57"/>
      <c r="Q75" s="57"/>
      <c r="R75" s="57"/>
      <c r="S75" s="57"/>
      <c r="T75" s="58"/>
      <c r="U75" s="59"/>
      <c r="V75" s="60"/>
      <c r="W75" s="52"/>
      <c r="X75" s="61"/>
      <c r="Y75" s="62"/>
      <c r="Z75" s="57"/>
      <c r="AA75" s="57"/>
      <c r="AB75" s="57"/>
      <c r="AC75" s="58"/>
      <c r="AD75" s="59"/>
      <c r="AE75" s="60"/>
      <c r="AF75" s="63"/>
      <c r="AG75" s="64">
        <f t="shared" si="160"/>
        <v>0</v>
      </c>
      <c r="AH75" s="65">
        <f t="shared" si="161"/>
        <v>0</v>
      </c>
      <c r="AI75" s="66">
        <f t="shared" si="162"/>
        <v>0</v>
      </c>
      <c r="AJ75" s="9"/>
    </row>
    <row r="76" spans="1:36" ht="14.25" customHeight="1" x14ac:dyDescent="0.3">
      <c r="A76" s="309"/>
      <c r="B76" s="306"/>
      <c r="C76" s="52" t="str">
        <f>IF($D76="","",MAX(C$68:C74)+1)</f>
        <v/>
      </c>
      <c r="D76" s="53"/>
      <c r="E76" s="54"/>
      <c r="F76" s="134" t="b">
        <v>0</v>
      </c>
      <c r="G76" s="57"/>
      <c r="H76" s="57"/>
      <c r="I76" s="57"/>
      <c r="J76" s="58" t="str">
        <f>IF(G76="","",G76+(H76+I76)/2)</f>
        <v/>
      </c>
      <c r="K76" s="59"/>
      <c r="L76" s="60"/>
      <c r="M76" s="52" t="str">
        <f>IF($D76="","",MAX(M$68:M74)+1)</f>
        <v/>
      </c>
      <c r="N76" s="61" t="str">
        <f>IF(O76="","",VLOOKUP(O76,İ!$C$101:$K$157,2,0))</f>
        <v/>
      </c>
      <c r="O76" s="62"/>
      <c r="P76" s="57"/>
      <c r="Q76" s="57" t="str">
        <f>IF(O76="","",VLOOKUP(O76,İ!$C$101:$K$157,4,0))</f>
        <v/>
      </c>
      <c r="R76" s="57" t="str">
        <f>IF(O76="","",VLOOKUP(O76,İ!$C$101:$K$157,5,0))</f>
        <v/>
      </c>
      <c r="S76" s="57" t="str">
        <f>IF(O76="","",VLOOKUP(O76,İ!$C$101:$K$157,6,0))</f>
        <v/>
      </c>
      <c r="T76" s="58" t="str">
        <f>IF(Q76="","",Q76+(R76+S76)/2)</f>
        <v/>
      </c>
      <c r="U76" s="59" t="str">
        <f>IF(O76="","",VLOOKUP(O76,İ!$C$101:$K$157,8,0))</f>
        <v/>
      </c>
      <c r="V76" s="60" t="str">
        <f>IF(O76="","",VLOOKUP(O76,İ!$C$101:$K$157,9,0))</f>
        <v/>
      </c>
      <c r="W76" s="52" t="str">
        <f>IF($D76="","",MAX(W$68:W74)+1)</f>
        <v/>
      </c>
      <c r="X76" s="61" t="str">
        <f t="shared" ref="X76:Y76" si="174">IF($F76=TRUE,D76,"")</f>
        <v/>
      </c>
      <c r="Y76" s="62" t="str">
        <f t="shared" si="174"/>
        <v/>
      </c>
      <c r="Z76" s="57" t="str">
        <f t="shared" ref="Z76:AB76" si="175">IF($F76=TRUE,G76,"")</f>
        <v/>
      </c>
      <c r="AA76" s="57" t="str">
        <f t="shared" si="175"/>
        <v/>
      </c>
      <c r="AB76" s="57" t="str">
        <f t="shared" si="175"/>
        <v/>
      </c>
      <c r="AC76" s="58" t="str">
        <f>IF(Z76="","",Z76+(AA76+AB76)/2)</f>
        <v/>
      </c>
      <c r="AD76" s="59" t="str">
        <f t="shared" ref="AD76:AE76" si="176">IF($F76=TRUE,K76,"")</f>
        <v/>
      </c>
      <c r="AE76" s="60" t="str">
        <f t="shared" si="176"/>
        <v/>
      </c>
      <c r="AF76" s="63"/>
      <c r="AG76" s="64">
        <f t="shared" si="160"/>
        <v>0</v>
      </c>
      <c r="AH76" s="65">
        <f t="shared" si="161"/>
        <v>0</v>
      </c>
      <c r="AI76" s="66">
        <f t="shared" si="162"/>
        <v>0</v>
      </c>
      <c r="AJ76" s="9"/>
    </row>
    <row r="77" spans="1:36" ht="14.25" customHeight="1" x14ac:dyDescent="0.3">
      <c r="A77" s="309"/>
      <c r="B77" s="306"/>
      <c r="C77" s="72"/>
      <c r="D77" s="73"/>
      <c r="E77" s="303" t="s">
        <v>40</v>
      </c>
      <c r="F77" s="304"/>
      <c r="G77" s="74">
        <f t="shared" ref="G77:K77" si="177">+SUM(G68:G76)</f>
        <v>19</v>
      </c>
      <c r="H77" s="75">
        <f t="shared" si="177"/>
        <v>0</v>
      </c>
      <c r="I77" s="75">
        <f t="shared" si="177"/>
        <v>4</v>
      </c>
      <c r="J77" s="75">
        <f t="shared" si="177"/>
        <v>21</v>
      </c>
      <c r="K77" s="76">
        <f t="shared" si="177"/>
        <v>28</v>
      </c>
      <c r="L77" s="77"/>
      <c r="M77" s="72"/>
      <c r="N77" s="73"/>
      <c r="O77" s="78" t="s">
        <v>40</v>
      </c>
      <c r="P77" s="74"/>
      <c r="Q77" s="74">
        <f t="shared" ref="Q77:U77" si="178">+SUM(Q68:Q76)</f>
        <v>7</v>
      </c>
      <c r="R77" s="75">
        <f t="shared" si="178"/>
        <v>0</v>
      </c>
      <c r="S77" s="75">
        <f t="shared" si="178"/>
        <v>0</v>
      </c>
      <c r="T77" s="75">
        <f t="shared" si="178"/>
        <v>7</v>
      </c>
      <c r="U77" s="76">
        <f t="shared" si="178"/>
        <v>8</v>
      </c>
      <c r="V77" s="77"/>
      <c r="W77" s="72"/>
      <c r="X77" s="73"/>
      <c r="Y77" s="78" t="s">
        <v>40</v>
      </c>
      <c r="Z77" s="74">
        <f t="shared" ref="Z77:AD77" si="179">+SUM(Z68:Z76)</f>
        <v>12</v>
      </c>
      <c r="AA77" s="75">
        <f t="shared" si="179"/>
        <v>0</v>
      </c>
      <c r="AB77" s="75">
        <f t="shared" si="179"/>
        <v>4</v>
      </c>
      <c r="AC77" s="75">
        <f t="shared" si="179"/>
        <v>14</v>
      </c>
      <c r="AD77" s="76">
        <f t="shared" si="179"/>
        <v>21</v>
      </c>
      <c r="AE77" s="77"/>
      <c r="AF77" s="40"/>
      <c r="AG77" s="79"/>
      <c r="AH77" s="40"/>
      <c r="AI77" s="40"/>
      <c r="AJ77" s="9"/>
    </row>
    <row r="78" spans="1:36" ht="14.25" customHeight="1" x14ac:dyDescent="0.3">
      <c r="A78" s="310"/>
      <c r="B78" s="307"/>
      <c r="C78" s="80"/>
      <c r="D78" s="81"/>
      <c r="E78" s="301" t="s">
        <v>41</v>
      </c>
      <c r="F78" s="302"/>
      <c r="G78" s="90">
        <f t="shared" ref="G78:K78" si="180">G77+G66</f>
        <v>112</v>
      </c>
      <c r="H78" s="90">
        <f t="shared" si="180"/>
        <v>6</v>
      </c>
      <c r="I78" s="90">
        <f t="shared" si="180"/>
        <v>18</v>
      </c>
      <c r="J78" s="90">
        <f t="shared" si="180"/>
        <v>124</v>
      </c>
      <c r="K78" s="91">
        <f t="shared" si="180"/>
        <v>180</v>
      </c>
      <c r="L78" s="92"/>
      <c r="M78" s="80"/>
      <c r="N78" s="81"/>
      <c r="O78" s="94" t="s">
        <v>101</v>
      </c>
      <c r="P78" s="89"/>
      <c r="Q78" s="203">
        <f t="shared" ref="Q78:U78" si="181">Q77+Q66</f>
        <v>52</v>
      </c>
      <c r="R78" s="203">
        <f t="shared" si="181"/>
        <v>3</v>
      </c>
      <c r="S78" s="203">
        <f t="shared" si="181"/>
        <v>6</v>
      </c>
      <c r="T78" s="90">
        <f t="shared" si="181"/>
        <v>61</v>
      </c>
      <c r="U78" s="218">
        <f t="shared" si="181"/>
        <v>68</v>
      </c>
      <c r="V78" s="85"/>
      <c r="W78" s="80"/>
      <c r="X78" s="81"/>
      <c r="Y78" s="94" t="s">
        <v>101</v>
      </c>
      <c r="Z78" s="90">
        <f t="shared" ref="Z78:AD78" si="182">Z77+Z66</f>
        <v>61</v>
      </c>
      <c r="AA78" s="90">
        <f t="shared" si="182"/>
        <v>2</v>
      </c>
      <c r="AB78" s="90">
        <f t="shared" si="182"/>
        <v>12</v>
      </c>
      <c r="AC78" s="90">
        <f t="shared" si="182"/>
        <v>68</v>
      </c>
      <c r="AD78" s="91">
        <f t="shared" si="182"/>
        <v>110</v>
      </c>
      <c r="AE78" s="85"/>
      <c r="AF78" s="40"/>
      <c r="AG78" s="79"/>
      <c r="AH78" s="40"/>
      <c r="AI78" s="40"/>
      <c r="AJ78" s="9"/>
    </row>
    <row r="79" spans="1:36" ht="14.25" customHeight="1" x14ac:dyDescent="0.3">
      <c r="A79" s="308" t="s">
        <v>138</v>
      </c>
      <c r="B79" s="44">
        <v>7</v>
      </c>
      <c r="C79" s="45" t="s">
        <v>5</v>
      </c>
      <c r="D79" s="46" t="s">
        <v>6</v>
      </c>
      <c r="E79" s="46" t="s">
        <v>7</v>
      </c>
      <c r="F79" s="47" t="s">
        <v>15</v>
      </c>
      <c r="G79" s="45" t="s">
        <v>8</v>
      </c>
      <c r="H79" s="45" t="s">
        <v>9</v>
      </c>
      <c r="I79" s="45" t="s">
        <v>10</v>
      </c>
      <c r="J79" s="45" t="s">
        <v>11</v>
      </c>
      <c r="K79" s="45" t="s">
        <v>3</v>
      </c>
      <c r="L79" s="48"/>
      <c r="M79" s="45" t="s">
        <v>5</v>
      </c>
      <c r="N79" s="49" t="s">
        <v>6</v>
      </c>
      <c r="O79" s="49" t="s">
        <v>7</v>
      </c>
      <c r="P79" s="45"/>
      <c r="Q79" s="45" t="s">
        <v>8</v>
      </c>
      <c r="R79" s="45" t="s">
        <v>9</v>
      </c>
      <c r="S79" s="45" t="s">
        <v>10</v>
      </c>
      <c r="T79" s="45" t="s">
        <v>11</v>
      </c>
      <c r="U79" s="45" t="s">
        <v>3</v>
      </c>
      <c r="V79" s="48" t="s">
        <v>12</v>
      </c>
      <c r="W79" s="45" t="s">
        <v>5</v>
      </c>
      <c r="X79" s="49" t="s">
        <v>6</v>
      </c>
      <c r="Y79" s="49" t="s">
        <v>7</v>
      </c>
      <c r="Z79" s="45" t="s">
        <v>8</v>
      </c>
      <c r="AA79" s="45" t="s">
        <v>9</v>
      </c>
      <c r="AB79" s="45" t="s">
        <v>10</v>
      </c>
      <c r="AC79" s="45" t="s">
        <v>11</v>
      </c>
      <c r="AD79" s="45" t="s">
        <v>3</v>
      </c>
      <c r="AE79" s="48" t="s">
        <v>12</v>
      </c>
      <c r="AF79" s="50"/>
      <c r="AG79" s="93"/>
      <c r="AH79" s="50"/>
      <c r="AI79" s="50"/>
      <c r="AJ79" s="51"/>
    </row>
    <row r="80" spans="1:36" ht="14.25" customHeight="1" x14ac:dyDescent="0.3">
      <c r="A80" s="309"/>
      <c r="B80" s="305" t="s">
        <v>139</v>
      </c>
      <c r="C80" s="52">
        <f>IF($D80="","",1)</f>
        <v>1</v>
      </c>
      <c r="D80" s="53" t="s">
        <v>330</v>
      </c>
      <c r="E80" s="54" t="s">
        <v>141</v>
      </c>
      <c r="F80" s="134" t="b">
        <v>1</v>
      </c>
      <c r="G80" s="57">
        <v>0</v>
      </c>
      <c r="H80" s="57">
        <v>0</v>
      </c>
      <c r="I80" s="57">
        <v>0</v>
      </c>
      <c r="J80" s="58">
        <f t="shared" ref="J80:J88" si="183">IF(G80="","",G80+(H80+I80)/2)</f>
        <v>0</v>
      </c>
      <c r="K80" s="59">
        <v>4</v>
      </c>
      <c r="L80" s="60"/>
      <c r="M80" s="52">
        <f>IF($D80="","",1)</f>
        <v>1</v>
      </c>
      <c r="N80" s="154"/>
      <c r="O80" s="62"/>
      <c r="P80" s="57"/>
      <c r="Q80" s="57"/>
      <c r="R80" s="57"/>
      <c r="S80" s="57"/>
      <c r="T80" s="58"/>
      <c r="U80" s="59"/>
      <c r="V80" s="60"/>
      <c r="W80" s="52">
        <f>IF($D80="","",1)</f>
        <v>1</v>
      </c>
      <c r="X80" s="61" t="str">
        <f t="shared" ref="X80:Y80" si="184">IF($F80=TRUE,D80,"")</f>
        <v>EEM401</v>
      </c>
      <c r="Y80" s="62" t="str">
        <f t="shared" si="184"/>
        <v>Staj II</v>
      </c>
      <c r="Z80" s="57">
        <f t="shared" ref="Z80:AB80" si="185">IF($F80=TRUE,G80,"")</f>
        <v>0</v>
      </c>
      <c r="AA80" s="57">
        <f t="shared" si="185"/>
        <v>0</v>
      </c>
      <c r="AB80" s="57">
        <f t="shared" si="185"/>
        <v>0</v>
      </c>
      <c r="AC80" s="58">
        <f t="shared" ref="AC80:AC88" si="186">IF(Z80="","",Z80+(AA80+AB80)/2)</f>
        <v>0</v>
      </c>
      <c r="AD80" s="59">
        <f t="shared" ref="AD80:AD88" si="187">IF($F80=TRUE,K80,"")</f>
        <v>4</v>
      </c>
      <c r="AE80" s="60"/>
      <c r="AF80" s="63"/>
      <c r="AG80" s="64">
        <f t="shared" ref="AG80:AG88" si="188">IF(OR(AND(E80&lt;&gt;"",O80="",Y80=""),AND(E80&lt;&gt;"",O80&lt;&gt;"",Y80&lt;&gt;"")),1,0)</f>
        <v>0</v>
      </c>
      <c r="AH80" s="65">
        <f t="shared" ref="AH80:AH88" si="189">IF(O80="",0,K80)</f>
        <v>0</v>
      </c>
      <c r="AI80" s="66">
        <f t="shared" ref="AI80:AI88" si="190">IF(Y80="",0,AD80)</f>
        <v>4</v>
      </c>
      <c r="AJ80" s="9"/>
    </row>
    <row r="81" spans="1:36" ht="14.25" customHeight="1" x14ac:dyDescent="0.3">
      <c r="A81" s="309"/>
      <c r="B81" s="306"/>
      <c r="C81" s="52">
        <f t="shared" ref="C81:C86" si="191">IF($D81="","",MAX(C$80:C80)+1)</f>
        <v>2</v>
      </c>
      <c r="D81" s="53" t="s">
        <v>331</v>
      </c>
      <c r="E81" s="54" t="s">
        <v>332</v>
      </c>
      <c r="F81" s="134" t="b">
        <v>1</v>
      </c>
      <c r="G81" s="57">
        <v>1</v>
      </c>
      <c r="H81" s="57">
        <v>2</v>
      </c>
      <c r="I81" s="57">
        <v>0</v>
      </c>
      <c r="J81" s="58">
        <f t="shared" si="183"/>
        <v>2</v>
      </c>
      <c r="K81" s="59">
        <v>6</v>
      </c>
      <c r="L81" s="60"/>
      <c r="M81" s="52">
        <f t="shared" ref="M81:M86" si="192">IF($D81="","",MAX(M$80:M80)+1)</f>
        <v>2</v>
      </c>
      <c r="N81" s="154"/>
      <c r="O81" s="62"/>
      <c r="P81" s="57"/>
      <c r="Q81" s="57"/>
      <c r="R81" s="57"/>
      <c r="S81" s="57"/>
      <c r="T81" s="58"/>
      <c r="U81" s="59"/>
      <c r="V81" s="60"/>
      <c r="W81" s="52">
        <f t="shared" ref="W81:W86" si="193">IF($D81="","",MAX(W$80:W80)+1)</f>
        <v>2</v>
      </c>
      <c r="X81" s="61" t="str">
        <f t="shared" ref="X81:Y81" si="194">IF($F81=TRUE,D81,"")</f>
        <v>EEM403</v>
      </c>
      <c r="Y81" s="62" t="str">
        <f t="shared" si="194"/>
        <v>Mühendislik Tasarımı I</v>
      </c>
      <c r="Z81" s="57">
        <f t="shared" ref="Z81:AB81" si="195">IF($F81=TRUE,G81,"")</f>
        <v>1</v>
      </c>
      <c r="AA81" s="57">
        <f t="shared" si="195"/>
        <v>2</v>
      </c>
      <c r="AB81" s="57">
        <f t="shared" si="195"/>
        <v>0</v>
      </c>
      <c r="AC81" s="58">
        <f t="shared" si="186"/>
        <v>2</v>
      </c>
      <c r="AD81" s="59">
        <f t="shared" si="187"/>
        <v>6</v>
      </c>
      <c r="AE81" s="60"/>
      <c r="AF81" s="63"/>
      <c r="AG81" s="64">
        <f t="shared" si="188"/>
        <v>0</v>
      </c>
      <c r="AH81" s="65">
        <f t="shared" si="189"/>
        <v>0</v>
      </c>
      <c r="AI81" s="66">
        <f t="shared" si="190"/>
        <v>6</v>
      </c>
      <c r="AJ81" s="9"/>
    </row>
    <row r="82" spans="1:36" ht="14.25" customHeight="1" x14ac:dyDescent="0.3">
      <c r="A82" s="309"/>
      <c r="B82" s="306"/>
      <c r="C82" s="52">
        <f t="shared" si="191"/>
        <v>3</v>
      </c>
      <c r="D82" s="53" t="s">
        <v>333</v>
      </c>
      <c r="E82" s="54" t="s">
        <v>334</v>
      </c>
      <c r="F82" s="134" t="b">
        <v>1</v>
      </c>
      <c r="G82" s="57">
        <v>3</v>
      </c>
      <c r="H82" s="57">
        <v>0</v>
      </c>
      <c r="I82" s="57">
        <v>0</v>
      </c>
      <c r="J82" s="58">
        <f t="shared" si="183"/>
        <v>3</v>
      </c>
      <c r="K82" s="58">
        <v>4</v>
      </c>
      <c r="L82" s="60"/>
      <c r="M82" s="52">
        <f t="shared" si="192"/>
        <v>3</v>
      </c>
      <c r="N82" s="154"/>
      <c r="O82" s="62"/>
      <c r="P82" s="57"/>
      <c r="Q82" s="57"/>
      <c r="R82" s="57"/>
      <c r="S82" s="57"/>
      <c r="T82" s="58"/>
      <c r="U82" s="59"/>
      <c r="V82" s="60"/>
      <c r="W82" s="52">
        <f t="shared" si="193"/>
        <v>3</v>
      </c>
      <c r="X82" s="61" t="str">
        <f t="shared" ref="X82:Y82" si="196">IF($F82=TRUE,D82,"")</f>
        <v>EEM405</v>
      </c>
      <c r="Y82" s="62" t="str">
        <f t="shared" si="196"/>
        <v>Güç Sistemleri Analizi</v>
      </c>
      <c r="Z82" s="57">
        <f t="shared" ref="Z82:AB82" si="197">IF($F82=TRUE,G82,"")</f>
        <v>3</v>
      </c>
      <c r="AA82" s="57">
        <f t="shared" si="197"/>
        <v>0</v>
      </c>
      <c r="AB82" s="57">
        <f t="shared" si="197"/>
        <v>0</v>
      </c>
      <c r="AC82" s="58">
        <f t="shared" si="186"/>
        <v>3</v>
      </c>
      <c r="AD82" s="59">
        <f t="shared" si="187"/>
        <v>4</v>
      </c>
      <c r="AE82" s="60"/>
      <c r="AF82" s="63"/>
      <c r="AG82" s="64">
        <f t="shared" si="188"/>
        <v>0</v>
      </c>
      <c r="AH82" s="65">
        <f t="shared" si="189"/>
        <v>0</v>
      </c>
      <c r="AI82" s="66">
        <f t="shared" si="190"/>
        <v>4</v>
      </c>
      <c r="AJ82" s="9"/>
    </row>
    <row r="83" spans="1:36" ht="14.25" customHeight="1" x14ac:dyDescent="0.3">
      <c r="A83" s="309"/>
      <c r="B83" s="306"/>
      <c r="C83" s="52">
        <f t="shared" si="191"/>
        <v>4</v>
      </c>
      <c r="D83" s="53" t="s">
        <v>335</v>
      </c>
      <c r="E83" s="54" t="s">
        <v>132</v>
      </c>
      <c r="F83" s="134" t="b">
        <v>1</v>
      </c>
      <c r="G83" s="57">
        <v>3</v>
      </c>
      <c r="H83" s="57">
        <v>0</v>
      </c>
      <c r="I83" s="57">
        <v>0</v>
      </c>
      <c r="J83" s="58">
        <f t="shared" si="183"/>
        <v>3</v>
      </c>
      <c r="K83" s="58">
        <v>4</v>
      </c>
      <c r="L83" s="60"/>
      <c r="M83" s="52">
        <f t="shared" si="192"/>
        <v>4</v>
      </c>
      <c r="N83" s="61"/>
      <c r="O83" s="62"/>
      <c r="P83" s="57"/>
      <c r="Q83" s="57"/>
      <c r="R83" s="57"/>
      <c r="S83" s="57"/>
      <c r="T83" s="58"/>
      <c r="U83" s="59"/>
      <c r="V83" s="60"/>
      <c r="W83" s="52">
        <f t="shared" si="193"/>
        <v>4</v>
      </c>
      <c r="X83" s="61" t="str">
        <f t="shared" ref="X83:Y83" si="198">IF($F83=TRUE,D83,"")</f>
        <v>EES451</v>
      </c>
      <c r="Y83" s="62" t="str">
        <f t="shared" si="198"/>
        <v>Bölüm Seçmeli Ders IV</v>
      </c>
      <c r="Z83" s="57">
        <f t="shared" ref="Z83:AB83" si="199">IF($F83=TRUE,G83,"")</f>
        <v>3</v>
      </c>
      <c r="AA83" s="57">
        <f t="shared" si="199"/>
        <v>0</v>
      </c>
      <c r="AB83" s="57">
        <f t="shared" si="199"/>
        <v>0</v>
      </c>
      <c r="AC83" s="58">
        <f t="shared" si="186"/>
        <v>3</v>
      </c>
      <c r="AD83" s="59">
        <f t="shared" si="187"/>
        <v>4</v>
      </c>
      <c r="AE83" s="60"/>
      <c r="AF83" s="63"/>
      <c r="AG83" s="64">
        <f t="shared" si="188"/>
        <v>0</v>
      </c>
      <c r="AH83" s="65">
        <f t="shared" si="189"/>
        <v>0</v>
      </c>
      <c r="AI83" s="66">
        <f t="shared" si="190"/>
        <v>4</v>
      </c>
      <c r="AJ83" s="9"/>
    </row>
    <row r="84" spans="1:36" ht="14.25" customHeight="1" x14ac:dyDescent="0.3">
      <c r="A84" s="309"/>
      <c r="B84" s="306"/>
      <c r="C84" s="52">
        <f t="shared" si="191"/>
        <v>5</v>
      </c>
      <c r="D84" s="53" t="s">
        <v>336</v>
      </c>
      <c r="E84" s="54" t="s">
        <v>337</v>
      </c>
      <c r="F84" s="134" t="b">
        <v>1</v>
      </c>
      <c r="G84" s="57">
        <v>3</v>
      </c>
      <c r="H84" s="57">
        <v>0</v>
      </c>
      <c r="I84" s="57">
        <v>0</v>
      </c>
      <c r="J84" s="58">
        <f t="shared" si="183"/>
        <v>3</v>
      </c>
      <c r="K84" s="59">
        <v>5</v>
      </c>
      <c r="L84" s="60"/>
      <c r="M84" s="52">
        <f t="shared" si="192"/>
        <v>5</v>
      </c>
      <c r="N84" s="154"/>
      <c r="O84" s="62"/>
      <c r="P84" s="57"/>
      <c r="Q84" s="57"/>
      <c r="R84" s="57"/>
      <c r="S84" s="57"/>
      <c r="T84" s="58"/>
      <c r="U84" s="59"/>
      <c r="V84" s="60"/>
      <c r="W84" s="52">
        <f t="shared" si="193"/>
        <v>5</v>
      </c>
      <c r="X84" s="61" t="str">
        <f t="shared" ref="X84:Y84" si="200">IF($F84=TRUE,D84,"")</f>
        <v>EES453</v>
      </c>
      <c r="Y84" s="62" t="str">
        <f t="shared" si="200"/>
        <v xml:space="preserve">Bölüm Seçmeli Ders V </v>
      </c>
      <c r="Z84" s="57">
        <f t="shared" ref="Z84:AB84" si="201">IF($F84=TRUE,G84,"")</f>
        <v>3</v>
      </c>
      <c r="AA84" s="57">
        <f t="shared" si="201"/>
        <v>0</v>
      </c>
      <c r="AB84" s="57">
        <f t="shared" si="201"/>
        <v>0</v>
      </c>
      <c r="AC84" s="58">
        <f t="shared" si="186"/>
        <v>3</v>
      </c>
      <c r="AD84" s="59">
        <f t="shared" si="187"/>
        <v>5</v>
      </c>
      <c r="AE84" s="60"/>
      <c r="AF84" s="63"/>
      <c r="AG84" s="64">
        <f t="shared" si="188"/>
        <v>0</v>
      </c>
      <c r="AH84" s="65">
        <f t="shared" si="189"/>
        <v>0</v>
      </c>
      <c r="AI84" s="66">
        <f t="shared" si="190"/>
        <v>5</v>
      </c>
      <c r="AJ84" s="9"/>
    </row>
    <row r="85" spans="1:36" ht="14.25" customHeight="1" x14ac:dyDescent="0.3">
      <c r="A85" s="309"/>
      <c r="B85" s="306"/>
      <c r="C85" s="52">
        <f t="shared" si="191"/>
        <v>6</v>
      </c>
      <c r="D85" s="53" t="s">
        <v>154</v>
      </c>
      <c r="E85" s="54" t="s">
        <v>155</v>
      </c>
      <c r="F85" s="134" t="b">
        <v>0</v>
      </c>
      <c r="G85" s="57">
        <v>3</v>
      </c>
      <c r="H85" s="57">
        <v>0</v>
      </c>
      <c r="I85" s="57">
        <v>0</v>
      </c>
      <c r="J85" s="58">
        <f t="shared" si="183"/>
        <v>3</v>
      </c>
      <c r="K85" s="59">
        <v>4</v>
      </c>
      <c r="L85" s="60"/>
      <c r="M85" s="52">
        <f t="shared" si="192"/>
        <v>6</v>
      </c>
      <c r="N85" s="154" t="s">
        <v>154</v>
      </c>
      <c r="O85" s="62" t="s">
        <v>155</v>
      </c>
      <c r="P85" s="57"/>
      <c r="Q85" s="57">
        <v>3</v>
      </c>
      <c r="R85" s="57">
        <v>0</v>
      </c>
      <c r="S85" s="57">
        <v>0</v>
      </c>
      <c r="T85" s="58">
        <v>3</v>
      </c>
      <c r="U85" s="59">
        <v>4</v>
      </c>
      <c r="V85" s="60"/>
      <c r="W85" s="52">
        <f t="shared" si="193"/>
        <v>6</v>
      </c>
      <c r="X85" s="61" t="str">
        <f t="shared" ref="X85:Y85" si="202">IF($F85=TRUE,D85,"")</f>
        <v/>
      </c>
      <c r="Y85" s="62" t="str">
        <f t="shared" si="202"/>
        <v/>
      </c>
      <c r="Z85" s="57" t="str">
        <f t="shared" ref="Z85:AB85" si="203">IF($F85=TRUE,G85,"")</f>
        <v/>
      </c>
      <c r="AA85" s="57" t="str">
        <f t="shared" si="203"/>
        <v/>
      </c>
      <c r="AB85" s="57" t="str">
        <f t="shared" si="203"/>
        <v/>
      </c>
      <c r="AC85" s="58" t="str">
        <f t="shared" si="186"/>
        <v/>
      </c>
      <c r="AD85" s="59" t="str">
        <f t="shared" si="187"/>
        <v/>
      </c>
      <c r="AE85" s="60"/>
      <c r="AF85" s="63"/>
      <c r="AG85" s="64">
        <f t="shared" si="188"/>
        <v>0</v>
      </c>
      <c r="AH85" s="65">
        <f t="shared" si="189"/>
        <v>4</v>
      </c>
      <c r="AI85" s="66">
        <f t="shared" si="190"/>
        <v>0</v>
      </c>
      <c r="AJ85" s="9"/>
    </row>
    <row r="86" spans="1:36" ht="14.25" customHeight="1" x14ac:dyDescent="0.3">
      <c r="A86" s="309"/>
      <c r="B86" s="306"/>
      <c r="C86" s="52">
        <f t="shared" si="191"/>
        <v>7</v>
      </c>
      <c r="D86" s="53" t="s">
        <v>338</v>
      </c>
      <c r="E86" s="54" t="s">
        <v>339</v>
      </c>
      <c r="F86" s="134" t="b">
        <v>0</v>
      </c>
      <c r="G86" s="57">
        <v>1</v>
      </c>
      <c r="H86" s="57">
        <v>0</v>
      </c>
      <c r="I86" s="57">
        <v>0</v>
      </c>
      <c r="J86" s="58">
        <f t="shared" si="183"/>
        <v>1</v>
      </c>
      <c r="K86" s="59">
        <v>2</v>
      </c>
      <c r="L86" s="60"/>
      <c r="M86" s="52">
        <f t="shared" si="192"/>
        <v>7</v>
      </c>
      <c r="N86" s="154" t="s">
        <v>338</v>
      </c>
      <c r="O86" s="62" t="s">
        <v>339</v>
      </c>
      <c r="P86" s="57"/>
      <c r="Q86" s="57">
        <v>1</v>
      </c>
      <c r="R86" s="57">
        <v>0</v>
      </c>
      <c r="S86" s="57">
        <v>0</v>
      </c>
      <c r="T86" s="58">
        <v>1</v>
      </c>
      <c r="U86" s="59">
        <v>2</v>
      </c>
      <c r="V86" s="60"/>
      <c r="W86" s="52">
        <f t="shared" si="193"/>
        <v>7</v>
      </c>
      <c r="X86" s="61" t="str">
        <f t="shared" ref="X86:Y86" si="204">IF($F86=TRUE,D86,"")</f>
        <v/>
      </c>
      <c r="Y86" s="62" t="str">
        <f t="shared" si="204"/>
        <v/>
      </c>
      <c r="Z86" s="57" t="str">
        <f t="shared" ref="Z86:AB86" si="205">IF($F86=TRUE,G86,"")</f>
        <v/>
      </c>
      <c r="AA86" s="57" t="str">
        <f t="shared" si="205"/>
        <v/>
      </c>
      <c r="AB86" s="57" t="str">
        <f t="shared" si="205"/>
        <v/>
      </c>
      <c r="AC86" s="58" t="str">
        <f t="shared" si="186"/>
        <v/>
      </c>
      <c r="AD86" s="59" t="str">
        <f t="shared" si="187"/>
        <v/>
      </c>
      <c r="AE86" s="60" t="str">
        <f t="shared" ref="AE86:AE88" si="206">IF($F86=TRUE,L86,"")</f>
        <v/>
      </c>
      <c r="AF86" s="63"/>
      <c r="AG86" s="64">
        <f t="shared" si="188"/>
        <v>0</v>
      </c>
      <c r="AH86" s="65">
        <f t="shared" si="189"/>
        <v>2</v>
      </c>
      <c r="AI86" s="66">
        <f t="shared" si="190"/>
        <v>0</v>
      </c>
      <c r="AJ86" s="9"/>
    </row>
    <row r="87" spans="1:36" ht="14.25" customHeight="1" x14ac:dyDescent="0.3">
      <c r="A87" s="309"/>
      <c r="B87" s="306"/>
      <c r="C87" s="52">
        <v>8</v>
      </c>
      <c r="D87" s="53" t="s">
        <v>156</v>
      </c>
      <c r="E87" s="54" t="s">
        <v>134</v>
      </c>
      <c r="F87" s="134" t="b">
        <v>0</v>
      </c>
      <c r="G87" s="57">
        <v>2</v>
      </c>
      <c r="H87" s="57">
        <v>0</v>
      </c>
      <c r="I87" s="57">
        <v>0</v>
      </c>
      <c r="J87" s="58">
        <f t="shared" si="183"/>
        <v>2</v>
      </c>
      <c r="K87" s="59">
        <v>3</v>
      </c>
      <c r="L87" s="60"/>
      <c r="M87" s="52">
        <v>8</v>
      </c>
      <c r="N87" s="61" t="s">
        <v>158</v>
      </c>
      <c r="O87" s="62" t="s">
        <v>134</v>
      </c>
      <c r="P87" s="57"/>
      <c r="Q87" s="57">
        <v>2</v>
      </c>
      <c r="R87" s="57">
        <v>0</v>
      </c>
      <c r="S87" s="57">
        <v>0</v>
      </c>
      <c r="T87" s="58">
        <v>2</v>
      </c>
      <c r="U87" s="59">
        <v>3</v>
      </c>
      <c r="V87" s="60"/>
      <c r="W87" s="52">
        <v>8</v>
      </c>
      <c r="X87" s="61" t="str">
        <f t="shared" ref="X87:Y87" si="207">IF($F87=TRUE,D87,"")</f>
        <v/>
      </c>
      <c r="Y87" s="62" t="str">
        <f t="shared" si="207"/>
        <v/>
      </c>
      <c r="Z87" s="57" t="str">
        <f t="shared" ref="Z87:AB87" si="208">IF($F87=TRUE,G87,"")</f>
        <v/>
      </c>
      <c r="AA87" s="57" t="str">
        <f t="shared" si="208"/>
        <v/>
      </c>
      <c r="AB87" s="57" t="str">
        <f t="shared" si="208"/>
        <v/>
      </c>
      <c r="AC87" s="58" t="str">
        <f t="shared" si="186"/>
        <v/>
      </c>
      <c r="AD87" s="59" t="str">
        <f t="shared" si="187"/>
        <v/>
      </c>
      <c r="AE87" s="60" t="str">
        <f t="shared" si="206"/>
        <v/>
      </c>
      <c r="AF87" s="63"/>
      <c r="AG87" s="64">
        <f t="shared" si="188"/>
        <v>0</v>
      </c>
      <c r="AH87" s="65">
        <f t="shared" si="189"/>
        <v>3</v>
      </c>
      <c r="AI87" s="66">
        <f t="shared" si="190"/>
        <v>0</v>
      </c>
      <c r="AJ87" s="9"/>
    </row>
    <row r="88" spans="1:36" ht="14.25" customHeight="1" x14ac:dyDescent="0.3">
      <c r="A88" s="309"/>
      <c r="B88" s="306"/>
      <c r="C88" s="52" t="str">
        <f>IF($D88="","",MAX(C$80:C87)+1)</f>
        <v/>
      </c>
      <c r="D88" s="53"/>
      <c r="E88" s="54"/>
      <c r="F88" s="134" t="b">
        <v>0</v>
      </c>
      <c r="G88" s="57"/>
      <c r="H88" s="57"/>
      <c r="I88" s="57"/>
      <c r="J88" s="58" t="str">
        <f t="shared" si="183"/>
        <v/>
      </c>
      <c r="K88" s="59"/>
      <c r="L88" s="60"/>
      <c r="M88" s="52" t="str">
        <f>IF($D88="","",MAX(M$80:M87)+1)</f>
        <v/>
      </c>
      <c r="N88" s="61" t="str">
        <f>IF(O88="","",VLOOKUP(O88,İ!$C$101:$K$157,2,0))</f>
        <v/>
      </c>
      <c r="O88" s="62"/>
      <c r="P88" s="57"/>
      <c r="Q88" s="57" t="str">
        <f>IF(O88="","",VLOOKUP(O88,İ!$C$101:$K$157,4,0))</f>
        <v/>
      </c>
      <c r="R88" s="57" t="str">
        <f>IF(O88="","",VLOOKUP(O88,İ!$C$101:$K$157,5,0))</f>
        <v/>
      </c>
      <c r="S88" s="57" t="str">
        <f>IF(O88="","",VLOOKUP(O88,İ!$C$101:$K$157,6,0))</f>
        <v/>
      </c>
      <c r="T88" s="58" t="str">
        <f>IF(Q88="","",Q88+(R88+S88)/2)</f>
        <v/>
      </c>
      <c r="U88" s="59" t="str">
        <f>IF(O88="","",VLOOKUP(O88,İ!$C$101:$K$157,8,0))</f>
        <v/>
      </c>
      <c r="V88" s="60" t="str">
        <f>IF(O88="","",VLOOKUP(O88,İ!$C$101:$K$157,9,0))</f>
        <v/>
      </c>
      <c r="W88" s="52" t="str">
        <f>IF($D88="","",MAX(W$80:W87)+1)</f>
        <v/>
      </c>
      <c r="X88" s="61" t="str">
        <f t="shared" ref="X88:Y88" si="209">IF($F88=TRUE,D88,"")</f>
        <v/>
      </c>
      <c r="Y88" s="62" t="str">
        <f t="shared" si="209"/>
        <v/>
      </c>
      <c r="Z88" s="57" t="str">
        <f t="shared" ref="Z88:AB88" si="210">IF($F88=TRUE,G88,"")</f>
        <v/>
      </c>
      <c r="AA88" s="57" t="str">
        <f t="shared" si="210"/>
        <v/>
      </c>
      <c r="AB88" s="57" t="str">
        <f t="shared" si="210"/>
        <v/>
      </c>
      <c r="AC88" s="58" t="str">
        <f t="shared" si="186"/>
        <v/>
      </c>
      <c r="AD88" s="59" t="str">
        <f t="shared" si="187"/>
        <v/>
      </c>
      <c r="AE88" s="60" t="str">
        <f t="shared" si="206"/>
        <v/>
      </c>
      <c r="AF88" s="63"/>
      <c r="AG88" s="64">
        <f t="shared" si="188"/>
        <v>0</v>
      </c>
      <c r="AH88" s="65">
        <f t="shared" si="189"/>
        <v>0</v>
      </c>
      <c r="AI88" s="66">
        <f t="shared" si="190"/>
        <v>0</v>
      </c>
      <c r="AJ88" s="9"/>
    </row>
    <row r="89" spans="1:36" ht="14.25" customHeight="1" x14ac:dyDescent="0.3">
      <c r="A89" s="309"/>
      <c r="B89" s="306"/>
      <c r="C89" s="72"/>
      <c r="D89" s="73"/>
      <c r="E89" s="303" t="s">
        <v>40</v>
      </c>
      <c r="F89" s="304"/>
      <c r="G89" s="74">
        <f t="shared" ref="G89:K89" si="211">+SUM(G80:G88)</f>
        <v>16</v>
      </c>
      <c r="H89" s="75">
        <f t="shared" si="211"/>
        <v>2</v>
      </c>
      <c r="I89" s="75">
        <f t="shared" si="211"/>
        <v>0</v>
      </c>
      <c r="J89" s="75">
        <f t="shared" si="211"/>
        <v>17</v>
      </c>
      <c r="K89" s="76">
        <f t="shared" si="211"/>
        <v>32</v>
      </c>
      <c r="L89" s="77"/>
      <c r="M89" s="72"/>
      <c r="N89" s="73"/>
      <c r="O89" s="78" t="s">
        <v>40</v>
      </c>
      <c r="P89" s="74"/>
      <c r="Q89" s="74">
        <f t="shared" ref="Q89:U89" si="212">+SUM(Q80:Q88)</f>
        <v>6</v>
      </c>
      <c r="R89" s="75">
        <f t="shared" si="212"/>
        <v>0</v>
      </c>
      <c r="S89" s="75">
        <f t="shared" si="212"/>
        <v>0</v>
      </c>
      <c r="T89" s="75">
        <f t="shared" si="212"/>
        <v>6</v>
      </c>
      <c r="U89" s="76">
        <f t="shared" si="212"/>
        <v>9</v>
      </c>
      <c r="V89" s="77"/>
      <c r="W89" s="72"/>
      <c r="X89" s="73"/>
      <c r="Y89" s="78" t="s">
        <v>40</v>
      </c>
      <c r="Z89" s="74">
        <f t="shared" ref="Z89:AD89" si="213">+SUM(Z80:Z88)</f>
        <v>10</v>
      </c>
      <c r="AA89" s="75">
        <f t="shared" si="213"/>
        <v>2</v>
      </c>
      <c r="AB89" s="75">
        <f t="shared" si="213"/>
        <v>0</v>
      </c>
      <c r="AC89" s="75">
        <f t="shared" si="213"/>
        <v>11</v>
      </c>
      <c r="AD89" s="76">
        <f t="shared" si="213"/>
        <v>23</v>
      </c>
      <c r="AE89" s="77"/>
      <c r="AF89" s="40"/>
      <c r="AG89" s="79"/>
      <c r="AH89" s="40"/>
      <c r="AI89" s="40"/>
      <c r="AJ89" s="9"/>
    </row>
    <row r="90" spans="1:36" ht="14.25" customHeight="1" x14ac:dyDescent="0.3">
      <c r="A90" s="309"/>
      <c r="B90" s="307"/>
      <c r="C90" s="80"/>
      <c r="D90" s="81"/>
      <c r="E90" s="301" t="s">
        <v>41</v>
      </c>
      <c r="F90" s="302"/>
      <c r="G90" s="90">
        <f t="shared" ref="G90:K90" si="214">G89+G78</f>
        <v>128</v>
      </c>
      <c r="H90" s="90">
        <f t="shared" si="214"/>
        <v>8</v>
      </c>
      <c r="I90" s="90">
        <f t="shared" si="214"/>
        <v>18</v>
      </c>
      <c r="J90" s="90">
        <f t="shared" si="214"/>
        <v>141</v>
      </c>
      <c r="K90" s="91">
        <f t="shared" si="214"/>
        <v>212</v>
      </c>
      <c r="L90" s="92"/>
      <c r="M90" s="80"/>
      <c r="N90" s="81"/>
      <c r="O90" s="94" t="s">
        <v>101</v>
      </c>
      <c r="P90" s="89"/>
      <c r="Q90" s="203">
        <f t="shared" ref="Q90:U90" si="215">Q89+Q78</f>
        <v>58</v>
      </c>
      <c r="R90" s="203">
        <f t="shared" si="215"/>
        <v>3</v>
      </c>
      <c r="S90" s="203">
        <f t="shared" si="215"/>
        <v>6</v>
      </c>
      <c r="T90" s="90">
        <f t="shared" si="215"/>
        <v>67</v>
      </c>
      <c r="U90" s="218">
        <f t="shared" si="215"/>
        <v>77</v>
      </c>
      <c r="V90" s="85"/>
      <c r="W90" s="80"/>
      <c r="X90" s="81"/>
      <c r="Y90" s="94" t="s">
        <v>101</v>
      </c>
      <c r="Z90" s="90">
        <f t="shared" ref="Z90:AD90" si="216">Z89+Z78</f>
        <v>71</v>
      </c>
      <c r="AA90" s="90">
        <f t="shared" si="216"/>
        <v>4</v>
      </c>
      <c r="AB90" s="90">
        <f t="shared" si="216"/>
        <v>12</v>
      </c>
      <c r="AC90" s="90">
        <f t="shared" si="216"/>
        <v>79</v>
      </c>
      <c r="AD90" s="91">
        <f t="shared" si="216"/>
        <v>133</v>
      </c>
      <c r="AE90" s="85"/>
      <c r="AF90" s="40"/>
      <c r="AG90" s="79"/>
      <c r="AH90" s="40"/>
      <c r="AI90" s="40"/>
      <c r="AJ90" s="9"/>
    </row>
    <row r="91" spans="1:36" ht="14.25" customHeight="1" x14ac:dyDescent="0.3">
      <c r="A91" s="309"/>
      <c r="B91" s="44">
        <v>8</v>
      </c>
      <c r="C91" s="45" t="s">
        <v>5</v>
      </c>
      <c r="D91" s="46" t="s">
        <v>6</v>
      </c>
      <c r="E91" s="46" t="s">
        <v>7</v>
      </c>
      <c r="F91" s="47" t="s">
        <v>15</v>
      </c>
      <c r="G91" s="45" t="s">
        <v>8</v>
      </c>
      <c r="H91" s="45" t="s">
        <v>9</v>
      </c>
      <c r="I91" s="45" t="s">
        <v>10</v>
      </c>
      <c r="J91" s="45" t="s">
        <v>11</v>
      </c>
      <c r="K91" s="45" t="s">
        <v>3</v>
      </c>
      <c r="L91" s="48"/>
      <c r="M91" s="45" t="s">
        <v>5</v>
      </c>
      <c r="N91" s="49" t="s">
        <v>6</v>
      </c>
      <c r="O91" s="49" t="s">
        <v>7</v>
      </c>
      <c r="P91" s="45"/>
      <c r="Q91" s="45" t="s">
        <v>8</v>
      </c>
      <c r="R91" s="45" t="s">
        <v>9</v>
      </c>
      <c r="S91" s="45" t="s">
        <v>10</v>
      </c>
      <c r="T91" s="45" t="s">
        <v>11</v>
      </c>
      <c r="U91" s="45" t="s">
        <v>3</v>
      </c>
      <c r="V91" s="48" t="s">
        <v>12</v>
      </c>
      <c r="W91" s="45" t="s">
        <v>5</v>
      </c>
      <c r="X91" s="49" t="s">
        <v>6</v>
      </c>
      <c r="Y91" s="49" t="s">
        <v>7</v>
      </c>
      <c r="Z91" s="45" t="s">
        <v>8</v>
      </c>
      <c r="AA91" s="45" t="s">
        <v>9</v>
      </c>
      <c r="AB91" s="45" t="s">
        <v>10</v>
      </c>
      <c r="AC91" s="45" t="s">
        <v>11</v>
      </c>
      <c r="AD91" s="45" t="s">
        <v>3</v>
      </c>
      <c r="AE91" s="48" t="s">
        <v>12</v>
      </c>
      <c r="AF91" s="50"/>
      <c r="AG91" s="93"/>
      <c r="AH91" s="50"/>
      <c r="AI91" s="50"/>
      <c r="AJ91" s="51"/>
    </row>
    <row r="92" spans="1:36" ht="14.25" customHeight="1" x14ac:dyDescent="0.3">
      <c r="A92" s="309"/>
      <c r="B92" s="167"/>
      <c r="C92" s="318" t="s">
        <v>340</v>
      </c>
      <c r="D92" s="319"/>
      <c r="E92" s="319"/>
      <c r="F92" s="319"/>
      <c r="G92" s="319"/>
      <c r="H92" s="319"/>
      <c r="I92" s="319"/>
      <c r="J92" s="319"/>
      <c r="K92" s="319"/>
      <c r="L92" s="320"/>
      <c r="M92" s="318" t="s">
        <v>340</v>
      </c>
      <c r="N92" s="319"/>
      <c r="O92" s="319"/>
      <c r="P92" s="319"/>
      <c r="Q92" s="319"/>
      <c r="R92" s="319"/>
      <c r="S92" s="319"/>
      <c r="T92" s="319"/>
      <c r="U92" s="319"/>
      <c r="V92" s="320"/>
      <c r="W92" s="318" t="s">
        <v>340</v>
      </c>
      <c r="X92" s="319"/>
      <c r="Y92" s="319"/>
      <c r="Z92" s="319"/>
      <c r="AA92" s="319"/>
      <c r="AB92" s="319"/>
      <c r="AC92" s="319"/>
      <c r="AD92" s="319"/>
      <c r="AE92" s="320"/>
      <c r="AF92" s="50"/>
      <c r="AG92" s="93"/>
      <c r="AH92" s="50"/>
      <c r="AI92" s="50"/>
      <c r="AJ92" s="51"/>
    </row>
    <row r="93" spans="1:36" ht="14.25" customHeight="1" x14ac:dyDescent="0.3">
      <c r="A93" s="309"/>
      <c r="B93" s="305" t="s">
        <v>159</v>
      </c>
      <c r="C93" s="52">
        <f>IF($D93="","",1)</f>
        <v>1</v>
      </c>
      <c r="D93" s="53" t="s">
        <v>341</v>
      </c>
      <c r="E93" s="54" t="s">
        <v>342</v>
      </c>
      <c r="F93" s="134" t="b">
        <v>1</v>
      </c>
      <c r="G93" s="57">
        <v>1</v>
      </c>
      <c r="H93" s="57">
        <v>2</v>
      </c>
      <c r="I93" s="57">
        <v>0</v>
      </c>
      <c r="J93" s="58">
        <f t="shared" ref="J93:J98" si="217">IF(G93="","",G93+(H93+I93)/2)</f>
        <v>2</v>
      </c>
      <c r="K93" s="59">
        <v>6</v>
      </c>
      <c r="L93" s="60" t="s">
        <v>331</v>
      </c>
      <c r="M93" s="52">
        <f>IF($D93="","",1)</f>
        <v>1</v>
      </c>
      <c r="N93" s="154"/>
      <c r="O93" s="62"/>
      <c r="P93" s="57"/>
      <c r="Q93" s="57"/>
      <c r="R93" s="57"/>
      <c r="S93" s="57"/>
      <c r="T93" s="58"/>
      <c r="U93" s="59"/>
      <c r="V93" s="60"/>
      <c r="W93" s="52">
        <f>IF($D93="","",1)</f>
        <v>1</v>
      </c>
      <c r="X93" s="61" t="str">
        <f t="shared" ref="X93:Y93" si="218">IF($F93=TRUE,D93,"")</f>
        <v>EEM402</v>
      </c>
      <c r="Y93" s="62" t="str">
        <f t="shared" si="218"/>
        <v>Mühendislik Tasarımı II</v>
      </c>
      <c r="Z93" s="57">
        <f t="shared" ref="Z93:AB93" si="219">IF($F93=TRUE,G93,"")</f>
        <v>1</v>
      </c>
      <c r="AA93" s="57">
        <f t="shared" si="219"/>
        <v>2</v>
      </c>
      <c r="AB93" s="57">
        <f t="shared" si="219"/>
        <v>0</v>
      </c>
      <c r="AC93" s="58">
        <f t="shared" ref="AC93:AC95" si="220">IF(Z93="","",Z93+(AA93+AB93)/2)</f>
        <v>2</v>
      </c>
      <c r="AD93" s="59">
        <f t="shared" ref="AD93:AE93" si="221">IF($F93=TRUE,K93,"")</f>
        <v>6</v>
      </c>
      <c r="AE93" s="60" t="str">
        <f t="shared" si="221"/>
        <v>EEM403</v>
      </c>
      <c r="AF93" s="50"/>
      <c r="AG93" s="67">
        <f t="shared" ref="AG93:AG99" si="222">IF(OR(AND(E93&lt;&gt;"",O93="",Y93=""),AND(E93&lt;&gt;"",O93&lt;&gt;"",Y93&lt;&gt;"")),1,0)</f>
        <v>0</v>
      </c>
      <c r="AH93" s="68">
        <f t="shared" ref="AH93:AH99" si="223">IF(O93="",0,K93)</f>
        <v>0</v>
      </c>
      <c r="AI93" s="63">
        <f t="shared" ref="AI93:AI99" si="224">IF(Y93="",0,AD93)</f>
        <v>6</v>
      </c>
      <c r="AJ93" s="51"/>
    </row>
    <row r="94" spans="1:36" ht="14.25" customHeight="1" x14ac:dyDescent="0.3">
      <c r="A94" s="309"/>
      <c r="B94" s="306"/>
      <c r="C94" s="52">
        <f t="shared" ref="C94:C98" si="225">IF($D94="","",MAX(C$93:C93)+1)</f>
        <v>2</v>
      </c>
      <c r="D94" s="53" t="s">
        <v>343</v>
      </c>
      <c r="E94" s="54" t="s">
        <v>149</v>
      </c>
      <c r="F94" s="134" t="b">
        <v>1</v>
      </c>
      <c r="G94" s="57">
        <v>3</v>
      </c>
      <c r="H94" s="57">
        <v>0</v>
      </c>
      <c r="I94" s="57">
        <v>0</v>
      </c>
      <c r="J94" s="58">
        <f t="shared" si="217"/>
        <v>3</v>
      </c>
      <c r="K94" s="59">
        <v>5</v>
      </c>
      <c r="L94" s="60"/>
      <c r="M94" s="52">
        <f t="shared" ref="M94:M98" si="226">IF($D94="","",MAX(M$93:M93)+1)</f>
        <v>2</v>
      </c>
      <c r="N94" s="154"/>
      <c r="O94" s="62"/>
      <c r="P94" s="57"/>
      <c r="Q94" s="57"/>
      <c r="R94" s="57"/>
      <c r="S94" s="57"/>
      <c r="T94" s="58"/>
      <c r="U94" s="59"/>
      <c r="V94" s="60"/>
      <c r="W94" s="52">
        <f t="shared" ref="W94:W98" si="227">IF($D94="","",MAX(W$93:W93)+1)</f>
        <v>2</v>
      </c>
      <c r="X94" s="61" t="str">
        <f t="shared" ref="X94:Y94" si="228">IF($F94=TRUE,D94,"")</f>
        <v>EES452</v>
      </c>
      <c r="Y94" s="62" t="str">
        <f t="shared" si="228"/>
        <v>Bölüm Seçmeli Ders VI</v>
      </c>
      <c r="Z94" s="57">
        <f t="shared" ref="Z94:AB94" si="229">IF($F94=TRUE,G94,"")</f>
        <v>3</v>
      </c>
      <c r="AA94" s="57">
        <f t="shared" si="229"/>
        <v>0</v>
      </c>
      <c r="AB94" s="57">
        <f t="shared" si="229"/>
        <v>0</v>
      </c>
      <c r="AC94" s="58">
        <f t="shared" si="220"/>
        <v>3</v>
      </c>
      <c r="AD94" s="59">
        <f t="shared" ref="AD94:AD95" si="230">IF($F94=TRUE,K94,"")</f>
        <v>5</v>
      </c>
      <c r="AE94" s="60"/>
      <c r="AF94" s="50"/>
      <c r="AG94" s="67">
        <f t="shared" si="222"/>
        <v>0</v>
      </c>
      <c r="AH94" s="68">
        <f t="shared" si="223"/>
        <v>0</v>
      </c>
      <c r="AI94" s="63">
        <f t="shared" si="224"/>
        <v>5</v>
      </c>
      <c r="AJ94" s="51"/>
    </row>
    <row r="95" spans="1:36" ht="14.25" customHeight="1" x14ac:dyDescent="0.3">
      <c r="A95" s="309"/>
      <c r="B95" s="306"/>
      <c r="C95" s="52">
        <f t="shared" si="225"/>
        <v>3</v>
      </c>
      <c r="D95" s="53" t="s">
        <v>344</v>
      </c>
      <c r="E95" s="54" t="s">
        <v>151</v>
      </c>
      <c r="F95" s="134" t="b">
        <v>1</v>
      </c>
      <c r="G95" s="57">
        <v>3</v>
      </c>
      <c r="H95" s="57">
        <v>0</v>
      </c>
      <c r="I95" s="57">
        <v>0</v>
      </c>
      <c r="J95" s="58">
        <f t="shared" si="217"/>
        <v>3</v>
      </c>
      <c r="K95" s="59">
        <v>5</v>
      </c>
      <c r="L95" s="60"/>
      <c r="M95" s="52">
        <f t="shared" si="226"/>
        <v>3</v>
      </c>
      <c r="N95" s="154"/>
      <c r="O95" s="62"/>
      <c r="P95" s="57"/>
      <c r="Q95" s="57"/>
      <c r="R95" s="57"/>
      <c r="S95" s="57"/>
      <c r="T95" s="58"/>
      <c r="U95" s="59"/>
      <c r="V95" s="60"/>
      <c r="W95" s="52">
        <f t="shared" si="227"/>
        <v>3</v>
      </c>
      <c r="X95" s="61" t="str">
        <f t="shared" ref="X95:Y95" si="231">IF($F95=TRUE,D95,"")</f>
        <v>EES454</v>
      </c>
      <c r="Y95" s="62" t="str">
        <f t="shared" si="231"/>
        <v>Bölüm Seçmeli Ders VII</v>
      </c>
      <c r="Z95" s="57">
        <f t="shared" ref="Z95:AB95" si="232">IF($F95=TRUE,G95,"")</f>
        <v>3</v>
      </c>
      <c r="AA95" s="57">
        <f t="shared" si="232"/>
        <v>0</v>
      </c>
      <c r="AB95" s="57">
        <f t="shared" si="232"/>
        <v>0</v>
      </c>
      <c r="AC95" s="58">
        <f t="shared" si="220"/>
        <v>3</v>
      </c>
      <c r="AD95" s="59">
        <f t="shared" si="230"/>
        <v>5</v>
      </c>
      <c r="AE95" s="60"/>
      <c r="AF95" s="50"/>
      <c r="AG95" s="67">
        <f t="shared" si="222"/>
        <v>0</v>
      </c>
      <c r="AH95" s="68">
        <f t="shared" si="223"/>
        <v>0</v>
      </c>
      <c r="AI95" s="63">
        <f t="shared" si="224"/>
        <v>5</v>
      </c>
      <c r="AJ95" s="51"/>
    </row>
    <row r="96" spans="1:36" ht="14.25" customHeight="1" x14ac:dyDescent="0.3">
      <c r="A96" s="309"/>
      <c r="B96" s="306"/>
      <c r="C96" s="52">
        <f t="shared" si="225"/>
        <v>4</v>
      </c>
      <c r="D96" s="53" t="s">
        <v>345</v>
      </c>
      <c r="E96" s="54" t="s">
        <v>346</v>
      </c>
      <c r="F96" s="134" t="b">
        <v>0</v>
      </c>
      <c r="G96" s="57">
        <v>3</v>
      </c>
      <c r="H96" s="57">
        <v>0</v>
      </c>
      <c r="I96" s="57">
        <v>0</v>
      </c>
      <c r="J96" s="58">
        <f t="shared" si="217"/>
        <v>3</v>
      </c>
      <c r="K96" s="59">
        <v>5</v>
      </c>
      <c r="L96" s="60"/>
      <c r="M96" s="52">
        <f t="shared" si="226"/>
        <v>4</v>
      </c>
      <c r="N96" s="62"/>
      <c r="O96" s="62"/>
      <c r="P96" s="57"/>
      <c r="Q96" s="57"/>
      <c r="R96" s="57"/>
      <c r="S96" s="57"/>
      <c r="T96" s="58"/>
      <c r="U96" s="59"/>
      <c r="V96" s="60"/>
      <c r="W96" s="52">
        <f t="shared" si="227"/>
        <v>4</v>
      </c>
      <c r="X96" s="53" t="s">
        <v>345</v>
      </c>
      <c r="Y96" s="54" t="s">
        <v>346</v>
      </c>
      <c r="Z96" s="57">
        <v>3</v>
      </c>
      <c r="AA96" s="57">
        <v>0</v>
      </c>
      <c r="AB96" s="57">
        <v>0</v>
      </c>
      <c r="AC96" s="57">
        <v>3</v>
      </c>
      <c r="AD96" s="59">
        <v>5</v>
      </c>
      <c r="AE96" s="60"/>
      <c r="AF96" s="63"/>
      <c r="AG96" s="67">
        <f t="shared" si="222"/>
        <v>0</v>
      </c>
      <c r="AH96" s="68">
        <f t="shared" si="223"/>
        <v>0</v>
      </c>
      <c r="AI96" s="63">
        <f t="shared" si="224"/>
        <v>5</v>
      </c>
      <c r="AJ96" s="9"/>
    </row>
    <row r="97" spans="1:36" ht="14.25" customHeight="1" x14ac:dyDescent="0.3">
      <c r="A97" s="309"/>
      <c r="B97" s="306"/>
      <c r="C97" s="52">
        <f t="shared" si="225"/>
        <v>5</v>
      </c>
      <c r="D97" s="53" t="s">
        <v>172</v>
      </c>
      <c r="E97" s="54" t="s">
        <v>173</v>
      </c>
      <c r="F97" s="134" t="b">
        <v>0</v>
      </c>
      <c r="G97" s="57">
        <v>3</v>
      </c>
      <c r="H97" s="57">
        <v>0</v>
      </c>
      <c r="I97" s="57">
        <v>0</v>
      </c>
      <c r="J97" s="58">
        <f t="shared" si="217"/>
        <v>3</v>
      </c>
      <c r="K97" s="59">
        <v>4</v>
      </c>
      <c r="L97" s="60"/>
      <c r="M97" s="52">
        <f t="shared" si="226"/>
        <v>5</v>
      </c>
      <c r="N97" s="154" t="s">
        <v>172</v>
      </c>
      <c r="O97" s="62" t="s">
        <v>173</v>
      </c>
      <c r="P97" s="57"/>
      <c r="Q97" s="57">
        <v>3</v>
      </c>
      <c r="R97" s="57">
        <v>0</v>
      </c>
      <c r="S97" s="57">
        <v>0</v>
      </c>
      <c r="T97" s="58">
        <v>3</v>
      </c>
      <c r="U97" s="59">
        <v>4</v>
      </c>
      <c r="V97" s="60"/>
      <c r="W97" s="52">
        <f t="shared" si="227"/>
        <v>5</v>
      </c>
      <c r="X97" s="61" t="str">
        <f t="shared" ref="X97:Y97" si="233">IF($F97=TRUE,D97,"")</f>
        <v/>
      </c>
      <c r="Y97" s="62" t="str">
        <f t="shared" si="233"/>
        <v/>
      </c>
      <c r="Z97" s="57" t="str">
        <f t="shared" ref="Z97:AB97" si="234">IF($F97=TRUE,G97,"")</f>
        <v/>
      </c>
      <c r="AA97" s="57" t="str">
        <f t="shared" si="234"/>
        <v/>
      </c>
      <c r="AB97" s="57" t="str">
        <f t="shared" si="234"/>
        <v/>
      </c>
      <c r="AC97" s="58" t="str">
        <f t="shared" ref="AC97:AC98" si="235">IF(Z97="","",Z97+(AA97+AB97)/2)</f>
        <v/>
      </c>
      <c r="AD97" s="59" t="str">
        <f t="shared" ref="AD97:AD98" si="236">IF($F97=TRUE,K97,"")</f>
        <v/>
      </c>
      <c r="AE97" s="60"/>
      <c r="AF97" s="63"/>
      <c r="AG97" s="67">
        <f t="shared" si="222"/>
        <v>0</v>
      </c>
      <c r="AH97" s="68">
        <f t="shared" si="223"/>
        <v>4</v>
      </c>
      <c r="AI97" s="63">
        <f t="shared" si="224"/>
        <v>0</v>
      </c>
      <c r="AJ97" s="9"/>
    </row>
    <row r="98" spans="1:36" ht="14.25" customHeight="1" x14ac:dyDescent="0.3">
      <c r="A98" s="309"/>
      <c r="B98" s="306"/>
      <c r="C98" s="52">
        <f t="shared" si="225"/>
        <v>6</v>
      </c>
      <c r="D98" s="53" t="s">
        <v>174</v>
      </c>
      <c r="E98" s="54" t="s">
        <v>157</v>
      </c>
      <c r="F98" s="134" t="b">
        <v>0</v>
      </c>
      <c r="G98" s="57">
        <v>2</v>
      </c>
      <c r="H98" s="57">
        <v>0</v>
      </c>
      <c r="I98" s="57">
        <v>0</v>
      </c>
      <c r="J98" s="58">
        <f t="shared" si="217"/>
        <v>2</v>
      </c>
      <c r="K98" s="59">
        <v>3</v>
      </c>
      <c r="L98" s="60"/>
      <c r="M98" s="52">
        <f t="shared" si="226"/>
        <v>6</v>
      </c>
      <c r="N98" s="61" t="s">
        <v>210</v>
      </c>
      <c r="O98" s="62" t="s">
        <v>157</v>
      </c>
      <c r="P98" s="57"/>
      <c r="Q98" s="57">
        <v>2</v>
      </c>
      <c r="R98" s="57">
        <v>0</v>
      </c>
      <c r="S98" s="57">
        <v>0</v>
      </c>
      <c r="T98" s="58">
        <v>2</v>
      </c>
      <c r="U98" s="59">
        <v>3</v>
      </c>
      <c r="V98" s="60"/>
      <c r="W98" s="52">
        <f t="shared" si="227"/>
        <v>6</v>
      </c>
      <c r="X98" s="61" t="str">
        <f t="shared" ref="X98:Y98" si="237">IF($F98=TRUE,D98,"")</f>
        <v/>
      </c>
      <c r="Y98" s="62" t="str">
        <f t="shared" si="237"/>
        <v/>
      </c>
      <c r="Z98" s="57" t="str">
        <f t="shared" ref="Z98:AB98" si="238">IF($F98=TRUE,G98,"")</f>
        <v/>
      </c>
      <c r="AA98" s="57" t="str">
        <f t="shared" si="238"/>
        <v/>
      </c>
      <c r="AB98" s="57" t="str">
        <f t="shared" si="238"/>
        <v/>
      </c>
      <c r="AC98" s="58" t="str">
        <f t="shared" si="235"/>
        <v/>
      </c>
      <c r="AD98" s="59" t="str">
        <f t="shared" si="236"/>
        <v/>
      </c>
      <c r="AE98" s="60"/>
      <c r="AF98" s="63"/>
      <c r="AG98" s="67">
        <f t="shared" si="222"/>
        <v>0</v>
      </c>
      <c r="AH98" s="68">
        <f t="shared" si="223"/>
        <v>3</v>
      </c>
      <c r="AI98" s="63">
        <f t="shared" si="224"/>
        <v>0</v>
      </c>
      <c r="AJ98" s="9"/>
    </row>
    <row r="99" spans="1:36" ht="14.25" customHeight="1" x14ac:dyDescent="0.3">
      <c r="A99" s="309"/>
      <c r="B99" s="306"/>
      <c r="C99" s="52">
        <v>7</v>
      </c>
      <c r="D99" s="169"/>
      <c r="E99" s="54"/>
      <c r="F99" s="134" t="b">
        <v>0</v>
      </c>
      <c r="G99" s="65"/>
      <c r="H99" s="65"/>
      <c r="I99" s="65"/>
      <c r="J99" s="170"/>
      <c r="K99" s="171"/>
      <c r="L99" s="60"/>
      <c r="M99" s="52">
        <v>7</v>
      </c>
      <c r="N99" s="154"/>
      <c r="O99" s="62"/>
      <c r="P99" s="57"/>
      <c r="Q99" s="57"/>
      <c r="R99" s="57"/>
      <c r="S99" s="57"/>
      <c r="T99" s="58"/>
      <c r="U99" s="59"/>
      <c r="V99" s="60"/>
      <c r="W99" s="52">
        <v>7</v>
      </c>
      <c r="X99" s="61"/>
      <c r="Y99" s="62"/>
      <c r="Z99" s="57"/>
      <c r="AA99" s="57"/>
      <c r="AB99" s="57"/>
      <c r="AC99" s="58"/>
      <c r="AD99" s="59"/>
      <c r="AE99" s="60"/>
      <c r="AF99" s="63"/>
      <c r="AG99" s="67">
        <f t="shared" si="222"/>
        <v>0</v>
      </c>
      <c r="AH99" s="68">
        <f t="shared" si="223"/>
        <v>0</v>
      </c>
      <c r="AI99" s="63">
        <f t="shared" si="224"/>
        <v>0</v>
      </c>
      <c r="AJ99" s="9"/>
    </row>
    <row r="100" spans="1:36" ht="14.25" customHeight="1" x14ac:dyDescent="0.3">
      <c r="A100" s="309"/>
      <c r="B100" s="306"/>
      <c r="C100" s="321"/>
      <c r="D100" s="322"/>
      <c r="E100" s="303" t="s">
        <v>347</v>
      </c>
      <c r="F100" s="304"/>
      <c r="G100" s="172">
        <f t="shared" ref="G100:K100" si="239">+SUM(G93:G99)</f>
        <v>15</v>
      </c>
      <c r="H100" s="172">
        <f t="shared" si="239"/>
        <v>2</v>
      </c>
      <c r="I100" s="172">
        <f t="shared" si="239"/>
        <v>0</v>
      </c>
      <c r="J100" s="173">
        <f t="shared" si="239"/>
        <v>16</v>
      </c>
      <c r="K100" s="174">
        <f t="shared" si="239"/>
        <v>28</v>
      </c>
      <c r="L100" s="175"/>
      <c r="M100" s="321"/>
      <c r="N100" s="322"/>
      <c r="O100" s="303" t="s">
        <v>347</v>
      </c>
      <c r="P100" s="304"/>
      <c r="Q100" s="176">
        <f t="shared" ref="Q100:U100" si="240">+SUM(Q93:Q99)</f>
        <v>5</v>
      </c>
      <c r="R100" s="176">
        <f t="shared" si="240"/>
        <v>0</v>
      </c>
      <c r="S100" s="176">
        <f t="shared" si="240"/>
        <v>0</v>
      </c>
      <c r="T100" s="176">
        <f t="shared" si="240"/>
        <v>5</v>
      </c>
      <c r="U100" s="177">
        <f t="shared" si="240"/>
        <v>7</v>
      </c>
      <c r="V100" s="175"/>
      <c r="W100" s="178"/>
      <c r="X100" s="179"/>
      <c r="Y100" s="180" t="s">
        <v>347</v>
      </c>
      <c r="Z100" s="181">
        <f t="shared" ref="Z100:AD100" si="241">+SUM(Z93:Z99)</f>
        <v>10</v>
      </c>
      <c r="AA100" s="181">
        <f t="shared" si="241"/>
        <v>2</v>
      </c>
      <c r="AB100" s="181">
        <f t="shared" si="241"/>
        <v>0</v>
      </c>
      <c r="AC100" s="176">
        <f t="shared" si="241"/>
        <v>11</v>
      </c>
      <c r="AD100" s="177">
        <f t="shared" si="241"/>
        <v>21</v>
      </c>
      <c r="AE100" s="175"/>
      <c r="AF100" s="63"/>
      <c r="AG100" s="67"/>
      <c r="AH100" s="68"/>
      <c r="AI100" s="63"/>
      <c r="AJ100" s="9"/>
    </row>
    <row r="101" spans="1:36" ht="14.25" customHeight="1" x14ac:dyDescent="0.3">
      <c r="A101" s="309"/>
      <c r="B101" s="306"/>
      <c r="C101" s="182"/>
      <c r="D101" s="182"/>
      <c r="E101" s="323" t="s">
        <v>348</v>
      </c>
      <c r="F101" s="324"/>
      <c r="G101" s="183">
        <f t="shared" ref="G101:K101" si="242">G100+G90</f>
        <v>143</v>
      </c>
      <c r="H101" s="183">
        <f t="shared" si="242"/>
        <v>10</v>
      </c>
      <c r="I101" s="183">
        <f t="shared" si="242"/>
        <v>18</v>
      </c>
      <c r="J101" s="183">
        <f t="shared" si="242"/>
        <v>157</v>
      </c>
      <c r="K101" s="184">
        <f t="shared" si="242"/>
        <v>240</v>
      </c>
      <c r="L101" s="60"/>
      <c r="M101" s="52"/>
      <c r="N101" s="61"/>
      <c r="O101" s="323" t="s">
        <v>348</v>
      </c>
      <c r="P101" s="324"/>
      <c r="Q101" s="224">
        <f t="shared" ref="Q101:U101" si="243">Q100+Q90</f>
        <v>63</v>
      </c>
      <c r="R101" s="224">
        <f t="shared" si="243"/>
        <v>3</v>
      </c>
      <c r="S101" s="224">
        <f t="shared" si="243"/>
        <v>6</v>
      </c>
      <c r="T101" s="183">
        <f t="shared" si="243"/>
        <v>72</v>
      </c>
      <c r="U101" s="225">
        <f t="shared" si="243"/>
        <v>84</v>
      </c>
      <c r="V101" s="60"/>
      <c r="W101" s="52"/>
      <c r="X101" s="61"/>
      <c r="Y101" s="185" t="s">
        <v>348</v>
      </c>
      <c r="Z101" s="183">
        <f t="shared" ref="Z101:AD101" si="244">Z100+Z90</f>
        <v>81</v>
      </c>
      <c r="AA101" s="183">
        <f t="shared" si="244"/>
        <v>6</v>
      </c>
      <c r="AB101" s="183">
        <f t="shared" si="244"/>
        <v>12</v>
      </c>
      <c r="AC101" s="183">
        <f t="shared" si="244"/>
        <v>90</v>
      </c>
      <c r="AD101" s="184">
        <f t="shared" si="244"/>
        <v>154</v>
      </c>
      <c r="AE101" s="60"/>
      <c r="AF101" s="63"/>
      <c r="AG101" s="67"/>
      <c r="AH101" s="68"/>
      <c r="AI101" s="63"/>
      <c r="AJ101" s="9"/>
    </row>
    <row r="102" spans="1:36" ht="14.25" customHeight="1" x14ac:dyDescent="0.3">
      <c r="A102" s="309"/>
      <c r="B102" s="306"/>
      <c r="C102" s="315" t="s">
        <v>349</v>
      </c>
      <c r="D102" s="316"/>
      <c r="E102" s="316"/>
      <c r="F102" s="316"/>
      <c r="G102" s="316"/>
      <c r="H102" s="316"/>
      <c r="I102" s="316"/>
      <c r="J102" s="316"/>
      <c r="K102" s="316"/>
      <c r="L102" s="317"/>
      <c r="M102" s="315" t="s">
        <v>349</v>
      </c>
      <c r="N102" s="316"/>
      <c r="O102" s="316"/>
      <c r="P102" s="316"/>
      <c r="Q102" s="316"/>
      <c r="R102" s="316"/>
      <c r="S102" s="316"/>
      <c r="T102" s="316"/>
      <c r="U102" s="316"/>
      <c r="V102" s="317"/>
      <c r="W102" s="315" t="s">
        <v>349</v>
      </c>
      <c r="X102" s="316"/>
      <c r="Y102" s="316"/>
      <c r="Z102" s="316"/>
      <c r="AA102" s="316"/>
      <c r="AB102" s="316"/>
      <c r="AC102" s="316"/>
      <c r="AD102" s="316"/>
      <c r="AE102" s="317"/>
      <c r="AF102" s="63"/>
      <c r="AG102" s="67">
        <f t="shared" ref="AG102:AG104" si="245">IF(OR(AND(E102&lt;&gt;"",O102="",Y102=""),AND(E102&lt;&gt;"",O102&lt;&gt;"",Y102&lt;&gt;"")),1,0)</f>
        <v>0</v>
      </c>
      <c r="AH102" s="68">
        <f t="shared" ref="AH102:AH104" si="246">IF(O102="",0,K102)</f>
        <v>0</v>
      </c>
      <c r="AI102" s="63">
        <f t="shared" ref="AI102:AI104" si="247">IF(Y102="",0,AD102)</f>
        <v>0</v>
      </c>
      <c r="AJ102" s="9"/>
    </row>
    <row r="103" spans="1:36" ht="14.25" customHeight="1" x14ac:dyDescent="0.3">
      <c r="A103" s="309"/>
      <c r="B103" s="306"/>
      <c r="C103" s="52">
        <v>1</v>
      </c>
      <c r="D103" s="53" t="s">
        <v>350</v>
      </c>
      <c r="E103" s="54" t="s">
        <v>351</v>
      </c>
      <c r="F103" s="134" t="b">
        <v>0</v>
      </c>
      <c r="G103" s="58">
        <v>0</v>
      </c>
      <c r="H103" s="58">
        <v>32</v>
      </c>
      <c r="I103" s="58">
        <v>0</v>
      </c>
      <c r="J103" s="58">
        <v>16</v>
      </c>
      <c r="K103" s="59">
        <v>28</v>
      </c>
      <c r="L103" s="60"/>
      <c r="M103" s="52">
        <v>1</v>
      </c>
      <c r="N103" s="147"/>
      <c r="O103" s="226"/>
      <c r="P103" s="57"/>
      <c r="Q103" s="58"/>
      <c r="R103" s="58"/>
      <c r="S103" s="58"/>
      <c r="T103" s="58"/>
      <c r="U103" s="59"/>
      <c r="V103" s="60"/>
      <c r="W103" s="52">
        <v>1</v>
      </c>
      <c r="X103" s="53" t="s">
        <v>350</v>
      </c>
      <c r="Y103" s="54" t="s">
        <v>351</v>
      </c>
      <c r="Z103" s="58">
        <v>0</v>
      </c>
      <c r="AA103" s="58">
        <v>32</v>
      </c>
      <c r="AB103" s="58">
        <v>0</v>
      </c>
      <c r="AC103" s="58">
        <v>16</v>
      </c>
      <c r="AD103" s="59">
        <v>28</v>
      </c>
      <c r="AE103" s="60" t="str">
        <f>IF($F103=TRUE,L103,"")</f>
        <v/>
      </c>
      <c r="AF103" s="63"/>
      <c r="AG103" s="67">
        <f t="shared" si="245"/>
        <v>0</v>
      </c>
      <c r="AH103" s="68">
        <f t="shared" si="246"/>
        <v>0</v>
      </c>
      <c r="AI103" s="63">
        <f t="shared" si="247"/>
        <v>28</v>
      </c>
      <c r="AJ103" s="9"/>
    </row>
    <row r="104" spans="1:36" ht="14.25" customHeight="1" x14ac:dyDescent="0.3">
      <c r="A104" s="309"/>
      <c r="B104" s="306"/>
      <c r="C104" s="52" t="str">
        <f>IF($D104="","",MAX(C$93:C103)+1)</f>
        <v/>
      </c>
      <c r="D104" s="53"/>
      <c r="E104" s="54"/>
      <c r="F104" s="55" t="b">
        <v>0</v>
      </c>
      <c r="G104" s="57"/>
      <c r="H104" s="57"/>
      <c r="I104" s="57"/>
      <c r="J104" s="58" t="str">
        <f>IF(G104="","",G104+(H104+I104)/2)</f>
        <v/>
      </c>
      <c r="K104" s="59"/>
      <c r="L104" s="60"/>
      <c r="M104" s="52" t="str">
        <f>IF($D104="","",MAX(M$93:M103)+1)</f>
        <v/>
      </c>
      <c r="N104" s="61" t="str">
        <f>IF(O104="","",VLOOKUP(O104,İ!$C$101:$K$157,2,0))</f>
        <v/>
      </c>
      <c r="O104" s="62"/>
      <c r="P104" s="57"/>
      <c r="Q104" s="57" t="str">
        <f>IF(O104="","",VLOOKUP(O104,İ!$C$101:$K$157,4,0))</f>
        <v/>
      </c>
      <c r="R104" s="57" t="str">
        <f>IF(O104="","",VLOOKUP(O104,İ!$C$101:$K$157,5,0))</f>
        <v/>
      </c>
      <c r="S104" s="57" t="str">
        <f>IF(O104="","",VLOOKUP(O104,İ!$C$101:$K$157,6,0))</f>
        <v/>
      </c>
      <c r="T104" s="58" t="str">
        <f>IF(Q104="","",Q104+(R104+S104)/2)</f>
        <v/>
      </c>
      <c r="U104" s="59" t="str">
        <f>IF(O104="","",VLOOKUP(O104,İ!$C$101:$K$157,8,0))</f>
        <v/>
      </c>
      <c r="V104" s="60" t="str">
        <f>IF(O104="","",VLOOKUP(O104,İ!$C$101:$K$157,9,0))</f>
        <v/>
      </c>
      <c r="W104" s="52" t="str">
        <f>IF($D104="","",MAX(W$93:W103)+1)</f>
        <v/>
      </c>
      <c r="X104" s="61" t="str">
        <f t="shared" ref="X104:Y104" si="248">IF($F104=TRUE,D104,"")</f>
        <v/>
      </c>
      <c r="Y104" s="62" t="str">
        <f t="shared" si="248"/>
        <v/>
      </c>
      <c r="Z104" s="57" t="str">
        <f t="shared" ref="Z104:AB104" si="249">IF($F104=TRUE,G104,"")</f>
        <v/>
      </c>
      <c r="AA104" s="57" t="str">
        <f t="shared" si="249"/>
        <v/>
      </c>
      <c r="AB104" s="57" t="str">
        <f t="shared" si="249"/>
        <v/>
      </c>
      <c r="AC104" s="58" t="str">
        <f>IF(Z104="","",Z104+(AA104+AB104)/2)</f>
        <v/>
      </c>
      <c r="AD104" s="59" t="str">
        <f t="shared" ref="AD104:AE104" si="250">IF($F104=TRUE,K104,"")</f>
        <v/>
      </c>
      <c r="AE104" s="60" t="str">
        <f t="shared" si="250"/>
        <v/>
      </c>
      <c r="AF104" s="63"/>
      <c r="AG104" s="69">
        <f t="shared" si="245"/>
        <v>0</v>
      </c>
      <c r="AH104" s="70">
        <f t="shared" si="246"/>
        <v>0</v>
      </c>
      <c r="AI104" s="71">
        <f t="shared" si="247"/>
        <v>0</v>
      </c>
      <c r="AJ104" s="9"/>
    </row>
    <row r="105" spans="1:36" ht="14.25" customHeight="1" x14ac:dyDescent="0.3">
      <c r="A105" s="309"/>
      <c r="B105" s="306"/>
      <c r="C105" s="72"/>
      <c r="D105" s="73"/>
      <c r="E105" s="303" t="s">
        <v>352</v>
      </c>
      <c r="F105" s="304"/>
      <c r="G105" s="74">
        <f t="shared" ref="G105:K105" si="251">G103</f>
        <v>0</v>
      </c>
      <c r="H105" s="75">
        <f t="shared" si="251"/>
        <v>32</v>
      </c>
      <c r="I105" s="75">
        <f t="shared" si="251"/>
        <v>0</v>
      </c>
      <c r="J105" s="75">
        <f t="shared" si="251"/>
        <v>16</v>
      </c>
      <c r="K105" s="76">
        <f t="shared" si="251"/>
        <v>28</v>
      </c>
      <c r="L105" s="77"/>
      <c r="M105" s="72"/>
      <c r="N105" s="73"/>
      <c r="O105" s="303" t="s">
        <v>353</v>
      </c>
      <c r="P105" s="304"/>
      <c r="Q105" s="75">
        <f t="shared" ref="Q105:U105" si="252">Q103</f>
        <v>0</v>
      </c>
      <c r="R105" s="75">
        <f t="shared" si="252"/>
        <v>0</v>
      </c>
      <c r="S105" s="75">
        <f t="shared" si="252"/>
        <v>0</v>
      </c>
      <c r="T105" s="75">
        <f t="shared" si="252"/>
        <v>0</v>
      </c>
      <c r="U105" s="76">
        <f t="shared" si="252"/>
        <v>0</v>
      </c>
      <c r="V105" s="77"/>
      <c r="W105" s="72"/>
      <c r="X105" s="73"/>
      <c r="Y105" s="78" t="s">
        <v>354</v>
      </c>
      <c r="Z105" s="74"/>
      <c r="AA105" s="75"/>
      <c r="AB105" s="75"/>
      <c r="AC105" s="75"/>
      <c r="AD105" s="76"/>
      <c r="AE105" s="77"/>
      <c r="AF105" s="40"/>
      <c r="AG105" s="79"/>
      <c r="AH105" s="40"/>
      <c r="AI105" s="40"/>
      <c r="AJ105" s="9"/>
    </row>
    <row r="106" spans="1:36" ht="14.25" customHeight="1" x14ac:dyDescent="0.3">
      <c r="A106" s="310"/>
      <c r="B106" s="307"/>
      <c r="C106" s="80"/>
      <c r="D106" s="81"/>
      <c r="E106" s="301" t="s">
        <v>355</v>
      </c>
      <c r="F106" s="302"/>
      <c r="G106" s="96">
        <f t="shared" ref="G106:K106" si="253">G105+G90</f>
        <v>128</v>
      </c>
      <c r="H106" s="96">
        <f t="shared" si="253"/>
        <v>40</v>
      </c>
      <c r="I106" s="96">
        <f t="shared" si="253"/>
        <v>18</v>
      </c>
      <c r="J106" s="96">
        <f t="shared" si="253"/>
        <v>157</v>
      </c>
      <c r="K106" s="97">
        <f t="shared" si="253"/>
        <v>240</v>
      </c>
      <c r="L106" s="85"/>
      <c r="M106" s="80"/>
      <c r="N106" s="81"/>
      <c r="O106" s="301" t="s">
        <v>355</v>
      </c>
      <c r="P106" s="302"/>
      <c r="Q106" s="224">
        <f t="shared" ref="Q106:U106" si="254">Q100+Q90</f>
        <v>63</v>
      </c>
      <c r="R106" s="224">
        <f t="shared" si="254"/>
        <v>3</v>
      </c>
      <c r="S106" s="224">
        <f t="shared" si="254"/>
        <v>6</v>
      </c>
      <c r="T106" s="224">
        <f t="shared" si="254"/>
        <v>72</v>
      </c>
      <c r="U106" s="224">
        <f t="shared" si="254"/>
        <v>84</v>
      </c>
      <c r="V106" s="85"/>
      <c r="W106" s="80"/>
      <c r="X106" s="81"/>
      <c r="Y106" s="94" t="s">
        <v>355</v>
      </c>
      <c r="Z106" s="96">
        <f t="shared" ref="Z106:AD106" si="255">Z100+Z90</f>
        <v>81</v>
      </c>
      <c r="AA106" s="96">
        <f t="shared" si="255"/>
        <v>6</v>
      </c>
      <c r="AB106" s="96">
        <f t="shared" si="255"/>
        <v>12</v>
      </c>
      <c r="AC106" s="96">
        <f t="shared" si="255"/>
        <v>90</v>
      </c>
      <c r="AD106" s="96">
        <f t="shared" si="255"/>
        <v>154</v>
      </c>
      <c r="AE106" s="96"/>
      <c r="AF106" s="40"/>
      <c r="AG106" s="79"/>
      <c r="AH106" s="40"/>
      <c r="AI106" s="40"/>
      <c r="AJ106" s="9"/>
    </row>
    <row r="107" spans="1:36" ht="14.25" customHeight="1" x14ac:dyDescent="0.3">
      <c r="A107" s="99"/>
      <c r="B107" s="100"/>
      <c r="C107" s="100"/>
      <c r="D107" s="100"/>
      <c r="E107" s="100"/>
      <c r="F107" s="101"/>
      <c r="G107" s="100"/>
      <c r="H107" s="100"/>
      <c r="I107" s="100"/>
      <c r="J107" s="87"/>
      <c r="K107" s="102"/>
      <c r="L107" s="100"/>
      <c r="M107" s="103"/>
      <c r="N107" s="100"/>
      <c r="O107" s="100"/>
      <c r="P107" s="100"/>
      <c r="Q107" s="100"/>
      <c r="R107" s="100"/>
      <c r="S107" s="100"/>
      <c r="T107" s="87"/>
      <c r="U107" s="102"/>
      <c r="V107" s="100"/>
      <c r="W107" s="103"/>
      <c r="X107" s="100"/>
      <c r="Y107" s="100"/>
      <c r="Z107" s="100"/>
      <c r="AA107" s="100"/>
      <c r="AB107" s="100"/>
      <c r="AC107" s="87"/>
      <c r="AD107" s="102"/>
      <c r="AE107" s="100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99"/>
      <c r="B297" s="100"/>
      <c r="C297" s="103"/>
      <c r="D297" s="100"/>
      <c r="E297" s="100"/>
      <c r="F297" s="50"/>
      <c r="G297" s="63"/>
      <c r="H297" s="63"/>
      <c r="I297" s="63"/>
      <c r="J297" s="40"/>
      <c r="K297" s="104"/>
      <c r="L297" s="105"/>
      <c r="M297" s="103"/>
      <c r="N297" s="100"/>
      <c r="O297" s="100"/>
      <c r="P297" s="63"/>
      <c r="Q297" s="63"/>
      <c r="R297" s="63"/>
      <c r="S297" s="63"/>
      <c r="T297" s="40"/>
      <c r="U297" s="104"/>
      <c r="V297" s="105"/>
      <c r="W297" s="103"/>
      <c r="X297" s="100"/>
      <c r="Y297" s="100"/>
      <c r="Z297" s="63"/>
      <c r="AA297" s="63"/>
      <c r="AB297" s="63"/>
      <c r="AC297" s="40"/>
      <c r="AD297" s="104"/>
      <c r="AE297" s="105"/>
      <c r="AF297" s="63"/>
      <c r="AG297" s="93"/>
      <c r="AH297" s="63"/>
      <c r="AI297" s="63"/>
      <c r="AJ297" s="9"/>
    </row>
    <row r="298" spans="1:36" ht="14.25" customHeight="1" x14ac:dyDescent="0.3">
      <c r="A298" s="99"/>
      <c r="B298" s="100"/>
      <c r="C298" s="103"/>
      <c r="D298" s="100"/>
      <c r="E298" s="100"/>
      <c r="F298" s="50"/>
      <c r="G298" s="63"/>
      <c r="H298" s="63"/>
      <c r="I298" s="63"/>
      <c r="J298" s="40"/>
      <c r="K298" s="104"/>
      <c r="L298" s="105"/>
      <c r="M298" s="103"/>
      <c r="N298" s="100"/>
      <c r="O298" s="100"/>
      <c r="P298" s="63"/>
      <c r="Q298" s="63"/>
      <c r="R298" s="63"/>
      <c r="S298" s="63"/>
      <c r="T298" s="40"/>
      <c r="U298" s="104"/>
      <c r="V298" s="105"/>
      <c r="W298" s="103"/>
      <c r="X298" s="100"/>
      <c r="Y298" s="100"/>
      <c r="Z298" s="63"/>
      <c r="AA298" s="63"/>
      <c r="AB298" s="63"/>
      <c r="AC298" s="40"/>
      <c r="AD298" s="104"/>
      <c r="AE298" s="105"/>
      <c r="AF298" s="63"/>
      <c r="AG298" s="93"/>
      <c r="AH298" s="63"/>
      <c r="AI298" s="63"/>
      <c r="AJ298" s="9"/>
    </row>
    <row r="299" spans="1:36" ht="14.25" customHeight="1" x14ac:dyDescent="0.3">
      <c r="A299" s="99"/>
      <c r="B299" s="100"/>
      <c r="C299" s="103"/>
      <c r="D299" s="100"/>
      <c r="E299" s="100"/>
      <c r="F299" s="50"/>
      <c r="G299" s="63"/>
      <c r="H299" s="63"/>
      <c r="I299" s="63"/>
      <c r="J299" s="40"/>
      <c r="K299" s="104"/>
      <c r="L299" s="105"/>
      <c r="M299" s="103"/>
      <c r="N299" s="100"/>
      <c r="O299" s="100"/>
      <c r="P299" s="63"/>
      <c r="Q299" s="63"/>
      <c r="R299" s="63"/>
      <c r="S299" s="63"/>
      <c r="T299" s="40"/>
      <c r="U299" s="104"/>
      <c r="V299" s="105"/>
      <c r="W299" s="103"/>
      <c r="X299" s="100"/>
      <c r="Y299" s="100"/>
      <c r="Z299" s="63"/>
      <c r="AA299" s="63"/>
      <c r="AB299" s="63"/>
      <c r="AC299" s="40"/>
      <c r="AD299" s="104"/>
      <c r="AE299" s="105"/>
      <c r="AF299" s="63"/>
      <c r="AG299" s="93"/>
      <c r="AH299" s="63"/>
      <c r="AI299" s="63"/>
      <c r="AJ299" s="9"/>
    </row>
    <row r="300" spans="1:36" ht="14.25" customHeight="1" x14ac:dyDescent="0.3">
      <c r="A300" s="99"/>
      <c r="B300" s="100"/>
      <c r="C300" s="103"/>
      <c r="D300" s="100"/>
      <c r="E300" s="100"/>
      <c r="F300" s="50"/>
      <c r="G300" s="63"/>
      <c r="H300" s="63"/>
      <c r="I300" s="63"/>
      <c r="J300" s="40"/>
      <c r="K300" s="104"/>
      <c r="L300" s="105"/>
      <c r="M300" s="103"/>
      <c r="N300" s="100"/>
      <c r="O300" s="100"/>
      <c r="P300" s="63"/>
      <c r="Q300" s="63"/>
      <c r="R300" s="63"/>
      <c r="S300" s="63"/>
      <c r="T300" s="40"/>
      <c r="U300" s="104"/>
      <c r="V300" s="105"/>
      <c r="W300" s="103"/>
      <c r="X300" s="100"/>
      <c r="Y300" s="100"/>
      <c r="Z300" s="63"/>
      <c r="AA300" s="63"/>
      <c r="AB300" s="63"/>
      <c r="AC300" s="40"/>
      <c r="AD300" s="104"/>
      <c r="AE300" s="105"/>
      <c r="AF300" s="63"/>
      <c r="AG300" s="93"/>
      <c r="AH300" s="63"/>
      <c r="AI300" s="63"/>
      <c r="AJ300" s="9"/>
    </row>
    <row r="301" spans="1:36" ht="14.25" customHeight="1" x14ac:dyDescent="0.3">
      <c r="A301" s="99"/>
      <c r="B301" s="100"/>
      <c r="C301" s="103"/>
      <c r="D301" s="100"/>
      <c r="E301" s="100"/>
      <c r="F301" s="50"/>
      <c r="G301" s="63"/>
      <c r="H301" s="63"/>
      <c r="I301" s="63"/>
      <c r="J301" s="40"/>
      <c r="K301" s="104"/>
      <c r="L301" s="105"/>
      <c r="M301" s="103"/>
      <c r="N301" s="100"/>
      <c r="O301" s="100"/>
      <c r="P301" s="63"/>
      <c r="Q301" s="63"/>
      <c r="R301" s="63"/>
      <c r="S301" s="63"/>
      <c r="T301" s="40"/>
      <c r="U301" s="104"/>
      <c r="V301" s="105"/>
      <c r="W301" s="103"/>
      <c r="X301" s="100"/>
      <c r="Y301" s="100"/>
      <c r="Z301" s="63"/>
      <c r="AA301" s="63"/>
      <c r="AB301" s="63"/>
      <c r="AC301" s="40"/>
      <c r="AD301" s="104"/>
      <c r="AE301" s="105"/>
      <c r="AF301" s="63"/>
      <c r="AG301" s="93"/>
      <c r="AH301" s="63"/>
      <c r="AI301" s="63"/>
      <c r="AJ301" s="9"/>
    </row>
    <row r="302" spans="1:36" ht="14.25" customHeight="1" x14ac:dyDescent="0.3">
      <c r="A302" s="99"/>
      <c r="B302" s="100"/>
      <c r="C302" s="103"/>
      <c r="D302" s="100"/>
      <c r="E302" s="100"/>
      <c r="F302" s="50"/>
      <c r="G302" s="63"/>
      <c r="H302" s="63"/>
      <c r="I302" s="63"/>
      <c r="J302" s="40"/>
      <c r="K302" s="104"/>
      <c r="L302" s="105"/>
      <c r="M302" s="103"/>
      <c r="N302" s="100"/>
      <c r="O302" s="100"/>
      <c r="P302" s="63"/>
      <c r="Q302" s="63"/>
      <c r="R302" s="63"/>
      <c r="S302" s="63"/>
      <c r="T302" s="40"/>
      <c r="U302" s="104"/>
      <c r="V302" s="105"/>
      <c r="W302" s="103"/>
      <c r="X302" s="100"/>
      <c r="Y302" s="100"/>
      <c r="Z302" s="63"/>
      <c r="AA302" s="63"/>
      <c r="AB302" s="63"/>
      <c r="AC302" s="40"/>
      <c r="AD302" s="104"/>
      <c r="AE302" s="105"/>
      <c r="AF302" s="63"/>
      <c r="AG302" s="93"/>
      <c r="AH302" s="63"/>
      <c r="AI302" s="63"/>
      <c r="AJ302" s="9"/>
    </row>
    <row r="303" spans="1:36" ht="14.25" customHeight="1" x14ac:dyDescent="0.3">
      <c r="A303" s="99"/>
      <c r="B303" s="100"/>
      <c r="C303" s="103"/>
      <c r="D303" s="100"/>
      <c r="E303" s="100"/>
      <c r="F303" s="50"/>
      <c r="G303" s="63"/>
      <c r="H303" s="63"/>
      <c r="I303" s="63"/>
      <c r="J303" s="40"/>
      <c r="K303" s="104"/>
      <c r="L303" s="105"/>
      <c r="M303" s="103"/>
      <c r="N303" s="100"/>
      <c r="O303" s="100"/>
      <c r="P303" s="63"/>
      <c r="Q303" s="63"/>
      <c r="R303" s="63"/>
      <c r="S303" s="63"/>
      <c r="T303" s="40"/>
      <c r="U303" s="104"/>
      <c r="V303" s="105"/>
      <c r="W303" s="103"/>
      <c r="X303" s="100"/>
      <c r="Y303" s="100"/>
      <c r="Z303" s="63"/>
      <c r="AA303" s="63"/>
      <c r="AB303" s="63"/>
      <c r="AC303" s="40"/>
      <c r="AD303" s="104"/>
      <c r="AE303" s="105"/>
      <c r="AF303" s="63"/>
      <c r="AG303" s="93"/>
      <c r="AH303" s="63"/>
      <c r="AI303" s="63"/>
      <c r="AJ303" s="9"/>
    </row>
    <row r="304" spans="1:36" ht="14.25" customHeight="1" x14ac:dyDescent="0.3">
      <c r="A304" s="106"/>
      <c r="B304" s="107"/>
      <c r="C304" s="107"/>
      <c r="D304" s="107"/>
      <c r="E304" s="107"/>
      <c r="F304" s="108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9"/>
      <c r="AH304" s="107"/>
      <c r="AI304" s="107"/>
      <c r="AJ304" s="9"/>
    </row>
    <row r="305" spans="1:36" ht="14.25" customHeight="1" x14ac:dyDescent="0.3">
      <c r="A305" s="106"/>
      <c r="B305" s="107"/>
      <c r="C305" s="107"/>
      <c r="D305" s="107"/>
      <c r="E305" s="107"/>
      <c r="F305" s="108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9"/>
      <c r="AH305" s="107"/>
      <c r="AI305" s="107"/>
      <c r="AJ305" s="9"/>
    </row>
    <row r="306" spans="1:36" ht="14.25" customHeight="1" x14ac:dyDescent="0.3">
      <c r="A306" s="106"/>
      <c r="B306" s="107"/>
      <c r="C306" s="107"/>
      <c r="D306" s="107"/>
      <c r="E306" s="107"/>
      <c r="F306" s="108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9"/>
      <c r="AH306" s="107"/>
      <c r="AI306" s="107"/>
      <c r="AJ306" s="9"/>
    </row>
    <row r="307" spans="1:36" ht="15.75" customHeight="1" x14ac:dyDescent="0.3"/>
    <row r="308" spans="1:36" ht="15.75" customHeight="1" x14ac:dyDescent="0.3"/>
    <row r="309" spans="1:36" ht="15.75" customHeight="1" x14ac:dyDescent="0.3"/>
    <row r="310" spans="1:36" ht="15.75" customHeight="1" x14ac:dyDescent="0.3"/>
    <row r="311" spans="1:36" ht="15.75" customHeight="1" x14ac:dyDescent="0.3"/>
    <row r="312" spans="1:36" ht="15.75" customHeight="1" x14ac:dyDescent="0.3"/>
    <row r="313" spans="1:36" ht="15.75" customHeight="1" x14ac:dyDescent="0.3"/>
    <row r="314" spans="1:36" ht="15.75" customHeight="1" x14ac:dyDescent="0.3"/>
    <row r="315" spans="1:36" ht="15.75" customHeight="1" x14ac:dyDescent="0.3"/>
    <row r="316" spans="1:36" ht="15.75" customHeight="1" x14ac:dyDescent="0.3"/>
    <row r="317" spans="1:36" ht="15.75" customHeight="1" x14ac:dyDescent="0.3"/>
    <row r="318" spans="1:36" ht="15.75" customHeight="1" x14ac:dyDescent="0.3"/>
    <row r="319" spans="1:36" ht="15.75" customHeight="1" x14ac:dyDescent="0.3"/>
    <row r="320" spans="1:36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</sheetData>
  <mergeCells count="43">
    <mergeCell ref="E2:F2"/>
    <mergeCell ref="B5:B14"/>
    <mergeCell ref="E13:F13"/>
    <mergeCell ref="E14:F14"/>
    <mergeCell ref="B16:B26"/>
    <mergeCell ref="E25:F25"/>
    <mergeCell ref="E26:F26"/>
    <mergeCell ref="B68:B78"/>
    <mergeCell ref="B80:B90"/>
    <mergeCell ref="C100:D100"/>
    <mergeCell ref="A4:A26"/>
    <mergeCell ref="A27:A54"/>
    <mergeCell ref="B28:B41"/>
    <mergeCell ref="B43:B54"/>
    <mergeCell ref="A55:A78"/>
    <mergeCell ref="B56:B66"/>
    <mergeCell ref="A79:A106"/>
    <mergeCell ref="B93:B106"/>
    <mergeCell ref="C102:L102"/>
    <mergeCell ref="E40:F40"/>
    <mergeCell ref="E41:F41"/>
    <mergeCell ref="E53:F53"/>
    <mergeCell ref="E54:F54"/>
    <mergeCell ref="O105:P105"/>
    <mergeCell ref="E105:F105"/>
    <mergeCell ref="E106:F106"/>
    <mergeCell ref="O106:P106"/>
    <mergeCell ref="W92:AE92"/>
    <mergeCell ref="M100:N100"/>
    <mergeCell ref="O100:P100"/>
    <mergeCell ref="E100:F100"/>
    <mergeCell ref="E101:F101"/>
    <mergeCell ref="O101:P101"/>
    <mergeCell ref="C92:L92"/>
    <mergeCell ref="M92:V92"/>
    <mergeCell ref="E65:F65"/>
    <mergeCell ref="E66:F66"/>
    <mergeCell ref="E77:F77"/>
    <mergeCell ref="M102:V102"/>
    <mergeCell ref="W102:AE102"/>
    <mergeCell ref="E78:F78"/>
    <mergeCell ref="E89:F89"/>
    <mergeCell ref="E90:F90"/>
  </mergeCells>
  <conditionalFormatting sqref="E2 O2 Y2">
    <cfRule type="containsText" dxfId="378" priority="1" operator="containsText" text="MAKİNE">
      <formula>NOT(ISERROR(SEARCH(("MAKİNE"),(E2))))</formula>
    </cfRule>
    <cfRule type="containsText" dxfId="377" priority="2" operator="containsText" text="İNŞAAT">
      <formula>NOT(ISERROR(SEARCH(("İNŞAAT"),(E2))))</formula>
    </cfRule>
    <cfRule type="containsText" dxfId="376" priority="3" operator="containsText" text="ELEKTRİK">
      <formula>NOT(ISERROR(SEARCH(("ELEKTRİK"),(E2))))</formula>
    </cfRule>
    <cfRule type="containsText" dxfId="375" priority="4" operator="containsText" text="BİLGİSAYAR">
      <formula>NOT(ISERROR(SEARCH(("BİLGİSAYAR"),(E2))))</formula>
    </cfRule>
    <cfRule type="containsText" dxfId="374" priority="5" operator="containsText" text="ENDÜSTRİ">
      <formula>NOT(ISERROR(SEARCH(("ENDÜSTRİ"),(E2))))</formula>
    </cfRule>
  </conditionalFormatting>
  <conditionalFormatting sqref="F5:F12 F16:F24 F28:F39 F43:F52 F56:F64 F68:F76 F93:F99 F103:F104">
    <cfRule type="expression" dxfId="373" priority="6">
      <formula>$AG5=1</formula>
    </cfRule>
    <cfRule type="expression" dxfId="372" priority="7">
      <formula>$AG5=1</formula>
    </cfRule>
  </conditionalFormatting>
  <conditionalFormatting sqref="F80:F88">
    <cfRule type="expression" dxfId="371" priority="8">
      <formula>$AG80=1</formula>
    </cfRule>
    <cfRule type="expression" dxfId="370" priority="9">
      <formula>$AG80=1</formula>
    </cfRule>
  </conditionalFormatting>
  <conditionalFormatting sqref="L2">
    <cfRule type="cellIs" dxfId="369" priority="10" operator="equal">
      <formula>240</formula>
    </cfRule>
    <cfRule type="cellIs" dxfId="368" priority="11" operator="notEqual">
      <formula>240</formula>
    </cfRule>
  </conditionalFormatting>
  <conditionalFormatting sqref="N5:O8">
    <cfRule type="expression" dxfId="367" priority="12">
      <formula>$AA5=TRUE</formula>
    </cfRule>
    <cfRule type="expression" dxfId="366" priority="13">
      <formula>$AC5=TRUE</formula>
    </cfRule>
    <cfRule type="expression" dxfId="365" priority="14">
      <formula>$AE5=TRUE</formula>
    </cfRule>
    <cfRule type="expression" dxfId="364" priority="15">
      <formula>$AG5=TRUE</formula>
    </cfRule>
    <cfRule type="expression" dxfId="363" priority="16">
      <formula>$W5=TRUE</formula>
    </cfRule>
  </conditionalFormatting>
  <conditionalFormatting sqref="N9:O9">
    <cfRule type="expression" dxfId="362" priority="17">
      <formula>$AD9=TRUE</formula>
    </cfRule>
    <cfRule type="expression" dxfId="361" priority="18">
      <formula>$AF9=TRUE</formula>
    </cfRule>
    <cfRule type="expression" dxfId="360" priority="19">
      <formula>$AH9=TRUE</formula>
    </cfRule>
    <cfRule type="expression" dxfId="359" priority="20">
      <formula>$X9=TRUE</formula>
    </cfRule>
    <cfRule type="expression" dxfId="358" priority="21">
      <formula>$AB9=TRUE</formula>
    </cfRule>
  </conditionalFormatting>
  <conditionalFormatting sqref="N10:O12">
    <cfRule type="expression" dxfId="357" priority="22">
      <formula>$AA10=TRUE</formula>
    </cfRule>
    <cfRule type="expression" dxfId="356" priority="23">
      <formula>$AC10=TRUE</formula>
    </cfRule>
    <cfRule type="expression" dxfId="355" priority="24">
      <formula>$AE10=TRUE</formula>
    </cfRule>
    <cfRule type="expression" dxfId="354" priority="25">
      <formula>$AG10=TRUE</formula>
    </cfRule>
    <cfRule type="expression" dxfId="353" priority="26">
      <formula>$W10=TRUE</formula>
    </cfRule>
  </conditionalFormatting>
  <conditionalFormatting sqref="N16:O18">
    <cfRule type="expression" dxfId="352" priority="27">
      <formula>$AD16=TRUE</formula>
    </cfRule>
    <cfRule type="expression" dxfId="351" priority="28">
      <formula>$AF16=TRUE</formula>
    </cfRule>
    <cfRule type="expression" dxfId="350" priority="29">
      <formula>$AH16=TRUE</formula>
    </cfRule>
    <cfRule type="expression" dxfId="349" priority="30">
      <formula>$X16=TRUE</formula>
    </cfRule>
    <cfRule type="expression" dxfId="348" priority="31">
      <formula>$AB16=TRUE</formula>
    </cfRule>
  </conditionalFormatting>
  <conditionalFormatting sqref="N19:O20">
    <cfRule type="expression" dxfId="347" priority="32">
      <formula>$AA19=TRUE</formula>
    </cfRule>
    <cfRule type="expression" dxfId="346" priority="33">
      <formula>$AC19=TRUE</formula>
    </cfRule>
    <cfRule type="expression" dxfId="345" priority="34">
      <formula>$AE19=TRUE</formula>
    </cfRule>
    <cfRule type="expression" dxfId="344" priority="35">
      <formula>$AG19=TRUE</formula>
    </cfRule>
    <cfRule type="expression" dxfId="343" priority="36">
      <formula>$W19=TRUE</formula>
    </cfRule>
  </conditionalFormatting>
  <conditionalFormatting sqref="N22:O23">
    <cfRule type="expression" dxfId="342" priority="37">
      <formula>$AD22=TRUE</formula>
    </cfRule>
    <cfRule type="expression" dxfId="341" priority="38">
      <formula>$AF22=TRUE</formula>
    </cfRule>
    <cfRule type="expression" dxfId="340" priority="39">
      <formula>$AH22=TRUE</formula>
    </cfRule>
    <cfRule type="expression" dxfId="339" priority="40">
      <formula>$X22=TRUE</formula>
    </cfRule>
    <cfRule type="expression" dxfId="338" priority="41">
      <formula>$AB22=TRUE</formula>
    </cfRule>
  </conditionalFormatting>
  <conditionalFormatting sqref="N28:O32">
    <cfRule type="expression" dxfId="337" priority="42">
      <formula>$AA28=TRUE</formula>
    </cfRule>
    <cfRule type="expression" dxfId="336" priority="43">
      <formula>$AC28=TRUE</formula>
    </cfRule>
    <cfRule type="expression" dxfId="335" priority="44">
      <formula>$AE28=TRUE</formula>
    </cfRule>
    <cfRule type="expression" dxfId="334" priority="45">
      <formula>$AG28=TRUE</formula>
    </cfRule>
    <cfRule type="expression" dxfId="333" priority="46">
      <formula>$W28=TRUE</formula>
    </cfRule>
  </conditionalFormatting>
  <conditionalFormatting sqref="N34:O35">
    <cfRule type="expression" dxfId="332" priority="47">
      <formula>$AA34=TRUE</formula>
    </cfRule>
    <cfRule type="expression" dxfId="331" priority="48">
      <formula>$AC34=TRUE</formula>
    </cfRule>
    <cfRule type="expression" dxfId="330" priority="49">
      <formula>$AE34=TRUE</formula>
    </cfRule>
    <cfRule type="expression" dxfId="329" priority="50">
      <formula>$AG34=TRUE</formula>
    </cfRule>
    <cfRule type="expression" dxfId="328" priority="51">
      <formula>$W34=TRUE</formula>
    </cfRule>
  </conditionalFormatting>
  <conditionalFormatting sqref="N43:O47 N49:O50">
    <cfRule type="expression" dxfId="327" priority="52">
      <formula>$AD43=TRUE</formula>
    </cfRule>
    <cfRule type="expression" dxfId="326" priority="53">
      <formula>$AF43=TRUE</formula>
    </cfRule>
    <cfRule type="expression" dxfId="325" priority="54">
      <formula>$AH43=TRUE</formula>
    </cfRule>
    <cfRule type="expression" dxfId="324" priority="55">
      <formula>$X43=TRUE</formula>
    </cfRule>
    <cfRule type="expression" dxfId="323" priority="56">
      <formula>$AB43=TRUE</formula>
    </cfRule>
  </conditionalFormatting>
  <conditionalFormatting sqref="N56:O58">
    <cfRule type="expression" dxfId="322" priority="57">
      <formula>$AA56=TRUE</formula>
    </cfRule>
    <cfRule type="expression" dxfId="321" priority="58">
      <formula>$W56=TRUE</formula>
    </cfRule>
    <cfRule type="expression" dxfId="320" priority="59">
      <formula>$AE56=TRUE</formula>
    </cfRule>
    <cfRule type="expression" dxfId="319" priority="60">
      <formula>$AG56=TRUE</formula>
    </cfRule>
    <cfRule type="expression" dxfId="318" priority="61">
      <formula>$AC56=TRUE</formula>
    </cfRule>
  </conditionalFormatting>
  <conditionalFormatting sqref="N59:O59">
    <cfRule type="expression" dxfId="317" priority="62">
      <formula>$AD59=TRUE</formula>
    </cfRule>
    <cfRule type="expression" dxfId="316" priority="63">
      <formula>$AF59=TRUE</formula>
    </cfRule>
    <cfRule type="expression" dxfId="315" priority="64">
      <formula>$AH59=TRUE</formula>
    </cfRule>
    <cfRule type="expression" dxfId="314" priority="65">
      <formula>$AB59=TRUE</formula>
    </cfRule>
    <cfRule type="expression" dxfId="313" priority="66">
      <formula>$X59=TRUE</formula>
    </cfRule>
  </conditionalFormatting>
  <conditionalFormatting sqref="N60:O61">
    <cfRule type="expression" dxfId="312" priority="67">
      <formula>$AA60=TRUE</formula>
    </cfRule>
    <cfRule type="expression" dxfId="311" priority="68">
      <formula>$W60=TRUE</formula>
    </cfRule>
    <cfRule type="expression" dxfId="310" priority="69">
      <formula>$AE60=TRUE</formula>
    </cfRule>
    <cfRule type="expression" dxfId="309" priority="70">
      <formula>$AG60=TRUE</formula>
    </cfRule>
    <cfRule type="expression" dxfId="308" priority="71">
      <formula>$AC60=TRUE</formula>
    </cfRule>
    <cfRule type="expression" dxfId="307" priority="72">
      <formula>$AE60=TRUE</formula>
    </cfRule>
    <cfRule type="expression" dxfId="306" priority="73">
      <formula>$AG60=TRUE</formula>
    </cfRule>
  </conditionalFormatting>
  <conditionalFormatting sqref="N62:O62">
    <cfRule type="expression" dxfId="305" priority="74">
      <formula>$AD62=TRUE</formula>
    </cfRule>
    <cfRule type="expression" dxfId="304" priority="75">
      <formula>$AF62=TRUE</formula>
    </cfRule>
    <cfRule type="expression" dxfId="303" priority="76">
      <formula>$AH62=TRUE</formula>
    </cfRule>
    <cfRule type="expression" dxfId="302" priority="77">
      <formula>$X62=TRUE</formula>
    </cfRule>
    <cfRule type="expression" dxfId="301" priority="78">
      <formula>$AB62=TRUE</formula>
    </cfRule>
  </conditionalFormatting>
  <conditionalFormatting sqref="N63:O63">
    <cfRule type="expression" dxfId="300" priority="79">
      <formula>$AE63=TRUE</formula>
    </cfRule>
    <cfRule type="expression" dxfId="299" priority="80">
      <formula>$AG63=TRUE</formula>
    </cfRule>
    <cfRule type="expression" dxfId="298" priority="81">
      <formula>$AC63=TRUE</formula>
    </cfRule>
    <cfRule type="expression" dxfId="297" priority="82">
      <formula>$AA63=TRUE</formula>
    </cfRule>
    <cfRule type="expression" dxfId="296" priority="83">
      <formula>$AC63=TRUE</formula>
    </cfRule>
    <cfRule type="expression" dxfId="295" priority="84">
      <formula>$AE63=TRUE</formula>
    </cfRule>
    <cfRule type="expression" dxfId="294" priority="85">
      <formula>$AG63=TRUE</formula>
    </cfRule>
    <cfRule type="expression" dxfId="293" priority="86">
      <formula>$W63=TRUE</formula>
    </cfRule>
  </conditionalFormatting>
  <conditionalFormatting sqref="N68:O69 N72:O74">
    <cfRule type="expression" dxfId="292" priority="87">
      <formula>$AC68=TRUE</formula>
    </cfRule>
    <cfRule type="expression" dxfId="291" priority="88">
      <formula>$AA68=TRUE</formula>
    </cfRule>
    <cfRule type="expression" dxfId="290" priority="89">
      <formula>$AC68=TRUE</formula>
    </cfRule>
    <cfRule type="expression" dxfId="289" priority="90">
      <formula>$AE68=TRUE</formula>
    </cfRule>
    <cfRule type="expression" dxfId="288" priority="91">
      <formula>$AG68=TRUE</formula>
    </cfRule>
    <cfRule type="expression" dxfId="287" priority="92">
      <formula>$W68=TRUE</formula>
    </cfRule>
  </conditionalFormatting>
  <conditionalFormatting sqref="N68:O70">
    <cfRule type="expression" dxfId="286" priority="93">
      <formula>$AE68=TRUE</formula>
    </cfRule>
    <cfRule type="expression" dxfId="285" priority="94">
      <formula>$AG68=TRUE</formula>
    </cfRule>
  </conditionalFormatting>
  <conditionalFormatting sqref="N70:O70">
    <cfRule type="expression" dxfId="284" priority="95">
      <formula>$AC70=TRUE</formula>
    </cfRule>
    <cfRule type="expression" dxfId="283" priority="96">
      <formula>$AA70=TRUE</formula>
    </cfRule>
    <cfRule type="expression" dxfId="282" priority="97">
      <formula>$AC70=TRUE</formula>
    </cfRule>
    <cfRule type="expression" dxfId="281" priority="98">
      <formula>$W70=TRUE</formula>
    </cfRule>
  </conditionalFormatting>
  <conditionalFormatting sqref="N70:O74">
    <cfRule type="expression" dxfId="280" priority="99">
      <formula>$AE70=TRUE</formula>
    </cfRule>
    <cfRule type="expression" dxfId="279" priority="100">
      <formula>$AG70=TRUE</formula>
    </cfRule>
  </conditionalFormatting>
  <conditionalFormatting sqref="N71:O71">
    <cfRule type="expression" dxfId="278" priority="101">
      <formula>$AD71=TRUE</formula>
    </cfRule>
    <cfRule type="expression" dxfId="277" priority="102">
      <formula>$AF71=TRUE</formula>
    </cfRule>
    <cfRule type="expression" dxfId="276" priority="103">
      <formula>$AH71=TRUE</formula>
    </cfRule>
    <cfRule type="expression" dxfId="275" priority="104">
      <formula>$AB71=TRUE</formula>
    </cfRule>
    <cfRule type="expression" dxfId="274" priority="105">
      <formula>$X71=TRUE</formula>
    </cfRule>
    <cfRule type="expression" dxfId="273" priority="106">
      <formula>$AA71=TRUE</formula>
    </cfRule>
    <cfRule type="expression" dxfId="272" priority="107">
      <formula>$W71=TRUE</formula>
    </cfRule>
    <cfRule type="expression" dxfId="271" priority="108">
      <formula>$AE71=TRUE</formula>
    </cfRule>
    <cfRule type="expression" dxfId="270" priority="109">
      <formula>$AG71=TRUE</formula>
    </cfRule>
    <cfRule type="expression" dxfId="269" priority="110">
      <formula>$AC71=TRUE</formula>
    </cfRule>
  </conditionalFormatting>
  <conditionalFormatting sqref="N75:O75">
    <cfRule type="expression" dxfId="268" priority="111">
      <formula>$AD75=TRUE</formula>
    </cfRule>
    <cfRule type="expression" dxfId="267" priority="112">
      <formula>$AF75=TRUE</formula>
    </cfRule>
    <cfRule type="expression" dxfId="266" priority="113">
      <formula>$AH75=TRUE</formula>
    </cfRule>
    <cfRule type="expression" dxfId="265" priority="114">
      <formula>$AB75=TRUE</formula>
    </cfRule>
    <cfRule type="expression" dxfId="264" priority="115">
      <formula>$X75=TRUE</formula>
    </cfRule>
    <cfRule type="expression" dxfId="263" priority="116">
      <formula>$AA75=TRUE</formula>
    </cfRule>
    <cfRule type="expression" dxfId="262" priority="117">
      <formula>$W75=TRUE</formula>
    </cfRule>
    <cfRule type="expression" dxfId="261" priority="118">
      <formula>$AE75=TRUE</formula>
    </cfRule>
    <cfRule type="expression" dxfId="260" priority="119">
      <formula>$AG75=TRUE</formula>
    </cfRule>
    <cfRule type="expression" dxfId="259" priority="120">
      <formula>$AC75=TRUE</formula>
    </cfRule>
    <cfRule type="expression" dxfId="258" priority="121">
      <formula>$AE75=TRUE</formula>
    </cfRule>
    <cfRule type="expression" dxfId="257" priority="122">
      <formula>$AG75=TRUE</formula>
    </cfRule>
  </conditionalFormatting>
  <conditionalFormatting sqref="N80:O82 N84:O84 N86:O86">
    <cfRule type="expression" dxfId="256" priority="123">
      <formula>$AE80=TRUE</formula>
    </cfRule>
    <cfRule type="expression" dxfId="255" priority="124">
      <formula>$AG80=TRUE</formula>
    </cfRule>
    <cfRule type="expression" dxfId="254" priority="125">
      <formula>$AC80=TRUE</formula>
    </cfRule>
    <cfRule type="expression" dxfId="253" priority="126">
      <formula>$AA80=TRUE</formula>
    </cfRule>
    <cfRule type="expression" dxfId="252" priority="127">
      <formula>$AC80=TRUE</formula>
    </cfRule>
    <cfRule type="expression" dxfId="251" priority="128">
      <formula>$AE80=TRUE</formula>
    </cfRule>
    <cfRule type="expression" dxfId="250" priority="129">
      <formula>$AG80=TRUE</formula>
    </cfRule>
    <cfRule type="expression" dxfId="249" priority="130">
      <formula>$W80=TRUE</formula>
    </cfRule>
  </conditionalFormatting>
  <conditionalFormatting sqref="N94:O95">
    <cfRule type="expression" dxfId="248" priority="131">
      <formula>$AD94=TRUE</formula>
    </cfRule>
    <cfRule type="expression" dxfId="247" priority="132">
      <formula>$AF94=TRUE</formula>
    </cfRule>
    <cfRule type="expression" dxfId="246" priority="133">
      <formula>$AH94=TRUE</formula>
    </cfRule>
    <cfRule type="expression" dxfId="245" priority="134">
      <formula>$AD94=TRUE</formula>
    </cfRule>
    <cfRule type="expression" dxfId="244" priority="135">
      <formula>$AF94=TRUE</formula>
    </cfRule>
    <cfRule type="expression" dxfId="243" priority="136">
      <formula>$AH94=TRUE</formula>
    </cfRule>
    <cfRule type="expression" dxfId="242" priority="137">
      <formula>$AB94=TRUE</formula>
    </cfRule>
    <cfRule type="expression" dxfId="241" priority="138">
      <formula>$X94=TRUE</formula>
    </cfRule>
  </conditionalFormatting>
  <conditionalFormatting sqref="N95:O95">
    <cfRule type="expression" dxfId="240" priority="139">
      <formula>$AD95=TRUE</formula>
    </cfRule>
    <cfRule type="expression" dxfId="239" priority="140">
      <formula>$AF95=TRUE</formula>
    </cfRule>
    <cfRule type="expression" dxfId="238" priority="141">
      <formula>$AH95=TRUE</formula>
    </cfRule>
  </conditionalFormatting>
  <conditionalFormatting sqref="N96:O96">
    <cfRule type="expression" dxfId="237" priority="142">
      <formula>$AE96=TRUE</formula>
    </cfRule>
    <cfRule type="expression" dxfId="236" priority="143">
      <formula>$AG96=TRUE</formula>
    </cfRule>
    <cfRule type="expression" dxfId="235" priority="144">
      <formula>$AC96=TRUE</formula>
    </cfRule>
    <cfRule type="expression" dxfId="234" priority="145">
      <formula>$AA96=TRUE</formula>
    </cfRule>
    <cfRule type="expression" dxfId="233" priority="146">
      <formula>$AC96=TRUE</formula>
    </cfRule>
    <cfRule type="expression" dxfId="232" priority="147">
      <formula>$AE96=TRUE</formula>
    </cfRule>
    <cfRule type="expression" dxfId="231" priority="148">
      <formula>$AG96=TRUE</formula>
    </cfRule>
    <cfRule type="expression" dxfId="230" priority="149">
      <formula>$W96=TRUE</formula>
    </cfRule>
  </conditionalFormatting>
  <conditionalFormatting sqref="Q5:U8 Q12:U12">
    <cfRule type="expression" dxfId="229" priority="150">
      <formula>$AA5=TRUE</formula>
    </cfRule>
    <cfRule type="expression" dxfId="228" priority="151">
      <formula>$AC5=TRUE</formula>
    </cfRule>
    <cfRule type="expression" dxfId="227" priority="152">
      <formula>$AE5=TRUE</formula>
    </cfRule>
    <cfRule type="expression" dxfId="226" priority="153">
      <formula>$AG5=TRUE</formula>
    </cfRule>
    <cfRule type="expression" dxfId="225" priority="154">
      <formula>$W5=TRUE</formula>
    </cfRule>
  </conditionalFormatting>
  <conditionalFormatting sqref="Q10:U10">
    <cfRule type="expression" dxfId="224" priority="155">
      <formula>$AA10=TRUE</formula>
    </cfRule>
    <cfRule type="expression" dxfId="223" priority="156">
      <formula>$AC10=TRUE</formula>
    </cfRule>
    <cfRule type="expression" dxfId="222" priority="157">
      <formula>$AE10=TRUE</formula>
    </cfRule>
    <cfRule type="expression" dxfId="221" priority="158">
      <formula>$AG10=TRUE</formula>
    </cfRule>
    <cfRule type="expression" dxfId="220" priority="159">
      <formula>$W10=TRUE</formula>
    </cfRule>
  </conditionalFormatting>
  <conditionalFormatting sqref="T7">
    <cfRule type="expression" dxfId="219" priority="160">
      <formula>$AC7=TRUE</formula>
    </cfRule>
    <cfRule type="expression" dxfId="218" priority="161">
      <formula>$AE7=TRUE</formula>
    </cfRule>
    <cfRule type="expression" dxfId="217" priority="162">
      <formula>$AG7=TRUE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J1005"/>
  <sheetViews>
    <sheetView showGridLines="0" tabSelected="1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N85" sqref="N85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6" width="3.6640625" hidden="1" customWidth="1"/>
    <col min="7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6" width="5.88671875" customWidth="1"/>
  </cols>
  <sheetData>
    <row r="1" spans="1:36" ht="14.25" customHeight="1" x14ac:dyDescent="0.3">
      <c r="A1" s="1"/>
      <c r="B1" s="2" t="s">
        <v>382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COUNTA(D5:D12,D16:D24,D28:D36,D40:D47,D53:D60,D66:D74,D78:D86,D91:D102)</f>
        <v>60</v>
      </c>
      <c r="E2" s="313" t="s">
        <v>276</v>
      </c>
      <c r="F2" s="314"/>
      <c r="G2" s="14">
        <f t="shared" ref="G2:K2" si="0">G99</f>
        <v>143</v>
      </c>
      <c r="H2" s="15">
        <f t="shared" si="0"/>
        <v>10</v>
      </c>
      <c r="I2" s="15">
        <f t="shared" si="0"/>
        <v>18</v>
      </c>
      <c r="J2" s="16">
        <f t="shared" si="0"/>
        <v>157</v>
      </c>
      <c r="K2" s="17">
        <f t="shared" si="0"/>
        <v>240</v>
      </c>
      <c r="L2" s="18">
        <f>U2+AD2</f>
        <v>243</v>
      </c>
      <c r="M2" s="12"/>
      <c r="N2" s="19">
        <v>28</v>
      </c>
      <c r="O2" s="20" t="s">
        <v>383</v>
      </c>
      <c r="P2" s="21"/>
      <c r="Q2" s="21"/>
      <c r="R2" s="21"/>
      <c r="S2" s="21"/>
      <c r="T2" s="22"/>
      <c r="U2" s="17">
        <f>SUM(U5:U12,U16:U24,U28:U36,U40:U49,U53:U62,U66:U74,U78:U86,U91:U97)</f>
        <v>100</v>
      </c>
      <c r="V2" s="23"/>
      <c r="W2" s="12"/>
      <c r="X2" s="19">
        <v>30</v>
      </c>
      <c r="Y2" s="20" t="s">
        <v>276</v>
      </c>
      <c r="Z2" s="21"/>
      <c r="AA2" s="21"/>
      <c r="AB2" s="21"/>
      <c r="AC2" s="22"/>
      <c r="AD2" s="17">
        <f>SUM(AI5:AI12,AI16:AI24,AI28:AI36,AI40:AI47,AI53:AI60,AI66:AI74,AI78:AI86,AI91:AI98)</f>
        <v>143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53" t="s">
        <v>20</v>
      </c>
      <c r="E5" s="54" t="s">
        <v>21</v>
      </c>
      <c r="F5" s="134" t="b">
        <v>0</v>
      </c>
      <c r="G5" s="57">
        <v>4</v>
      </c>
      <c r="H5" s="57">
        <v>0</v>
      </c>
      <c r="I5" s="57">
        <v>0</v>
      </c>
      <c r="J5" s="58">
        <f t="shared" ref="J5:J12" si="1">IF(G5="","",G5+(H5+I5)/2)</f>
        <v>4</v>
      </c>
      <c r="K5" s="59">
        <v>6</v>
      </c>
      <c r="L5" s="60"/>
      <c r="M5" s="52">
        <f>IF($D5="","",1)</f>
        <v>1</v>
      </c>
      <c r="N5" s="188" t="s">
        <v>20</v>
      </c>
      <c r="O5" s="227" t="s">
        <v>21</v>
      </c>
      <c r="P5" s="57"/>
      <c r="Q5" s="228">
        <v>4</v>
      </c>
      <c r="R5" s="57">
        <v>0</v>
      </c>
      <c r="S5" s="57">
        <v>0</v>
      </c>
      <c r="T5" s="58">
        <v>4</v>
      </c>
      <c r="U5" s="59">
        <v>6</v>
      </c>
      <c r="V5" s="60"/>
      <c r="W5" s="52">
        <f>IF($D5="","",1)</f>
        <v>1</v>
      </c>
      <c r="X5" s="61" t="str">
        <f t="shared" ref="X5:Y5" si="2">IF($F5=TRUE,D5,"")</f>
        <v/>
      </c>
      <c r="Y5" s="62" t="str">
        <f t="shared" si="2"/>
        <v/>
      </c>
      <c r="Z5" s="57" t="str">
        <f t="shared" ref="Z5:AB5" si="3">IF($F5=TRUE,G5,"")</f>
        <v/>
      </c>
      <c r="AA5" s="57" t="str">
        <f t="shared" si="3"/>
        <v/>
      </c>
      <c r="AB5" s="57" t="str">
        <f t="shared" si="3"/>
        <v/>
      </c>
      <c r="AC5" s="58" t="str">
        <f t="shared" ref="AC5:AC10" si="4">IF(Z5="","",Z5+(AA5+AB5)/2)</f>
        <v/>
      </c>
      <c r="AD5" s="59" t="str">
        <f t="shared" ref="AD5:AE5" si="5">IF($F5=TRUE,K5,"")</f>
        <v/>
      </c>
      <c r="AE5" s="60" t="str">
        <f t="shared" si="5"/>
        <v/>
      </c>
      <c r="AF5" s="63"/>
      <c r="AG5" s="64">
        <f t="shared" ref="AG5:AG12" si="6">IF(OR(AND(E5&lt;&gt;"",O5="",Y5=""),AND(E5&lt;&gt;"",O5&lt;&gt;"",Y5&lt;&gt;"")),1,0)</f>
        <v>0</v>
      </c>
      <c r="AH5" s="65">
        <f t="shared" ref="AH5:AH12" si="7">IF(O5="",0,K5)</f>
        <v>6</v>
      </c>
      <c r="AI5" s="66">
        <f t="shared" ref="AI5:AI12" si="8">IF(Y5="",0,AD5)</f>
        <v>0</v>
      </c>
      <c r="AJ5" s="9"/>
    </row>
    <row r="6" spans="1:36" ht="14.25" customHeight="1" x14ac:dyDescent="0.3">
      <c r="A6" s="309"/>
      <c r="B6" s="306"/>
      <c r="C6" s="52">
        <f t="shared" ref="C6:C11" si="9">IF($D6="","",MAX(C$5:C5)+1)</f>
        <v>2</v>
      </c>
      <c r="D6" s="53" t="s">
        <v>22</v>
      </c>
      <c r="E6" s="54" t="s">
        <v>23</v>
      </c>
      <c r="F6" s="134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0" si="10">IF($D6="","",MAX(M$5:M5)+1)</f>
        <v>2</v>
      </c>
      <c r="N6" s="227" t="s">
        <v>22</v>
      </c>
      <c r="O6" s="227" t="s">
        <v>23</v>
      </c>
      <c r="P6" s="57"/>
      <c r="Q6" s="228">
        <v>3</v>
      </c>
      <c r="R6" s="57">
        <v>0</v>
      </c>
      <c r="S6" s="57">
        <v>2</v>
      </c>
      <c r="T6" s="58">
        <v>4</v>
      </c>
      <c r="U6" s="59">
        <v>6</v>
      </c>
      <c r="V6" s="60"/>
      <c r="W6" s="52">
        <f t="shared" ref="W6:W10" si="11">IF($D6="","",MAX(W$5:W5)+1)</f>
        <v>2</v>
      </c>
      <c r="X6" s="61" t="str">
        <f t="shared" ref="X6:Y6" si="12">IF($F6=TRUE,D6,"")</f>
        <v/>
      </c>
      <c r="Y6" s="62" t="str">
        <f t="shared" si="12"/>
        <v/>
      </c>
      <c r="Z6" s="57" t="str">
        <f t="shared" ref="Z6:AB6" si="13">IF($F6=TRUE,G6,"")</f>
        <v/>
      </c>
      <c r="AA6" s="57" t="str">
        <f t="shared" si="13"/>
        <v/>
      </c>
      <c r="AB6" s="57" t="str">
        <f t="shared" si="13"/>
        <v/>
      </c>
      <c r="AC6" s="58" t="str">
        <f t="shared" si="4"/>
        <v/>
      </c>
      <c r="AD6" s="59" t="str">
        <f t="shared" ref="AD6:AE6" si="14">IF($F6=TRUE,K6,"")</f>
        <v/>
      </c>
      <c r="AE6" s="60" t="str">
        <f t="shared" si="14"/>
        <v/>
      </c>
      <c r="AF6" s="63"/>
      <c r="AG6" s="64">
        <f t="shared" si="6"/>
        <v>0</v>
      </c>
      <c r="AH6" s="65">
        <f t="shared" si="7"/>
        <v>6</v>
      </c>
      <c r="AI6" s="66">
        <f t="shared" si="8"/>
        <v>0</v>
      </c>
      <c r="AJ6" s="9"/>
    </row>
    <row r="7" spans="1:36" ht="14.25" customHeight="1" x14ac:dyDescent="0.3">
      <c r="A7" s="309"/>
      <c r="B7" s="306"/>
      <c r="C7" s="52">
        <f t="shared" si="9"/>
        <v>3</v>
      </c>
      <c r="D7" s="53" t="s">
        <v>24</v>
      </c>
      <c r="E7" s="54" t="s">
        <v>25</v>
      </c>
      <c r="F7" s="134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0"/>
        <v>3</v>
      </c>
      <c r="N7" s="227" t="s">
        <v>24</v>
      </c>
      <c r="O7" s="188" t="s">
        <v>25</v>
      </c>
      <c r="P7" s="57"/>
      <c r="Q7" s="228">
        <v>3</v>
      </c>
      <c r="R7" s="57">
        <v>0</v>
      </c>
      <c r="S7" s="57">
        <v>2</v>
      </c>
      <c r="T7" s="58">
        <v>4</v>
      </c>
      <c r="U7" s="59">
        <v>5</v>
      </c>
      <c r="V7" s="60"/>
      <c r="W7" s="52">
        <f t="shared" si="11"/>
        <v>3</v>
      </c>
      <c r="X7" s="61" t="str">
        <f t="shared" ref="X7:Y7" si="15">IF($F7=TRUE,D7,"")</f>
        <v/>
      </c>
      <c r="Y7" s="62" t="str">
        <f t="shared" si="15"/>
        <v/>
      </c>
      <c r="Z7" s="57" t="str">
        <f t="shared" ref="Z7:AB7" si="16">IF($F7=TRUE,G7,"")</f>
        <v/>
      </c>
      <c r="AA7" s="57" t="str">
        <f t="shared" si="16"/>
        <v/>
      </c>
      <c r="AB7" s="57" t="str">
        <f t="shared" si="16"/>
        <v/>
      </c>
      <c r="AC7" s="58" t="str">
        <f t="shared" si="4"/>
        <v/>
      </c>
      <c r="AD7" s="59" t="str">
        <f t="shared" ref="AD7:AE7" si="17">IF($F7=TRUE,K7,"")</f>
        <v/>
      </c>
      <c r="AE7" s="60" t="str">
        <f t="shared" si="17"/>
        <v/>
      </c>
      <c r="AF7" s="63"/>
      <c r="AG7" s="64">
        <f t="shared" si="6"/>
        <v>0</v>
      </c>
      <c r="AH7" s="65">
        <f t="shared" si="7"/>
        <v>5</v>
      </c>
      <c r="AI7" s="66">
        <f t="shared" si="8"/>
        <v>0</v>
      </c>
      <c r="AJ7" s="9"/>
    </row>
    <row r="8" spans="1:36" ht="14.25" customHeight="1" x14ac:dyDescent="0.3">
      <c r="A8" s="309"/>
      <c r="B8" s="306"/>
      <c r="C8" s="52">
        <f t="shared" si="9"/>
        <v>4</v>
      </c>
      <c r="D8" s="53" t="s">
        <v>178</v>
      </c>
      <c r="E8" s="54" t="s">
        <v>179</v>
      </c>
      <c r="F8" s="134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3</v>
      </c>
      <c r="L8" s="60"/>
      <c r="M8" s="52">
        <f t="shared" si="10"/>
        <v>4</v>
      </c>
      <c r="N8" s="227"/>
      <c r="O8" s="227"/>
      <c r="P8" s="57"/>
      <c r="Q8" s="228"/>
      <c r="R8" s="57"/>
      <c r="S8" s="57"/>
      <c r="T8" s="58"/>
      <c r="U8" s="59"/>
      <c r="V8" s="60"/>
      <c r="W8" s="52">
        <f t="shared" si="11"/>
        <v>4</v>
      </c>
      <c r="X8" s="53" t="s">
        <v>178</v>
      </c>
      <c r="Y8" s="54" t="s">
        <v>179</v>
      </c>
      <c r="Z8" s="57">
        <v>2</v>
      </c>
      <c r="AA8" s="57">
        <v>0</v>
      </c>
      <c r="AB8" s="57">
        <v>0</v>
      </c>
      <c r="AC8" s="58">
        <f t="shared" si="4"/>
        <v>2</v>
      </c>
      <c r="AD8" s="59">
        <v>3</v>
      </c>
      <c r="AE8" s="60" t="str">
        <f t="shared" ref="AE8:AE9" si="18">IF($F8=TRUE,L8,"")</f>
        <v/>
      </c>
      <c r="AF8" s="63"/>
      <c r="AG8" s="64">
        <f t="shared" si="6"/>
        <v>0</v>
      </c>
      <c r="AH8" s="65">
        <f t="shared" si="7"/>
        <v>0</v>
      </c>
      <c r="AI8" s="66">
        <f t="shared" si="8"/>
        <v>3</v>
      </c>
      <c r="AJ8" s="9"/>
    </row>
    <row r="9" spans="1:36" ht="14.25" customHeight="1" x14ac:dyDescent="0.3">
      <c r="A9" s="309"/>
      <c r="B9" s="306"/>
      <c r="C9" s="52">
        <f t="shared" si="9"/>
        <v>5</v>
      </c>
      <c r="D9" s="53" t="s">
        <v>51</v>
      </c>
      <c r="E9" s="54" t="s">
        <v>52</v>
      </c>
      <c r="F9" s="134" t="b">
        <v>0</v>
      </c>
      <c r="G9" s="57">
        <v>1</v>
      </c>
      <c r="H9" s="57">
        <v>2</v>
      </c>
      <c r="I9" s="57">
        <v>0</v>
      </c>
      <c r="J9" s="58">
        <f t="shared" si="1"/>
        <v>2</v>
      </c>
      <c r="K9" s="59">
        <v>4</v>
      </c>
      <c r="L9" s="60"/>
      <c r="M9" s="52">
        <f t="shared" si="10"/>
        <v>5</v>
      </c>
      <c r="N9" s="53" t="s">
        <v>51</v>
      </c>
      <c r="O9" s="54" t="s">
        <v>52</v>
      </c>
      <c r="P9" s="134" t="b">
        <v>0</v>
      </c>
      <c r="Q9" s="57">
        <v>1</v>
      </c>
      <c r="R9" s="57">
        <v>2</v>
      </c>
      <c r="S9" s="57">
        <v>0</v>
      </c>
      <c r="T9" s="58">
        <f t="shared" ref="T9" si="19">IF(Q9="","",Q9+(R9+S9)/2)</f>
        <v>2</v>
      </c>
      <c r="U9" s="59">
        <v>4</v>
      </c>
      <c r="V9" s="60"/>
      <c r="W9" s="52">
        <f t="shared" si="11"/>
        <v>5</v>
      </c>
      <c r="X9" s="236"/>
      <c r="Y9" s="237"/>
      <c r="Z9" s="238"/>
      <c r="AA9" s="238"/>
      <c r="AB9" s="238"/>
      <c r="AC9" s="234"/>
      <c r="AD9" s="234"/>
      <c r="AE9" s="60" t="str">
        <f t="shared" si="18"/>
        <v/>
      </c>
      <c r="AF9" s="63"/>
      <c r="AG9" s="64">
        <f t="shared" si="6"/>
        <v>0</v>
      </c>
      <c r="AH9" s="65">
        <f t="shared" si="7"/>
        <v>4</v>
      </c>
      <c r="AI9" s="66">
        <f t="shared" si="8"/>
        <v>0</v>
      </c>
      <c r="AJ9" s="9"/>
    </row>
    <row r="10" spans="1:36" ht="14.25" customHeight="1" x14ac:dyDescent="0.3">
      <c r="A10" s="309"/>
      <c r="B10" s="306"/>
      <c r="C10" s="52">
        <f t="shared" si="9"/>
        <v>6</v>
      </c>
      <c r="D10" s="53" t="s">
        <v>38</v>
      </c>
      <c r="E10" s="54" t="s">
        <v>39</v>
      </c>
      <c r="F10" s="137" t="b">
        <v>0</v>
      </c>
      <c r="G10" s="57">
        <v>2</v>
      </c>
      <c r="H10" s="57">
        <v>1</v>
      </c>
      <c r="I10" s="57">
        <v>0</v>
      </c>
      <c r="J10" s="58">
        <f t="shared" si="1"/>
        <v>2.5</v>
      </c>
      <c r="K10" s="59">
        <v>2</v>
      </c>
      <c r="L10" s="60"/>
      <c r="M10" s="52">
        <f t="shared" si="10"/>
        <v>6</v>
      </c>
      <c r="N10" s="188" t="s">
        <v>38</v>
      </c>
      <c r="O10" s="227" t="s">
        <v>39</v>
      </c>
      <c r="P10" s="57"/>
      <c r="Q10" s="229">
        <v>2</v>
      </c>
      <c r="R10" s="57">
        <v>1</v>
      </c>
      <c r="S10" s="57">
        <v>0</v>
      </c>
      <c r="T10" s="58">
        <v>2.5</v>
      </c>
      <c r="U10" s="59">
        <v>2</v>
      </c>
      <c r="V10" s="60"/>
      <c r="W10" s="52">
        <f t="shared" si="11"/>
        <v>6</v>
      </c>
      <c r="X10" s="61" t="str">
        <f t="shared" ref="X10:Y10" si="20">IF($F10=TRUE,D10,"")</f>
        <v/>
      </c>
      <c r="Y10" s="62" t="str">
        <f t="shared" si="20"/>
        <v/>
      </c>
      <c r="Z10" s="57" t="str">
        <f t="shared" ref="Z10:AB10" si="21">IF($F10=TRUE,G10,"")</f>
        <v/>
      </c>
      <c r="AA10" s="57" t="str">
        <f t="shared" si="21"/>
        <v/>
      </c>
      <c r="AB10" s="57" t="str">
        <f t="shared" si="21"/>
        <v/>
      </c>
      <c r="AC10" s="58" t="str">
        <f t="shared" si="4"/>
        <v/>
      </c>
      <c r="AD10" s="59" t="str">
        <f t="shared" ref="AD10:AE10" si="22">IF($F10=TRUE,K10,"")</f>
        <v/>
      </c>
      <c r="AE10" s="60" t="str">
        <f t="shared" si="22"/>
        <v/>
      </c>
      <c r="AF10" s="63"/>
      <c r="AG10" s="64">
        <f t="shared" si="6"/>
        <v>0</v>
      </c>
      <c r="AH10" s="65">
        <f t="shared" si="7"/>
        <v>2</v>
      </c>
      <c r="AI10" s="66">
        <f t="shared" si="8"/>
        <v>0</v>
      </c>
      <c r="AJ10" s="9"/>
    </row>
    <row r="11" spans="1:36" ht="14.25" customHeight="1" x14ac:dyDescent="0.3">
      <c r="A11" s="309"/>
      <c r="B11" s="306"/>
      <c r="C11" s="52">
        <f t="shared" si="9"/>
        <v>7</v>
      </c>
      <c r="D11" s="53" t="s">
        <v>118</v>
      </c>
      <c r="E11" s="54" t="s">
        <v>119</v>
      </c>
      <c r="F11" s="134" t="b">
        <v>0</v>
      </c>
      <c r="G11" s="57">
        <v>2</v>
      </c>
      <c r="H11" s="57">
        <v>0</v>
      </c>
      <c r="I11" s="57">
        <v>0</v>
      </c>
      <c r="J11" s="58">
        <f t="shared" si="1"/>
        <v>2</v>
      </c>
      <c r="K11" s="59">
        <v>2</v>
      </c>
      <c r="L11" s="60"/>
      <c r="M11" s="52">
        <v>7</v>
      </c>
      <c r="N11" s="227" t="s">
        <v>118</v>
      </c>
      <c r="O11" s="227" t="s">
        <v>119</v>
      </c>
      <c r="P11" s="57"/>
      <c r="Q11" s="228">
        <v>2</v>
      </c>
      <c r="R11" s="57">
        <v>0</v>
      </c>
      <c r="S11" s="57">
        <v>0</v>
      </c>
      <c r="T11" s="58">
        <v>2</v>
      </c>
      <c r="U11" s="59">
        <v>2</v>
      </c>
      <c r="V11" s="60"/>
      <c r="W11" s="52">
        <v>7</v>
      </c>
      <c r="X11" s="61"/>
      <c r="Y11" s="62"/>
      <c r="Z11" s="57"/>
      <c r="AA11" s="57"/>
      <c r="AB11" s="57"/>
      <c r="AC11" s="58"/>
      <c r="AD11" s="59"/>
      <c r="AE11" s="60"/>
      <c r="AF11" s="63"/>
      <c r="AG11" s="64">
        <f t="shared" si="6"/>
        <v>0</v>
      </c>
      <c r="AH11" s="65">
        <f t="shared" si="7"/>
        <v>2</v>
      </c>
      <c r="AI11" s="66">
        <f t="shared" si="8"/>
        <v>0</v>
      </c>
      <c r="AJ11" s="9"/>
    </row>
    <row r="12" spans="1:36" ht="14.25" customHeight="1" x14ac:dyDescent="0.3">
      <c r="A12" s="309"/>
      <c r="B12" s="306"/>
      <c r="C12" s="52">
        <v>8</v>
      </c>
      <c r="D12" s="53"/>
      <c r="E12" s="54"/>
      <c r="F12" s="134"/>
      <c r="G12" s="57"/>
      <c r="H12" s="57"/>
      <c r="I12" s="57"/>
      <c r="J12" s="58" t="str">
        <f t="shared" si="1"/>
        <v/>
      </c>
      <c r="K12" s="59"/>
      <c r="L12" s="60"/>
      <c r="M12" s="52">
        <v>8</v>
      </c>
      <c r="N12" s="188"/>
      <c r="O12" s="227"/>
      <c r="P12" s="57"/>
      <c r="Q12" s="229"/>
      <c r="R12" s="57"/>
      <c r="S12" s="57"/>
      <c r="T12" s="58"/>
      <c r="U12" s="59"/>
      <c r="V12" s="60"/>
      <c r="W12" s="52">
        <v>8</v>
      </c>
      <c r="X12" s="61" t="str">
        <f t="shared" ref="X12:Y12" si="23">IF($F12=TRUE,D12,"")</f>
        <v/>
      </c>
      <c r="Y12" s="62" t="str">
        <f t="shared" si="23"/>
        <v/>
      </c>
      <c r="Z12" s="57" t="str">
        <f t="shared" ref="Z12:AB12" si="24">IF($F12=TRUE,G12,"")</f>
        <v/>
      </c>
      <c r="AA12" s="57" t="str">
        <f t="shared" si="24"/>
        <v/>
      </c>
      <c r="AB12" s="57" t="str">
        <f t="shared" si="24"/>
        <v/>
      </c>
      <c r="AC12" s="58" t="str">
        <f>IF(Z12="","",Z12+(AA12+AB12)/2)</f>
        <v/>
      </c>
      <c r="AD12" s="59" t="str">
        <f t="shared" ref="AD12:AE12" si="25">IF($F12=TRUE,K12,"")</f>
        <v/>
      </c>
      <c r="AE12" s="60" t="str">
        <f t="shared" si="25"/>
        <v/>
      </c>
      <c r="AF12" s="63"/>
      <c r="AG12" s="64">
        <f t="shared" si="6"/>
        <v>0</v>
      </c>
      <c r="AH12" s="65">
        <f t="shared" si="7"/>
        <v>0</v>
      </c>
      <c r="AI12" s="66">
        <f t="shared" si="8"/>
        <v>0</v>
      </c>
      <c r="AJ12" s="9"/>
    </row>
    <row r="13" spans="1:36" ht="14.25" customHeight="1" x14ac:dyDescent="0.3">
      <c r="A13" s="309"/>
      <c r="B13" s="306"/>
      <c r="C13" s="72"/>
      <c r="D13" s="73"/>
      <c r="E13" s="303" t="s">
        <v>40</v>
      </c>
      <c r="F13" s="304"/>
      <c r="G13" s="74">
        <f t="shared" ref="G13:K13" si="26">+SUM(G5:G12)</f>
        <v>17</v>
      </c>
      <c r="H13" s="75">
        <f t="shared" si="26"/>
        <v>3</v>
      </c>
      <c r="I13" s="75">
        <f t="shared" si="26"/>
        <v>4</v>
      </c>
      <c r="J13" s="75">
        <f t="shared" si="26"/>
        <v>20.5</v>
      </c>
      <c r="K13" s="76">
        <f t="shared" si="26"/>
        <v>28</v>
      </c>
      <c r="L13" s="77"/>
      <c r="M13" s="72"/>
      <c r="N13" s="73"/>
      <c r="O13" s="78" t="s">
        <v>40</v>
      </c>
      <c r="P13" s="74"/>
      <c r="Q13" s="230">
        <f t="shared" ref="Q13:U13" si="27">+SUM(Q5:Q12)</f>
        <v>15</v>
      </c>
      <c r="R13" s="75">
        <f t="shared" si="27"/>
        <v>3</v>
      </c>
      <c r="S13" s="75">
        <f t="shared" si="27"/>
        <v>4</v>
      </c>
      <c r="T13" s="75">
        <f t="shared" si="27"/>
        <v>18.5</v>
      </c>
      <c r="U13" s="76">
        <f t="shared" si="27"/>
        <v>25</v>
      </c>
      <c r="V13" s="77"/>
      <c r="W13" s="72"/>
      <c r="X13" s="73"/>
      <c r="Y13" s="78" t="s">
        <v>40</v>
      </c>
      <c r="Z13" s="74">
        <f t="shared" ref="Z13:AD13" si="28">+SUM(Z5:Z12)</f>
        <v>2</v>
      </c>
      <c r="AA13" s="75">
        <f t="shared" si="28"/>
        <v>0</v>
      </c>
      <c r="AB13" s="75">
        <f t="shared" si="28"/>
        <v>0</v>
      </c>
      <c r="AC13" s="75">
        <f t="shared" si="28"/>
        <v>2</v>
      </c>
      <c r="AD13" s="76">
        <f t="shared" si="28"/>
        <v>3</v>
      </c>
      <c r="AE13" s="77"/>
      <c r="AF13" s="40"/>
      <c r="AG13" s="79"/>
      <c r="AH13" s="40"/>
      <c r="AI13" s="40"/>
      <c r="AJ13" s="9"/>
    </row>
    <row r="14" spans="1:36" ht="14.25" customHeight="1" x14ac:dyDescent="0.3">
      <c r="A14" s="309"/>
      <c r="B14" s="307"/>
      <c r="C14" s="80"/>
      <c r="D14" s="81"/>
      <c r="E14" s="301" t="s">
        <v>41</v>
      </c>
      <c r="F14" s="302"/>
      <c r="G14" s="90">
        <f t="shared" ref="G14:K14" si="29">G13</f>
        <v>17</v>
      </c>
      <c r="H14" s="90">
        <f t="shared" si="29"/>
        <v>3</v>
      </c>
      <c r="I14" s="90">
        <f t="shared" si="29"/>
        <v>4</v>
      </c>
      <c r="J14" s="83">
        <f t="shared" si="29"/>
        <v>20.5</v>
      </c>
      <c r="K14" s="91">
        <f t="shared" si="29"/>
        <v>28</v>
      </c>
      <c r="L14" s="85"/>
      <c r="M14" s="86"/>
      <c r="N14" s="87"/>
      <c r="O14" s="88" t="s">
        <v>41</v>
      </c>
      <c r="P14" s="89"/>
      <c r="Q14" s="231">
        <f t="shared" ref="Q14:U14" si="30">Q13</f>
        <v>15</v>
      </c>
      <c r="R14" s="90">
        <f t="shared" si="30"/>
        <v>3</v>
      </c>
      <c r="S14" s="90">
        <f t="shared" si="30"/>
        <v>4</v>
      </c>
      <c r="T14" s="83">
        <f t="shared" si="30"/>
        <v>18.5</v>
      </c>
      <c r="U14" s="91">
        <f t="shared" si="30"/>
        <v>25</v>
      </c>
      <c r="V14" s="92"/>
      <c r="W14" s="86"/>
      <c r="X14" s="87"/>
      <c r="Y14" s="88" t="s">
        <v>41</v>
      </c>
      <c r="Z14" s="90">
        <f t="shared" ref="Z14:AD14" si="31">Z13</f>
        <v>2</v>
      </c>
      <c r="AA14" s="90">
        <f t="shared" si="31"/>
        <v>0</v>
      </c>
      <c r="AB14" s="90">
        <f t="shared" si="31"/>
        <v>0</v>
      </c>
      <c r="AC14" s="83">
        <f t="shared" si="31"/>
        <v>2</v>
      </c>
      <c r="AD14" s="91">
        <f t="shared" si="31"/>
        <v>3</v>
      </c>
      <c r="AE14" s="92"/>
      <c r="AF14" s="40"/>
      <c r="AG14" s="79"/>
      <c r="AH14" s="40"/>
      <c r="AI14" s="40"/>
      <c r="AJ14" s="9"/>
    </row>
    <row r="15" spans="1:36" ht="14.25" customHeight="1" x14ac:dyDescent="0.3">
      <c r="A15" s="309"/>
      <c r="B15" s="44">
        <v>2</v>
      </c>
      <c r="C15" s="45" t="s">
        <v>5</v>
      </c>
      <c r="D15" s="46" t="s">
        <v>6</v>
      </c>
      <c r="E15" s="46" t="s">
        <v>7</v>
      </c>
      <c r="F15" s="47" t="s">
        <v>15</v>
      </c>
      <c r="G15" s="45" t="s">
        <v>8</v>
      </c>
      <c r="H15" s="45" t="s">
        <v>9</v>
      </c>
      <c r="I15" s="45" t="s">
        <v>10</v>
      </c>
      <c r="J15" s="45" t="s">
        <v>11</v>
      </c>
      <c r="K15" s="45" t="s">
        <v>3</v>
      </c>
      <c r="L15" s="48" t="s">
        <v>12</v>
      </c>
      <c r="M15" s="45" t="s">
        <v>5</v>
      </c>
      <c r="N15" s="49" t="s">
        <v>6</v>
      </c>
      <c r="O15" s="49" t="s">
        <v>7</v>
      </c>
      <c r="P15" s="45"/>
      <c r="Q15" s="45" t="s">
        <v>8</v>
      </c>
      <c r="R15" s="45" t="s">
        <v>9</v>
      </c>
      <c r="S15" s="45" t="s">
        <v>10</v>
      </c>
      <c r="T15" s="45" t="s">
        <v>11</v>
      </c>
      <c r="U15" s="45" t="s">
        <v>3</v>
      </c>
      <c r="V15" s="48" t="s">
        <v>12</v>
      </c>
      <c r="W15" s="45" t="s">
        <v>5</v>
      </c>
      <c r="X15" s="49" t="s">
        <v>6</v>
      </c>
      <c r="Y15" s="49" t="s">
        <v>7</v>
      </c>
      <c r="Z15" s="45" t="s">
        <v>8</v>
      </c>
      <c r="AA15" s="45" t="s">
        <v>9</v>
      </c>
      <c r="AB15" s="45" t="s">
        <v>10</v>
      </c>
      <c r="AC15" s="45" t="s">
        <v>11</v>
      </c>
      <c r="AD15" s="45" t="s">
        <v>3</v>
      </c>
      <c r="AE15" s="48" t="s">
        <v>12</v>
      </c>
      <c r="AF15" s="50"/>
      <c r="AG15" s="93"/>
      <c r="AH15" s="50"/>
      <c r="AI15" s="50"/>
      <c r="AJ15" s="51"/>
    </row>
    <row r="16" spans="1:36" ht="14.25" customHeight="1" x14ac:dyDescent="0.3">
      <c r="A16" s="309"/>
      <c r="B16" s="305" t="s">
        <v>42</v>
      </c>
      <c r="C16" s="52">
        <f>IF($D16="","",1)</f>
        <v>1</v>
      </c>
      <c r="D16" s="53" t="s">
        <v>43</v>
      </c>
      <c r="E16" s="54" t="s">
        <v>44</v>
      </c>
      <c r="F16" s="134" t="b">
        <v>0</v>
      </c>
      <c r="G16" s="57">
        <v>4</v>
      </c>
      <c r="H16" s="57">
        <v>0</v>
      </c>
      <c r="I16" s="57">
        <v>0</v>
      </c>
      <c r="J16" s="58">
        <f t="shared" ref="J16:J24" si="32">IF(G16="","",G16+(H16+I16)/2)</f>
        <v>4</v>
      </c>
      <c r="K16" s="59">
        <v>6</v>
      </c>
      <c r="L16" s="60"/>
      <c r="M16" s="52">
        <f>IF($D16="","",1)</f>
        <v>1</v>
      </c>
      <c r="N16" s="188" t="s">
        <v>43</v>
      </c>
      <c r="O16" s="227" t="s">
        <v>44</v>
      </c>
      <c r="P16" s="57"/>
      <c r="Q16" s="228">
        <v>4</v>
      </c>
      <c r="R16" s="57">
        <v>0</v>
      </c>
      <c r="S16" s="57">
        <v>0</v>
      </c>
      <c r="T16" s="58">
        <v>4</v>
      </c>
      <c r="U16" s="59">
        <v>6</v>
      </c>
      <c r="V16" s="60"/>
      <c r="W16" s="52">
        <f>IF($D16="","",1)</f>
        <v>1</v>
      </c>
      <c r="X16" s="61" t="str">
        <f t="shared" ref="X16:Y16" si="33">IF($F16=TRUE,D16,"")</f>
        <v/>
      </c>
      <c r="Y16" s="62" t="str">
        <f t="shared" si="33"/>
        <v/>
      </c>
      <c r="Z16" s="57" t="str">
        <f t="shared" ref="Z16:AB16" si="34">IF($F16=TRUE,G16,"")</f>
        <v/>
      </c>
      <c r="AA16" s="57" t="str">
        <f t="shared" si="34"/>
        <v/>
      </c>
      <c r="AB16" s="57" t="str">
        <f t="shared" si="34"/>
        <v/>
      </c>
      <c r="AC16" s="58" t="str">
        <f>IF(Z16="","",Z16+(AA16+AB16)/2)</f>
        <v/>
      </c>
      <c r="AD16" s="59" t="str">
        <f>IF($F16=TRUE,K16,"")</f>
        <v/>
      </c>
      <c r="AE16" s="60"/>
      <c r="AF16" s="63"/>
      <c r="AG16" s="64">
        <f t="shared" ref="AG16:AG24" si="35">IF(OR(AND(E16&lt;&gt;"",O16="",Y16=""),AND(E16&lt;&gt;"",O16&lt;&gt;"",Y16&lt;&gt;"")),1,0)</f>
        <v>0</v>
      </c>
      <c r="AH16" s="65">
        <f t="shared" ref="AH16:AH24" si="36">IF(O16="",0,K16)</f>
        <v>6</v>
      </c>
      <c r="AI16" s="66">
        <f t="shared" ref="AI16:AI24" si="37">IF(Y16="",0,AD16)</f>
        <v>0</v>
      </c>
      <c r="AJ16" s="9"/>
    </row>
    <row r="17" spans="1:36" ht="14.25" customHeight="1" x14ac:dyDescent="0.3">
      <c r="A17" s="309"/>
      <c r="B17" s="306"/>
      <c r="C17" s="52">
        <f t="shared" ref="C17:C21" si="38">IF($D17="","",MAX(C$16:C16)+1)</f>
        <v>2</v>
      </c>
      <c r="D17" s="53" t="s">
        <v>45</v>
      </c>
      <c r="E17" s="54" t="s">
        <v>46</v>
      </c>
      <c r="F17" s="134" t="b">
        <v>1</v>
      </c>
      <c r="G17" s="57">
        <v>3</v>
      </c>
      <c r="H17" s="57">
        <v>0</v>
      </c>
      <c r="I17" s="57">
        <v>2</v>
      </c>
      <c r="J17" s="58">
        <f t="shared" si="32"/>
        <v>4</v>
      </c>
      <c r="K17" s="59">
        <v>6</v>
      </c>
      <c r="L17" s="60"/>
      <c r="M17" s="52">
        <f t="shared" ref="M17:M21" si="39">IF($D17="","",MAX(M$16:M16)+1)</f>
        <v>2</v>
      </c>
      <c r="N17" s="227" t="s">
        <v>45</v>
      </c>
      <c r="O17" s="188" t="s">
        <v>46</v>
      </c>
      <c r="P17" s="57"/>
      <c r="Q17" s="229">
        <v>3</v>
      </c>
      <c r="R17" s="57">
        <v>0</v>
      </c>
      <c r="S17" s="57">
        <v>2</v>
      </c>
      <c r="T17" s="58">
        <v>4</v>
      </c>
      <c r="U17" s="59">
        <v>6</v>
      </c>
      <c r="V17" s="60"/>
      <c r="W17" s="52">
        <f t="shared" ref="W17:W21" si="40">IF($D17="","",MAX(W$16:W16)+1)</f>
        <v>2</v>
      </c>
      <c r="X17" s="61"/>
      <c r="Y17" s="62"/>
      <c r="Z17" s="57"/>
      <c r="AA17" s="57"/>
      <c r="AB17" s="57"/>
      <c r="AC17" s="58"/>
      <c r="AD17" s="59"/>
      <c r="AE17" s="60"/>
      <c r="AF17" s="63"/>
      <c r="AG17" s="64">
        <f t="shared" si="35"/>
        <v>0</v>
      </c>
      <c r="AH17" s="65">
        <f t="shared" si="36"/>
        <v>6</v>
      </c>
      <c r="AI17" s="66">
        <f t="shared" si="37"/>
        <v>0</v>
      </c>
      <c r="AJ17" s="9"/>
    </row>
    <row r="18" spans="1:36" ht="14.25" customHeight="1" x14ac:dyDescent="0.3">
      <c r="A18" s="309"/>
      <c r="B18" s="306"/>
      <c r="C18" s="52">
        <f t="shared" si="38"/>
        <v>3</v>
      </c>
      <c r="D18" s="53" t="s">
        <v>180</v>
      </c>
      <c r="E18" s="54" t="s">
        <v>181</v>
      </c>
      <c r="F18" s="134" t="b">
        <v>1</v>
      </c>
      <c r="G18" s="57">
        <v>4</v>
      </c>
      <c r="H18" s="57">
        <v>0</v>
      </c>
      <c r="I18" s="57">
        <v>0</v>
      </c>
      <c r="J18" s="58">
        <f t="shared" si="32"/>
        <v>4</v>
      </c>
      <c r="K18" s="59">
        <v>6</v>
      </c>
      <c r="L18" s="60"/>
      <c r="M18" s="52">
        <f t="shared" si="39"/>
        <v>3</v>
      </c>
      <c r="N18" s="188"/>
      <c r="O18" s="188"/>
      <c r="P18" s="57"/>
      <c r="Q18" s="228"/>
      <c r="R18" s="57"/>
      <c r="S18" s="57"/>
      <c r="T18" s="58"/>
      <c r="U18" s="59"/>
      <c r="V18" s="60"/>
      <c r="W18" s="52">
        <f t="shared" si="40"/>
        <v>3</v>
      </c>
      <c r="X18" s="61" t="str">
        <f t="shared" ref="X18:Y18" si="41">IF($F18=TRUE,D18,"")</f>
        <v>EEM102</v>
      </c>
      <c r="Y18" s="62" t="str">
        <f t="shared" si="41"/>
        <v>Elektrik Devre Temelleri</v>
      </c>
      <c r="Z18" s="57">
        <f t="shared" ref="Z18:AB18" si="42">IF($F18=TRUE,G18,"")</f>
        <v>4</v>
      </c>
      <c r="AA18" s="57">
        <f t="shared" si="42"/>
        <v>0</v>
      </c>
      <c r="AB18" s="57">
        <f t="shared" si="42"/>
        <v>0</v>
      </c>
      <c r="AC18" s="58">
        <f t="shared" ref="AC18:AC21" si="43">IF(Z18="","",Z18+(AA18+AB18)/2)</f>
        <v>4</v>
      </c>
      <c r="AD18" s="59">
        <f t="shared" ref="AD18:AD19" si="44">IF($F18=TRUE,K18,"")</f>
        <v>6</v>
      </c>
      <c r="AE18" s="60"/>
      <c r="AF18" s="63"/>
      <c r="AG18" s="64">
        <f t="shared" si="35"/>
        <v>0</v>
      </c>
      <c r="AH18" s="65">
        <f t="shared" si="36"/>
        <v>0</v>
      </c>
      <c r="AI18" s="66">
        <f t="shared" si="37"/>
        <v>6</v>
      </c>
      <c r="AJ18" s="9"/>
    </row>
    <row r="19" spans="1:36" ht="14.25" customHeight="1" x14ac:dyDescent="0.3">
      <c r="A19" s="309"/>
      <c r="B19" s="306"/>
      <c r="C19" s="52">
        <f t="shared" si="38"/>
        <v>4</v>
      </c>
      <c r="D19" s="53" t="s">
        <v>278</v>
      </c>
      <c r="E19" s="54" t="s">
        <v>279</v>
      </c>
      <c r="F19" s="134" t="b">
        <v>1</v>
      </c>
      <c r="G19" s="57">
        <v>3</v>
      </c>
      <c r="H19" s="57">
        <v>0</v>
      </c>
      <c r="I19" s="57">
        <v>0</v>
      </c>
      <c r="J19" s="58">
        <f t="shared" si="32"/>
        <v>3</v>
      </c>
      <c r="K19" s="59">
        <v>4</v>
      </c>
      <c r="L19" s="60"/>
      <c r="M19" s="52">
        <f t="shared" si="39"/>
        <v>4</v>
      </c>
      <c r="N19" s="227"/>
      <c r="O19" s="227"/>
      <c r="P19" s="57"/>
      <c r="Q19" s="228"/>
      <c r="R19" s="57"/>
      <c r="S19" s="57"/>
      <c r="T19" s="58"/>
      <c r="U19" s="59"/>
      <c r="V19" s="60"/>
      <c r="W19" s="52">
        <f t="shared" si="40"/>
        <v>4</v>
      </c>
      <c r="X19" s="61" t="str">
        <f t="shared" ref="X19:Y19" si="45">IF($F19=TRUE,D19,"")</f>
        <v>EEM104</v>
      </c>
      <c r="Y19" s="62" t="str">
        <f t="shared" si="45"/>
        <v>EEM İçin Malzeme Bilgisi</v>
      </c>
      <c r="Z19" s="57">
        <f t="shared" ref="Z19:AB19" si="46">IF($F19=TRUE,G19,"")</f>
        <v>3</v>
      </c>
      <c r="AA19" s="57">
        <f t="shared" si="46"/>
        <v>0</v>
      </c>
      <c r="AB19" s="57">
        <f t="shared" si="46"/>
        <v>0</v>
      </c>
      <c r="AC19" s="58">
        <f t="shared" si="43"/>
        <v>3</v>
      </c>
      <c r="AD19" s="59">
        <f t="shared" si="44"/>
        <v>4</v>
      </c>
      <c r="AE19" s="60"/>
      <c r="AF19" s="63"/>
      <c r="AG19" s="64">
        <f t="shared" si="35"/>
        <v>0</v>
      </c>
      <c r="AH19" s="65">
        <f t="shared" si="36"/>
        <v>0</v>
      </c>
      <c r="AI19" s="66">
        <f t="shared" si="37"/>
        <v>4</v>
      </c>
      <c r="AJ19" s="9"/>
    </row>
    <row r="20" spans="1:36" ht="14.25" customHeight="1" x14ac:dyDescent="0.3">
      <c r="A20" s="309"/>
      <c r="B20" s="306"/>
      <c r="C20" s="52">
        <f t="shared" si="38"/>
        <v>5</v>
      </c>
      <c r="D20" s="53" t="s">
        <v>280</v>
      </c>
      <c r="E20" s="54" t="s">
        <v>196</v>
      </c>
      <c r="F20" s="134" t="b">
        <v>1</v>
      </c>
      <c r="G20" s="57">
        <v>3</v>
      </c>
      <c r="H20" s="57">
        <v>0</v>
      </c>
      <c r="I20" s="57">
        <v>0</v>
      </c>
      <c r="J20" s="58">
        <f t="shared" si="32"/>
        <v>3</v>
      </c>
      <c r="K20" s="59">
        <v>4</v>
      </c>
      <c r="L20" s="60"/>
      <c r="M20" s="52">
        <f t="shared" si="39"/>
        <v>5</v>
      </c>
      <c r="N20" s="227"/>
      <c r="O20" s="227"/>
      <c r="P20" s="57"/>
      <c r="Q20" s="228"/>
      <c r="R20" s="57"/>
      <c r="S20" s="57"/>
      <c r="T20" s="58"/>
      <c r="U20" s="59"/>
      <c r="V20" s="60"/>
      <c r="W20" s="52">
        <f t="shared" si="40"/>
        <v>5</v>
      </c>
      <c r="X20" s="53" t="s">
        <v>280</v>
      </c>
      <c r="Y20" s="54" t="s">
        <v>196</v>
      </c>
      <c r="Z20" s="57">
        <v>3</v>
      </c>
      <c r="AA20" s="57">
        <v>0</v>
      </c>
      <c r="AB20" s="57">
        <v>0</v>
      </c>
      <c r="AC20" s="58">
        <f t="shared" si="43"/>
        <v>3</v>
      </c>
      <c r="AD20" s="59">
        <v>4</v>
      </c>
      <c r="AE20" s="60"/>
      <c r="AF20" s="63"/>
      <c r="AG20" s="64">
        <f t="shared" si="35"/>
        <v>0</v>
      </c>
      <c r="AH20" s="65">
        <f t="shared" si="36"/>
        <v>0</v>
      </c>
      <c r="AI20" s="66">
        <f t="shared" si="37"/>
        <v>4</v>
      </c>
      <c r="AJ20" s="9"/>
    </row>
    <row r="21" spans="1:36" ht="14.25" customHeight="1" x14ac:dyDescent="0.3">
      <c r="A21" s="309"/>
      <c r="B21" s="306"/>
      <c r="C21" s="52">
        <f t="shared" si="38"/>
        <v>6</v>
      </c>
      <c r="D21" s="53" t="s">
        <v>57</v>
      </c>
      <c r="E21" s="54" t="s">
        <v>58</v>
      </c>
      <c r="F21" s="134" t="b">
        <v>0</v>
      </c>
      <c r="G21" s="57">
        <v>2</v>
      </c>
      <c r="H21" s="57">
        <v>1</v>
      </c>
      <c r="I21" s="57">
        <v>0</v>
      </c>
      <c r="J21" s="58">
        <f t="shared" si="32"/>
        <v>2.5</v>
      </c>
      <c r="K21" s="59">
        <v>2</v>
      </c>
      <c r="L21" s="60"/>
      <c r="M21" s="52">
        <f t="shared" si="39"/>
        <v>6</v>
      </c>
      <c r="N21" s="188" t="s">
        <v>57</v>
      </c>
      <c r="O21" s="227" t="s">
        <v>58</v>
      </c>
      <c r="P21" s="57"/>
      <c r="Q21" s="229">
        <v>2</v>
      </c>
      <c r="R21" s="57">
        <v>1</v>
      </c>
      <c r="S21" s="57">
        <v>0</v>
      </c>
      <c r="T21" s="58">
        <v>2.5</v>
      </c>
      <c r="U21" s="59">
        <v>2</v>
      </c>
      <c r="V21" s="60"/>
      <c r="W21" s="52">
        <f t="shared" si="40"/>
        <v>6</v>
      </c>
      <c r="X21" s="61" t="str">
        <f t="shared" ref="X21:Y21" si="47">IF($F21=TRUE,D21,"")</f>
        <v/>
      </c>
      <c r="Y21" s="62" t="str">
        <f t="shared" si="47"/>
        <v/>
      </c>
      <c r="Z21" s="57" t="str">
        <f t="shared" ref="Z21:AB21" si="48">IF($F21=TRUE,G21,"")</f>
        <v/>
      </c>
      <c r="AA21" s="57" t="str">
        <f t="shared" si="48"/>
        <v/>
      </c>
      <c r="AB21" s="57" t="str">
        <f t="shared" si="48"/>
        <v/>
      </c>
      <c r="AC21" s="58" t="str">
        <f t="shared" si="43"/>
        <v/>
      </c>
      <c r="AD21" s="59" t="str">
        <f>IF($F21=TRUE,K21,"")</f>
        <v/>
      </c>
      <c r="AE21" s="60"/>
      <c r="AF21" s="63"/>
      <c r="AG21" s="64">
        <f t="shared" si="35"/>
        <v>0</v>
      </c>
      <c r="AH21" s="65">
        <f t="shared" si="36"/>
        <v>2</v>
      </c>
      <c r="AI21" s="66">
        <f t="shared" si="37"/>
        <v>0</v>
      </c>
      <c r="AJ21" s="9"/>
    </row>
    <row r="22" spans="1:36" ht="14.25" customHeight="1" x14ac:dyDescent="0.3">
      <c r="A22" s="309"/>
      <c r="B22" s="306"/>
      <c r="C22" s="52">
        <v>7</v>
      </c>
      <c r="D22" s="53" t="s">
        <v>136</v>
      </c>
      <c r="E22" s="54" t="s">
        <v>137</v>
      </c>
      <c r="F22" s="134" t="b">
        <v>0</v>
      </c>
      <c r="G22" s="57">
        <v>2</v>
      </c>
      <c r="H22" s="57">
        <v>0</v>
      </c>
      <c r="I22" s="57">
        <v>0</v>
      </c>
      <c r="J22" s="58">
        <f t="shared" si="32"/>
        <v>2</v>
      </c>
      <c r="K22" s="59">
        <v>2</v>
      </c>
      <c r="L22" s="60"/>
      <c r="M22" s="52">
        <v>7</v>
      </c>
      <c r="N22" s="227" t="s">
        <v>136</v>
      </c>
      <c r="O22" s="227" t="s">
        <v>137</v>
      </c>
      <c r="P22" s="57"/>
      <c r="Q22" s="228">
        <v>2</v>
      </c>
      <c r="R22" s="57">
        <v>0</v>
      </c>
      <c r="S22" s="57">
        <v>0</v>
      </c>
      <c r="T22" s="58">
        <v>2</v>
      </c>
      <c r="U22" s="58">
        <v>2</v>
      </c>
      <c r="V22" s="60"/>
      <c r="W22" s="52">
        <v>7</v>
      </c>
      <c r="X22" s="61"/>
      <c r="Y22" s="62"/>
      <c r="Z22" s="57"/>
      <c r="AA22" s="57"/>
      <c r="AB22" s="57"/>
      <c r="AC22" s="58"/>
      <c r="AD22" s="59"/>
      <c r="AE22" s="60"/>
      <c r="AF22" s="63"/>
      <c r="AG22" s="64">
        <f t="shared" si="35"/>
        <v>0</v>
      </c>
      <c r="AH22" s="65">
        <f t="shared" si="36"/>
        <v>2</v>
      </c>
      <c r="AI22" s="66">
        <f t="shared" si="37"/>
        <v>0</v>
      </c>
      <c r="AJ22" s="9"/>
    </row>
    <row r="23" spans="1:36" ht="14.25" customHeight="1" x14ac:dyDescent="0.3">
      <c r="A23" s="309"/>
      <c r="B23" s="306"/>
      <c r="C23" s="52">
        <v>8</v>
      </c>
      <c r="D23" s="53" t="s">
        <v>55</v>
      </c>
      <c r="E23" s="54" t="s">
        <v>56</v>
      </c>
      <c r="F23" s="134" t="b">
        <v>0</v>
      </c>
      <c r="G23" s="57">
        <v>1</v>
      </c>
      <c r="H23" s="57">
        <v>0</v>
      </c>
      <c r="I23" s="57">
        <v>0</v>
      </c>
      <c r="J23" s="58">
        <f t="shared" si="32"/>
        <v>1</v>
      </c>
      <c r="K23" s="59">
        <v>2</v>
      </c>
      <c r="L23" s="60"/>
      <c r="M23" s="52">
        <v>8</v>
      </c>
      <c r="N23" s="232" t="s">
        <v>55</v>
      </c>
      <c r="O23" s="227" t="s">
        <v>56</v>
      </c>
      <c r="P23" s="57"/>
      <c r="Q23" s="229">
        <v>1</v>
      </c>
      <c r="R23" s="57">
        <v>0</v>
      </c>
      <c r="S23" s="57">
        <v>0</v>
      </c>
      <c r="T23" s="58">
        <v>1</v>
      </c>
      <c r="U23" s="59">
        <v>2</v>
      </c>
      <c r="V23" s="60"/>
      <c r="W23" s="52">
        <v>8</v>
      </c>
      <c r="X23" s="61" t="str">
        <f t="shared" ref="X23:Y23" si="49">IF($F23=TRUE,D23,"")</f>
        <v/>
      </c>
      <c r="Y23" s="62" t="str">
        <f t="shared" si="49"/>
        <v/>
      </c>
      <c r="Z23" s="57" t="str">
        <f t="shared" ref="Z23:AB23" si="50">IF($F23=TRUE,G23,"")</f>
        <v/>
      </c>
      <c r="AA23" s="57" t="str">
        <f t="shared" si="50"/>
        <v/>
      </c>
      <c r="AB23" s="57" t="str">
        <f t="shared" si="50"/>
        <v/>
      </c>
      <c r="AC23" s="58" t="str">
        <f t="shared" ref="AC23:AC24" si="51">IF(Z23="","",Z23+(AA23+AB23)/2)</f>
        <v/>
      </c>
      <c r="AD23" s="59" t="str">
        <f t="shared" ref="AD23:AE23" si="52">IF($F23=TRUE,K23,"")</f>
        <v/>
      </c>
      <c r="AE23" s="60" t="str">
        <f t="shared" si="52"/>
        <v/>
      </c>
      <c r="AF23" s="63"/>
      <c r="AG23" s="64">
        <f t="shared" si="35"/>
        <v>0</v>
      </c>
      <c r="AH23" s="65">
        <f t="shared" si="36"/>
        <v>2</v>
      </c>
      <c r="AI23" s="66">
        <f t="shared" si="37"/>
        <v>0</v>
      </c>
      <c r="AJ23" s="9"/>
    </row>
    <row r="24" spans="1:36" ht="14.25" customHeight="1" x14ac:dyDescent="0.3">
      <c r="A24" s="309"/>
      <c r="B24" s="306"/>
      <c r="C24" s="52">
        <v>9</v>
      </c>
      <c r="D24" s="53"/>
      <c r="E24" s="54"/>
      <c r="F24" s="134"/>
      <c r="G24" s="57"/>
      <c r="H24" s="57"/>
      <c r="I24" s="57"/>
      <c r="J24" s="58" t="str">
        <f t="shared" si="32"/>
        <v/>
      </c>
      <c r="K24" s="59"/>
      <c r="L24" s="60"/>
      <c r="M24" s="52">
        <v>9</v>
      </c>
      <c r="N24" s="61"/>
      <c r="O24" s="62"/>
      <c r="P24" s="57"/>
      <c r="Q24" s="57"/>
      <c r="R24" s="57"/>
      <c r="S24" s="57"/>
      <c r="T24" s="58"/>
      <c r="U24" s="59"/>
      <c r="V24" s="60"/>
      <c r="W24" s="52">
        <v>9</v>
      </c>
      <c r="X24" s="61" t="str">
        <f t="shared" ref="X24:Y24" si="53">IF($F24=TRUE,D24,"")</f>
        <v/>
      </c>
      <c r="Y24" s="62" t="str">
        <f t="shared" si="53"/>
        <v/>
      </c>
      <c r="Z24" s="57" t="str">
        <f t="shared" ref="Z24:AB24" si="54">IF($F24=TRUE,G24,"")</f>
        <v/>
      </c>
      <c r="AA24" s="57" t="str">
        <f t="shared" si="54"/>
        <v/>
      </c>
      <c r="AB24" s="57" t="str">
        <f t="shared" si="54"/>
        <v/>
      </c>
      <c r="AC24" s="58" t="str">
        <f t="shared" si="51"/>
        <v/>
      </c>
      <c r="AD24" s="59" t="str">
        <f t="shared" ref="AD24:AE24" si="55">IF($F24=TRUE,K24,"")</f>
        <v/>
      </c>
      <c r="AE24" s="60" t="str">
        <f t="shared" si="55"/>
        <v/>
      </c>
      <c r="AF24" s="63"/>
      <c r="AG24" s="64">
        <f t="shared" si="35"/>
        <v>0</v>
      </c>
      <c r="AH24" s="65">
        <f t="shared" si="36"/>
        <v>0</v>
      </c>
      <c r="AI24" s="66">
        <f t="shared" si="37"/>
        <v>0</v>
      </c>
      <c r="AJ24" s="9"/>
    </row>
    <row r="25" spans="1:36" ht="14.25" customHeight="1" x14ac:dyDescent="0.3">
      <c r="A25" s="309"/>
      <c r="B25" s="306"/>
      <c r="C25" s="72"/>
      <c r="D25" s="73"/>
      <c r="E25" s="303" t="s">
        <v>40</v>
      </c>
      <c r="F25" s="304"/>
      <c r="G25" s="74">
        <f t="shared" ref="G25:K25" si="56">+SUM(G16:G24)</f>
        <v>22</v>
      </c>
      <c r="H25" s="75">
        <f t="shared" si="56"/>
        <v>1</v>
      </c>
      <c r="I25" s="75">
        <f t="shared" si="56"/>
        <v>2</v>
      </c>
      <c r="J25" s="75">
        <f t="shared" si="56"/>
        <v>23.5</v>
      </c>
      <c r="K25" s="76">
        <f t="shared" si="56"/>
        <v>32</v>
      </c>
      <c r="L25" s="77"/>
      <c r="M25" s="72"/>
      <c r="N25" s="73"/>
      <c r="O25" s="78" t="s">
        <v>40</v>
      </c>
      <c r="P25" s="74"/>
      <c r="Q25" s="230">
        <f t="shared" ref="Q25:U25" si="57">+SUM(Q16:Q24)</f>
        <v>12</v>
      </c>
      <c r="R25" s="75">
        <f t="shared" si="57"/>
        <v>1</v>
      </c>
      <c r="S25" s="75">
        <f t="shared" si="57"/>
        <v>2</v>
      </c>
      <c r="T25" s="75">
        <f t="shared" si="57"/>
        <v>13.5</v>
      </c>
      <c r="U25" s="76">
        <f t="shared" si="57"/>
        <v>18</v>
      </c>
      <c r="V25" s="77"/>
      <c r="W25" s="72"/>
      <c r="X25" s="73"/>
      <c r="Y25" s="78" t="s">
        <v>40</v>
      </c>
      <c r="Z25" s="74">
        <f t="shared" ref="Z25:AD25" si="58">+SUM(Z16:Z24)</f>
        <v>10</v>
      </c>
      <c r="AA25" s="75">
        <f t="shared" si="58"/>
        <v>0</v>
      </c>
      <c r="AB25" s="75">
        <f t="shared" si="58"/>
        <v>0</v>
      </c>
      <c r="AC25" s="75">
        <f t="shared" si="58"/>
        <v>10</v>
      </c>
      <c r="AD25" s="76">
        <f t="shared" si="58"/>
        <v>14</v>
      </c>
      <c r="AE25" s="77"/>
      <c r="AF25" s="40"/>
      <c r="AG25" s="79"/>
      <c r="AH25" s="40"/>
      <c r="AI25" s="40"/>
      <c r="AJ25" s="9"/>
    </row>
    <row r="26" spans="1:36" ht="14.25" customHeight="1" x14ac:dyDescent="0.3">
      <c r="A26" s="310"/>
      <c r="B26" s="307"/>
      <c r="C26" s="86"/>
      <c r="D26" s="87"/>
      <c r="E26" s="301" t="s">
        <v>41</v>
      </c>
      <c r="F26" s="302"/>
      <c r="G26" s="90">
        <f t="shared" ref="G26:K26" si="59">G25+G14</f>
        <v>39</v>
      </c>
      <c r="H26" s="90">
        <f t="shared" si="59"/>
        <v>4</v>
      </c>
      <c r="I26" s="90">
        <f t="shared" si="59"/>
        <v>6</v>
      </c>
      <c r="J26" s="90">
        <f t="shared" si="59"/>
        <v>44</v>
      </c>
      <c r="K26" s="91">
        <f t="shared" si="59"/>
        <v>60</v>
      </c>
      <c r="L26" s="92"/>
      <c r="M26" s="86"/>
      <c r="N26" s="87"/>
      <c r="O26" s="88" t="s">
        <v>41</v>
      </c>
      <c r="P26" s="89"/>
      <c r="Q26" s="231">
        <f t="shared" ref="Q26:U26" si="60">Q25+Q14</f>
        <v>27</v>
      </c>
      <c r="R26" s="90">
        <f t="shared" si="60"/>
        <v>4</v>
      </c>
      <c r="S26" s="90">
        <f t="shared" si="60"/>
        <v>6</v>
      </c>
      <c r="T26" s="90">
        <f t="shared" si="60"/>
        <v>32</v>
      </c>
      <c r="U26" s="91">
        <f t="shared" si="60"/>
        <v>43</v>
      </c>
      <c r="V26" s="92"/>
      <c r="W26" s="86"/>
      <c r="X26" s="87"/>
      <c r="Y26" s="88" t="s">
        <v>41</v>
      </c>
      <c r="Z26" s="90">
        <f t="shared" ref="Z26:AD26" si="61">Z25+Z14</f>
        <v>12</v>
      </c>
      <c r="AA26" s="90">
        <f t="shared" si="61"/>
        <v>0</v>
      </c>
      <c r="AB26" s="90">
        <f t="shared" si="61"/>
        <v>0</v>
      </c>
      <c r="AC26" s="90">
        <f t="shared" si="61"/>
        <v>12</v>
      </c>
      <c r="AD26" s="91">
        <f t="shared" si="61"/>
        <v>17</v>
      </c>
      <c r="AE26" s="92"/>
      <c r="AF26" s="40"/>
      <c r="AG26" s="79"/>
      <c r="AH26" s="40"/>
      <c r="AI26" s="40"/>
      <c r="AJ26" s="9"/>
    </row>
    <row r="27" spans="1:36" ht="14.25" customHeight="1" x14ac:dyDescent="0.3">
      <c r="A27" s="308" t="s">
        <v>59</v>
      </c>
      <c r="B27" s="44">
        <v>3</v>
      </c>
      <c r="C27" s="45" t="s">
        <v>5</v>
      </c>
      <c r="D27" s="46" t="s">
        <v>6</v>
      </c>
      <c r="E27" s="46" t="s">
        <v>7</v>
      </c>
      <c r="F27" s="47" t="s">
        <v>15</v>
      </c>
      <c r="G27" s="45" t="s">
        <v>8</v>
      </c>
      <c r="H27" s="45" t="s">
        <v>9</v>
      </c>
      <c r="I27" s="45" t="s">
        <v>10</v>
      </c>
      <c r="J27" s="45" t="s">
        <v>11</v>
      </c>
      <c r="K27" s="45" t="s">
        <v>3</v>
      </c>
      <c r="L27" s="48" t="s">
        <v>12</v>
      </c>
      <c r="M27" s="45" t="s">
        <v>5</v>
      </c>
      <c r="N27" s="49" t="s">
        <v>6</v>
      </c>
      <c r="O27" s="49" t="s">
        <v>7</v>
      </c>
      <c r="P27" s="45"/>
      <c r="Q27" s="45" t="s">
        <v>8</v>
      </c>
      <c r="R27" s="45" t="s">
        <v>9</v>
      </c>
      <c r="S27" s="45" t="s">
        <v>10</v>
      </c>
      <c r="T27" s="45" t="s">
        <v>11</v>
      </c>
      <c r="U27" s="45" t="s">
        <v>3</v>
      </c>
      <c r="V27" s="48" t="s">
        <v>12</v>
      </c>
      <c r="W27" s="45" t="s">
        <v>5</v>
      </c>
      <c r="X27" s="49" t="s">
        <v>6</v>
      </c>
      <c r="Y27" s="49" t="s">
        <v>7</v>
      </c>
      <c r="Z27" s="45" t="s">
        <v>8</v>
      </c>
      <c r="AA27" s="45" t="s">
        <v>9</v>
      </c>
      <c r="AB27" s="45" t="s">
        <v>10</v>
      </c>
      <c r="AC27" s="45" t="s">
        <v>11</v>
      </c>
      <c r="AD27" s="45" t="s">
        <v>3</v>
      </c>
      <c r="AE27" s="48" t="s">
        <v>12</v>
      </c>
      <c r="AF27" s="50"/>
      <c r="AG27" s="93"/>
      <c r="AH27" s="50"/>
      <c r="AI27" s="50"/>
      <c r="AJ27" s="51"/>
    </row>
    <row r="28" spans="1:36" ht="14.25" customHeight="1" x14ac:dyDescent="0.3">
      <c r="A28" s="309"/>
      <c r="B28" s="305" t="s">
        <v>60</v>
      </c>
      <c r="C28" s="52">
        <f>IF($D28="","",1)</f>
        <v>1</v>
      </c>
      <c r="D28" s="53" t="s">
        <v>61</v>
      </c>
      <c r="E28" s="54" t="s">
        <v>62</v>
      </c>
      <c r="F28" s="134" t="b">
        <v>1</v>
      </c>
      <c r="G28" s="57">
        <v>3</v>
      </c>
      <c r="H28" s="57">
        <v>0</v>
      </c>
      <c r="I28" s="57">
        <v>0</v>
      </c>
      <c r="J28" s="58">
        <f t="shared" ref="J28:J33" si="62">IF(G28="","",G28+(H28+I28)/2)</f>
        <v>3</v>
      </c>
      <c r="K28" s="59">
        <v>4</v>
      </c>
      <c r="L28" s="60"/>
      <c r="M28" s="52">
        <f>IF($D28="","",1)</f>
        <v>1</v>
      </c>
      <c r="N28" s="188" t="s">
        <v>61</v>
      </c>
      <c r="O28" s="227" t="s">
        <v>62</v>
      </c>
      <c r="P28" s="57"/>
      <c r="Q28" s="228">
        <v>3</v>
      </c>
      <c r="R28" s="57">
        <v>0</v>
      </c>
      <c r="S28" s="57">
        <v>0</v>
      </c>
      <c r="T28" s="58">
        <v>3</v>
      </c>
      <c r="U28" s="59">
        <v>4</v>
      </c>
      <c r="V28" s="60"/>
      <c r="W28" s="52">
        <f>IF($D28="","",1)</f>
        <v>1</v>
      </c>
      <c r="X28" s="61"/>
      <c r="Y28" s="62"/>
      <c r="Z28" s="57"/>
      <c r="AA28" s="57"/>
      <c r="AB28" s="57"/>
      <c r="AC28" s="58"/>
      <c r="AD28" s="59"/>
      <c r="AE28" s="60"/>
      <c r="AF28" s="63"/>
      <c r="AG28" s="64">
        <f t="shared" ref="AG28:AG36" si="63">IF(OR(AND(E28&lt;&gt;"",O28="",Y28=""),AND(E28&lt;&gt;"",O28&lt;&gt;"",Y28&lt;&gt;"")),1,0)</f>
        <v>0</v>
      </c>
      <c r="AH28" s="65">
        <f t="shared" ref="AH28:AH36" si="64">IF(O28="",0,K28)</f>
        <v>4</v>
      </c>
      <c r="AI28" s="66">
        <f t="shared" ref="AI28:AI36" si="65">IF(Y28="",0,AD28)</f>
        <v>0</v>
      </c>
      <c r="AJ28" s="9"/>
    </row>
    <row r="29" spans="1:36" ht="14.25" customHeight="1" x14ac:dyDescent="0.3">
      <c r="A29" s="309"/>
      <c r="B29" s="306"/>
      <c r="C29" s="52">
        <f t="shared" ref="C29:C35" si="66">IF($D29="","",MAX(C$28:C28)+1)</f>
        <v>2</v>
      </c>
      <c r="D29" s="53" t="s">
        <v>281</v>
      </c>
      <c r="E29" s="54" t="s">
        <v>282</v>
      </c>
      <c r="F29" s="134" t="b">
        <v>1</v>
      </c>
      <c r="G29" s="57">
        <v>3</v>
      </c>
      <c r="H29" s="57">
        <v>0</v>
      </c>
      <c r="I29" s="57">
        <v>0</v>
      </c>
      <c r="J29" s="58">
        <f t="shared" si="62"/>
        <v>3</v>
      </c>
      <c r="K29" s="59">
        <v>4</v>
      </c>
      <c r="L29" s="60"/>
      <c r="M29" s="52">
        <f t="shared" ref="M29:M33" si="67">IF($D29="","",MAX(M$28:M28)+1)</f>
        <v>2</v>
      </c>
      <c r="N29" s="53"/>
      <c r="O29" s="54"/>
      <c r="P29" s="234"/>
      <c r="Q29" s="57"/>
      <c r="R29" s="57"/>
      <c r="S29" s="57"/>
      <c r="T29" s="58"/>
      <c r="U29" s="59"/>
      <c r="V29" s="60"/>
      <c r="W29" s="52">
        <f t="shared" ref="W29:W33" si="68">IF($D29="","",MAX(W$28:W28)+1)</f>
        <v>2</v>
      </c>
      <c r="X29" s="53" t="s">
        <v>281</v>
      </c>
      <c r="Y29" s="54" t="s">
        <v>282</v>
      </c>
      <c r="Z29" s="57">
        <v>3</v>
      </c>
      <c r="AA29" s="57">
        <v>0</v>
      </c>
      <c r="AB29" s="57">
        <v>0</v>
      </c>
      <c r="AC29" s="58">
        <f t="shared" ref="AC29:AC33" si="69">IF(Z29="","",Z29+(AA29+AB29)/2)</f>
        <v>3</v>
      </c>
      <c r="AD29" s="59">
        <v>4</v>
      </c>
      <c r="AE29" s="60"/>
      <c r="AF29" s="63"/>
      <c r="AG29" s="64">
        <f t="shared" si="63"/>
        <v>0</v>
      </c>
      <c r="AH29" s="65">
        <f t="shared" si="64"/>
        <v>0</v>
      </c>
      <c r="AI29" s="66">
        <f t="shared" si="65"/>
        <v>4</v>
      </c>
      <c r="AJ29" s="9"/>
    </row>
    <row r="30" spans="1:36" ht="14.25" customHeight="1" x14ac:dyDescent="0.3">
      <c r="A30" s="309"/>
      <c r="B30" s="306"/>
      <c r="C30" s="52">
        <f t="shared" si="66"/>
        <v>3</v>
      </c>
      <c r="D30" s="53" t="s">
        <v>283</v>
      </c>
      <c r="E30" s="54" t="s">
        <v>284</v>
      </c>
      <c r="F30" s="134" t="b">
        <v>1</v>
      </c>
      <c r="G30" s="57">
        <v>4</v>
      </c>
      <c r="H30" s="57">
        <v>0</v>
      </c>
      <c r="I30" s="57">
        <v>0</v>
      </c>
      <c r="J30" s="58">
        <f t="shared" si="62"/>
        <v>4</v>
      </c>
      <c r="K30" s="59">
        <v>6</v>
      </c>
      <c r="L30" s="60"/>
      <c r="M30" s="52">
        <f t="shared" si="67"/>
        <v>3</v>
      </c>
      <c r="N30" s="227"/>
      <c r="O30" s="188"/>
      <c r="P30" s="57"/>
      <c r="Q30" s="228"/>
      <c r="R30" s="57"/>
      <c r="S30" s="57"/>
      <c r="T30" s="58"/>
      <c r="U30" s="59"/>
      <c r="V30" s="60"/>
      <c r="W30" s="52">
        <f t="shared" si="68"/>
        <v>3</v>
      </c>
      <c r="X30" s="61" t="str">
        <f t="shared" ref="X30:Y30" si="70">IF($F30=TRUE,D30,"")</f>
        <v>EEM203</v>
      </c>
      <c r="Y30" s="62" t="str">
        <f t="shared" si="70"/>
        <v>Devre Analizi</v>
      </c>
      <c r="Z30" s="57">
        <f t="shared" ref="Z30:AB30" si="71">IF($F30=TRUE,G30,"")</f>
        <v>4</v>
      </c>
      <c r="AA30" s="57">
        <f t="shared" si="71"/>
        <v>0</v>
      </c>
      <c r="AB30" s="57">
        <f t="shared" si="71"/>
        <v>0</v>
      </c>
      <c r="AC30" s="58">
        <f t="shared" si="69"/>
        <v>4</v>
      </c>
      <c r="AD30" s="59">
        <f>IF($F30=TRUE,K30,"")</f>
        <v>6</v>
      </c>
      <c r="AE30" s="60"/>
      <c r="AF30" s="63"/>
      <c r="AG30" s="64">
        <f t="shared" si="63"/>
        <v>0</v>
      </c>
      <c r="AH30" s="65">
        <f t="shared" si="64"/>
        <v>0</v>
      </c>
      <c r="AI30" s="66">
        <f t="shared" si="65"/>
        <v>6</v>
      </c>
      <c r="AJ30" s="9"/>
    </row>
    <row r="31" spans="1:36" ht="14.25" customHeight="1" x14ac:dyDescent="0.3">
      <c r="A31" s="309"/>
      <c r="B31" s="306"/>
      <c r="C31" s="52">
        <f t="shared" si="66"/>
        <v>4</v>
      </c>
      <c r="D31" s="53" t="s">
        <v>285</v>
      </c>
      <c r="E31" s="54" t="s">
        <v>286</v>
      </c>
      <c r="F31" s="134" t="b">
        <v>1</v>
      </c>
      <c r="G31" s="57">
        <v>4</v>
      </c>
      <c r="H31" s="57">
        <v>0</v>
      </c>
      <c r="I31" s="57">
        <v>0</v>
      </c>
      <c r="J31" s="58">
        <f t="shared" si="62"/>
        <v>4</v>
      </c>
      <c r="K31" s="59">
        <v>6</v>
      </c>
      <c r="L31" s="60"/>
      <c r="M31" s="52">
        <f t="shared" si="67"/>
        <v>4</v>
      </c>
      <c r="N31" s="227"/>
      <c r="O31" s="188"/>
      <c r="P31" s="57"/>
      <c r="Q31" s="229"/>
      <c r="R31" s="57"/>
      <c r="S31" s="57"/>
      <c r="T31" s="58"/>
      <c r="U31" s="59"/>
      <c r="V31" s="60"/>
      <c r="W31" s="52">
        <f t="shared" si="68"/>
        <v>4</v>
      </c>
      <c r="X31" s="53" t="s">
        <v>285</v>
      </c>
      <c r="Y31" s="54" t="s">
        <v>286</v>
      </c>
      <c r="Z31" s="57">
        <v>4</v>
      </c>
      <c r="AA31" s="57">
        <v>0</v>
      </c>
      <c r="AB31" s="57">
        <v>0</v>
      </c>
      <c r="AC31" s="58">
        <f t="shared" si="69"/>
        <v>4</v>
      </c>
      <c r="AD31" s="59">
        <v>6</v>
      </c>
      <c r="AE31" s="60"/>
      <c r="AF31" s="63"/>
      <c r="AG31" s="64">
        <f t="shared" si="63"/>
        <v>0</v>
      </c>
      <c r="AH31" s="65">
        <f t="shared" si="64"/>
        <v>0</v>
      </c>
      <c r="AI31" s="66">
        <f t="shared" si="65"/>
        <v>6</v>
      </c>
      <c r="AJ31" s="9"/>
    </row>
    <row r="32" spans="1:36" ht="14.25" customHeight="1" x14ac:dyDescent="0.3">
      <c r="A32" s="309"/>
      <c r="B32" s="306"/>
      <c r="C32" s="52">
        <f t="shared" si="66"/>
        <v>5</v>
      </c>
      <c r="D32" s="53" t="s">
        <v>287</v>
      </c>
      <c r="E32" s="54" t="s">
        <v>288</v>
      </c>
      <c r="F32" s="134" t="b">
        <v>1</v>
      </c>
      <c r="G32" s="57">
        <v>0</v>
      </c>
      <c r="H32" s="57">
        <v>0</v>
      </c>
      <c r="I32" s="57">
        <v>2</v>
      </c>
      <c r="J32" s="58">
        <f t="shared" si="62"/>
        <v>1</v>
      </c>
      <c r="K32" s="59">
        <v>2</v>
      </c>
      <c r="L32" s="60" t="s">
        <v>180</v>
      </c>
      <c r="M32" s="52">
        <f t="shared" si="67"/>
        <v>5</v>
      </c>
      <c r="N32" s="227"/>
      <c r="O32" s="227"/>
      <c r="P32" s="57"/>
      <c r="Q32" s="228"/>
      <c r="R32" s="57"/>
      <c r="S32" s="57"/>
      <c r="T32" s="58"/>
      <c r="U32" s="59"/>
      <c r="V32" s="60"/>
      <c r="W32" s="52">
        <f t="shared" si="68"/>
        <v>5</v>
      </c>
      <c r="X32" s="61" t="str">
        <f t="shared" ref="X32:Y32" si="72">IF($F32=TRUE,D32,"")</f>
        <v>EEM207</v>
      </c>
      <c r="Y32" s="62" t="str">
        <f t="shared" si="72"/>
        <v>Elektrik Devre Temelleri Laboratuvarı</v>
      </c>
      <c r="Z32" s="57">
        <f t="shared" ref="Z32:AB32" si="73">IF($F32=TRUE,G32,"")</f>
        <v>0</v>
      </c>
      <c r="AA32" s="57">
        <f t="shared" si="73"/>
        <v>0</v>
      </c>
      <c r="AB32" s="57">
        <f t="shared" si="73"/>
        <v>2</v>
      </c>
      <c r="AC32" s="58">
        <f t="shared" si="69"/>
        <v>1</v>
      </c>
      <c r="AD32" s="59">
        <f t="shared" ref="AD32:AE32" si="74">IF($F32=TRUE,K32,"")</f>
        <v>2</v>
      </c>
      <c r="AE32" s="143" t="str">
        <f t="shared" si="74"/>
        <v>EEM102</v>
      </c>
      <c r="AF32" s="63"/>
      <c r="AG32" s="64">
        <f t="shared" si="63"/>
        <v>0</v>
      </c>
      <c r="AH32" s="65">
        <f t="shared" si="64"/>
        <v>0</v>
      </c>
      <c r="AI32" s="66">
        <f t="shared" si="65"/>
        <v>2</v>
      </c>
      <c r="AJ32" s="9"/>
    </row>
    <row r="33" spans="1:36" ht="14.25" customHeight="1" x14ac:dyDescent="0.3">
      <c r="A33" s="309"/>
      <c r="B33" s="306"/>
      <c r="C33" s="52">
        <f t="shared" si="66"/>
        <v>6</v>
      </c>
      <c r="D33" s="53" t="s">
        <v>289</v>
      </c>
      <c r="E33" s="54" t="s">
        <v>290</v>
      </c>
      <c r="F33" s="134" t="b">
        <v>1</v>
      </c>
      <c r="G33" s="57">
        <v>4</v>
      </c>
      <c r="H33" s="57">
        <v>0</v>
      </c>
      <c r="I33" s="57">
        <v>0</v>
      </c>
      <c r="J33" s="58">
        <f t="shared" si="62"/>
        <v>4</v>
      </c>
      <c r="K33" s="59">
        <v>6</v>
      </c>
      <c r="L33" s="60"/>
      <c r="M33" s="52">
        <f t="shared" si="67"/>
        <v>6</v>
      </c>
      <c r="N33" s="227"/>
      <c r="O33" s="227"/>
      <c r="P33" s="57"/>
      <c r="Q33" s="229"/>
      <c r="R33" s="57"/>
      <c r="S33" s="57"/>
      <c r="T33" s="58"/>
      <c r="U33" s="59"/>
      <c r="V33" s="60"/>
      <c r="W33" s="52">
        <f t="shared" si="68"/>
        <v>6</v>
      </c>
      <c r="X33" s="61" t="str">
        <f t="shared" ref="X33:Y33" si="75">IF($F33=TRUE,D33,"")</f>
        <v>EEM209</v>
      </c>
      <c r="Y33" s="62" t="str">
        <f t="shared" si="75"/>
        <v>Elektromanyetik Alan Teorisi</v>
      </c>
      <c r="Z33" s="57">
        <f t="shared" ref="Z33:AB33" si="76">IF($F33=TRUE,G33,"")</f>
        <v>4</v>
      </c>
      <c r="AA33" s="57">
        <f t="shared" si="76"/>
        <v>0</v>
      </c>
      <c r="AB33" s="57">
        <f t="shared" si="76"/>
        <v>0</v>
      </c>
      <c r="AC33" s="58">
        <f t="shared" si="69"/>
        <v>4</v>
      </c>
      <c r="AD33" s="59">
        <f>IF($F33=TRUE,K33,"")</f>
        <v>6</v>
      </c>
      <c r="AE33" s="60"/>
      <c r="AF33" s="63"/>
      <c r="AG33" s="64">
        <f t="shared" si="63"/>
        <v>0</v>
      </c>
      <c r="AH33" s="65">
        <f t="shared" si="64"/>
        <v>0</v>
      </c>
      <c r="AI33" s="66">
        <f t="shared" si="65"/>
        <v>6</v>
      </c>
      <c r="AJ33" s="9"/>
    </row>
    <row r="34" spans="1:36" ht="14.25" customHeight="1" x14ac:dyDescent="0.3">
      <c r="A34" s="309"/>
      <c r="B34" s="306"/>
      <c r="C34" s="52">
        <f t="shared" si="66"/>
        <v>7</v>
      </c>
      <c r="D34" s="53" t="s">
        <v>291</v>
      </c>
      <c r="E34" s="54" t="s">
        <v>94</v>
      </c>
      <c r="F34" s="134" t="b">
        <v>1</v>
      </c>
      <c r="G34" s="57">
        <v>3</v>
      </c>
      <c r="H34" s="57">
        <v>0</v>
      </c>
      <c r="I34" s="57">
        <v>0</v>
      </c>
      <c r="J34" s="58">
        <v>3</v>
      </c>
      <c r="K34" s="59">
        <v>4</v>
      </c>
      <c r="L34" s="60"/>
      <c r="M34" s="52">
        <v>7</v>
      </c>
      <c r="N34" s="227" t="s">
        <v>384</v>
      </c>
      <c r="O34" s="188" t="s">
        <v>94</v>
      </c>
      <c r="P34" s="57"/>
      <c r="Q34" s="228">
        <v>3</v>
      </c>
      <c r="R34" s="57">
        <v>0</v>
      </c>
      <c r="S34" s="57">
        <v>0</v>
      </c>
      <c r="T34" s="58">
        <v>3</v>
      </c>
      <c r="U34" s="59">
        <v>5</v>
      </c>
      <c r="V34" s="60"/>
      <c r="W34" s="52">
        <v>7</v>
      </c>
      <c r="X34" s="61"/>
      <c r="Y34" s="62"/>
      <c r="Z34" s="57"/>
      <c r="AA34" s="57"/>
      <c r="AB34" s="57"/>
      <c r="AC34" s="58"/>
      <c r="AD34" s="59"/>
      <c r="AE34" s="60"/>
      <c r="AF34" s="63"/>
      <c r="AG34" s="64">
        <f t="shared" si="63"/>
        <v>0</v>
      </c>
      <c r="AH34" s="65">
        <f t="shared" si="64"/>
        <v>4</v>
      </c>
      <c r="AI34" s="66">
        <f t="shared" si="65"/>
        <v>0</v>
      </c>
      <c r="AJ34" s="9"/>
    </row>
    <row r="35" spans="1:36" ht="14.25" customHeight="1" x14ac:dyDescent="0.3">
      <c r="A35" s="309"/>
      <c r="B35" s="306"/>
      <c r="C35" s="52">
        <f t="shared" si="66"/>
        <v>8</v>
      </c>
      <c r="D35" s="53" t="s">
        <v>77</v>
      </c>
      <c r="E35" s="54" t="s">
        <v>78</v>
      </c>
      <c r="F35" s="134" t="b">
        <v>0</v>
      </c>
      <c r="G35" s="57">
        <v>2</v>
      </c>
      <c r="H35" s="57">
        <v>0</v>
      </c>
      <c r="I35" s="57">
        <v>0</v>
      </c>
      <c r="J35" s="58">
        <f t="shared" ref="J35:J36" si="77">IF(G35="","",G35+(H35+I35)/2)</f>
        <v>2</v>
      </c>
      <c r="K35" s="59">
        <v>2</v>
      </c>
      <c r="L35" s="60"/>
      <c r="M35" s="52">
        <v>8</v>
      </c>
      <c r="N35" s="188" t="s">
        <v>77</v>
      </c>
      <c r="O35" s="227" t="s">
        <v>78</v>
      </c>
      <c r="P35" s="57"/>
      <c r="Q35" s="228">
        <v>2</v>
      </c>
      <c r="R35" s="57">
        <v>0</v>
      </c>
      <c r="S35" s="57">
        <v>0</v>
      </c>
      <c r="T35" s="58">
        <v>2</v>
      </c>
      <c r="U35" s="59">
        <v>2</v>
      </c>
      <c r="V35" s="60"/>
      <c r="W35" s="52">
        <v>8</v>
      </c>
      <c r="X35" s="61" t="str">
        <f t="shared" ref="X35:Y35" si="78">IF($F35=TRUE,D35,"")</f>
        <v/>
      </c>
      <c r="Y35" s="62" t="str">
        <f t="shared" si="78"/>
        <v/>
      </c>
      <c r="Z35" s="57" t="str">
        <f t="shared" ref="Z35:AB35" si="79">IF($F35=TRUE,G35,"")</f>
        <v/>
      </c>
      <c r="AA35" s="57" t="str">
        <f t="shared" si="79"/>
        <v/>
      </c>
      <c r="AB35" s="57" t="str">
        <f t="shared" si="79"/>
        <v/>
      </c>
      <c r="AC35" s="58" t="str">
        <f t="shared" ref="AC35:AC36" si="80">IF(Z35="","",Z35+(AA35+AB35)/2)</f>
        <v/>
      </c>
      <c r="AD35" s="59" t="str">
        <f t="shared" ref="AD35:AE35" si="81">IF($F35=TRUE,K35,"")</f>
        <v/>
      </c>
      <c r="AE35" s="60" t="str">
        <f t="shared" si="81"/>
        <v/>
      </c>
      <c r="AF35" s="63"/>
      <c r="AG35" s="64">
        <f t="shared" si="63"/>
        <v>0</v>
      </c>
      <c r="AH35" s="65">
        <f t="shared" si="64"/>
        <v>2</v>
      </c>
      <c r="AI35" s="66">
        <f t="shared" si="65"/>
        <v>0</v>
      </c>
      <c r="AJ35" s="9"/>
    </row>
    <row r="36" spans="1:36" ht="14.25" customHeight="1" x14ac:dyDescent="0.3">
      <c r="A36" s="309"/>
      <c r="B36" s="306"/>
      <c r="C36" s="52">
        <v>9</v>
      </c>
      <c r="D36" s="53"/>
      <c r="E36" s="54"/>
      <c r="F36" s="134"/>
      <c r="G36" s="57"/>
      <c r="H36" s="57"/>
      <c r="I36" s="57"/>
      <c r="J36" s="58" t="str">
        <f t="shared" si="77"/>
        <v/>
      </c>
      <c r="K36" s="59"/>
      <c r="L36" s="60"/>
      <c r="M36" s="52">
        <v>9</v>
      </c>
      <c r="N36" s="61"/>
      <c r="O36" s="62"/>
      <c r="P36" s="57"/>
      <c r="Q36" s="57"/>
      <c r="R36" s="57"/>
      <c r="S36" s="57"/>
      <c r="T36" s="58"/>
      <c r="U36" s="59"/>
      <c r="V36" s="60"/>
      <c r="W36" s="52" t="str">
        <f>IF($D36="","",MAX(W$28:W35)+1)</f>
        <v/>
      </c>
      <c r="X36" s="61" t="str">
        <f t="shared" ref="X36:Y36" si="82">IF($F36=TRUE,D36,"")</f>
        <v/>
      </c>
      <c r="Y36" s="62" t="str">
        <f t="shared" si="82"/>
        <v/>
      </c>
      <c r="Z36" s="57" t="str">
        <f t="shared" ref="Z36:AB36" si="83">IF($F36=TRUE,G36,"")</f>
        <v/>
      </c>
      <c r="AA36" s="57" t="str">
        <f t="shared" si="83"/>
        <v/>
      </c>
      <c r="AB36" s="57" t="str">
        <f t="shared" si="83"/>
        <v/>
      </c>
      <c r="AC36" s="58" t="str">
        <f t="shared" si="80"/>
        <v/>
      </c>
      <c r="AD36" s="59" t="str">
        <f t="shared" ref="AD36:AE36" si="84">IF($F36=TRUE,K36,"")</f>
        <v/>
      </c>
      <c r="AE36" s="60" t="str">
        <f t="shared" si="84"/>
        <v/>
      </c>
      <c r="AF36" s="63"/>
      <c r="AG36" s="64">
        <f t="shared" si="63"/>
        <v>0</v>
      </c>
      <c r="AH36" s="65">
        <f t="shared" si="64"/>
        <v>0</v>
      </c>
      <c r="AI36" s="66">
        <f t="shared" si="65"/>
        <v>0</v>
      </c>
      <c r="AJ36" s="9"/>
    </row>
    <row r="37" spans="1:36" ht="14.25" customHeight="1" x14ac:dyDescent="0.3">
      <c r="A37" s="309"/>
      <c r="B37" s="306"/>
      <c r="C37" s="72"/>
      <c r="D37" s="73"/>
      <c r="E37" s="303" t="s">
        <v>40</v>
      </c>
      <c r="F37" s="304"/>
      <c r="G37" s="74">
        <f t="shared" ref="G37:K37" si="85">+SUM(G28:G36)</f>
        <v>23</v>
      </c>
      <c r="H37" s="75">
        <f t="shared" si="85"/>
        <v>0</v>
      </c>
      <c r="I37" s="75">
        <f t="shared" si="85"/>
        <v>2</v>
      </c>
      <c r="J37" s="75">
        <f t="shared" si="85"/>
        <v>24</v>
      </c>
      <c r="K37" s="76">
        <f t="shared" si="85"/>
        <v>34</v>
      </c>
      <c r="L37" s="77"/>
      <c r="M37" s="72"/>
      <c r="N37" s="73"/>
      <c r="O37" s="78" t="s">
        <v>40</v>
      </c>
      <c r="P37" s="74"/>
      <c r="Q37" s="230">
        <f t="shared" ref="Q37:U37" si="86">+SUM(Q28:Q36)</f>
        <v>8</v>
      </c>
      <c r="R37" s="75">
        <f t="shared" si="86"/>
        <v>0</v>
      </c>
      <c r="S37" s="75">
        <f t="shared" si="86"/>
        <v>0</v>
      </c>
      <c r="T37" s="75">
        <f t="shared" si="86"/>
        <v>8</v>
      </c>
      <c r="U37" s="76">
        <f t="shared" si="86"/>
        <v>11</v>
      </c>
      <c r="V37" s="77"/>
      <c r="W37" s="72"/>
      <c r="X37" s="73"/>
      <c r="Y37" s="78" t="s">
        <v>40</v>
      </c>
      <c r="Z37" s="74">
        <f t="shared" ref="Z37:AD37" si="87">+SUM(Z28:Z36)</f>
        <v>15</v>
      </c>
      <c r="AA37" s="75">
        <f t="shared" si="87"/>
        <v>0</v>
      </c>
      <c r="AB37" s="75">
        <f t="shared" si="87"/>
        <v>2</v>
      </c>
      <c r="AC37" s="75">
        <f t="shared" si="87"/>
        <v>16</v>
      </c>
      <c r="AD37" s="76">
        <f t="shared" si="87"/>
        <v>24</v>
      </c>
      <c r="AE37" s="77"/>
      <c r="AF37" s="40"/>
      <c r="AG37" s="79"/>
      <c r="AH37" s="40"/>
      <c r="AI37" s="40"/>
      <c r="AJ37" s="9"/>
    </row>
    <row r="38" spans="1:36" ht="14.25" customHeight="1" x14ac:dyDescent="0.3">
      <c r="A38" s="309"/>
      <c r="B38" s="307"/>
      <c r="C38" s="86"/>
      <c r="D38" s="87"/>
      <c r="E38" s="301" t="s">
        <v>41</v>
      </c>
      <c r="F38" s="302"/>
      <c r="G38" s="90">
        <f t="shared" ref="G38:K38" si="88">G37+G26</f>
        <v>62</v>
      </c>
      <c r="H38" s="90">
        <f t="shared" si="88"/>
        <v>4</v>
      </c>
      <c r="I38" s="90">
        <f t="shared" si="88"/>
        <v>8</v>
      </c>
      <c r="J38" s="90">
        <f t="shared" si="88"/>
        <v>68</v>
      </c>
      <c r="K38" s="91">
        <f t="shared" si="88"/>
        <v>94</v>
      </c>
      <c r="L38" s="92"/>
      <c r="M38" s="86"/>
      <c r="N38" s="87"/>
      <c r="O38" s="88" t="s">
        <v>41</v>
      </c>
      <c r="P38" s="89"/>
      <c r="Q38" s="231">
        <f t="shared" ref="Q38:U38" si="89">Q37+Q26</f>
        <v>35</v>
      </c>
      <c r="R38" s="90">
        <f t="shared" si="89"/>
        <v>4</v>
      </c>
      <c r="S38" s="90">
        <f t="shared" si="89"/>
        <v>6</v>
      </c>
      <c r="T38" s="90">
        <f t="shared" si="89"/>
        <v>40</v>
      </c>
      <c r="U38" s="91">
        <f t="shared" si="89"/>
        <v>54</v>
      </c>
      <c r="V38" s="92"/>
      <c r="W38" s="86"/>
      <c r="X38" s="87"/>
      <c r="Y38" s="88" t="s">
        <v>41</v>
      </c>
      <c r="Z38" s="90">
        <f t="shared" ref="Z38:AD38" si="90">Z37+Z26</f>
        <v>27</v>
      </c>
      <c r="AA38" s="90">
        <f t="shared" si="90"/>
        <v>0</v>
      </c>
      <c r="AB38" s="90">
        <f t="shared" si="90"/>
        <v>2</v>
      </c>
      <c r="AC38" s="90">
        <f t="shared" si="90"/>
        <v>28</v>
      </c>
      <c r="AD38" s="91">
        <f t="shared" si="90"/>
        <v>41</v>
      </c>
      <c r="AE38" s="92"/>
      <c r="AF38" s="40"/>
      <c r="AG38" s="79"/>
      <c r="AH38" s="40"/>
      <c r="AI38" s="40"/>
      <c r="AJ38" s="9"/>
    </row>
    <row r="39" spans="1:36" ht="14.25" customHeight="1" x14ac:dyDescent="0.3">
      <c r="A39" s="309"/>
      <c r="B39" s="44">
        <v>4</v>
      </c>
      <c r="C39" s="45" t="s">
        <v>5</v>
      </c>
      <c r="D39" s="46" t="s">
        <v>6</v>
      </c>
      <c r="E39" s="46" t="s">
        <v>7</v>
      </c>
      <c r="F39" s="47" t="s">
        <v>15</v>
      </c>
      <c r="G39" s="45" t="s">
        <v>8</v>
      </c>
      <c r="H39" s="45" t="s">
        <v>9</v>
      </c>
      <c r="I39" s="45" t="s">
        <v>10</v>
      </c>
      <c r="J39" s="45" t="s">
        <v>11</v>
      </c>
      <c r="K39" s="45" t="s">
        <v>3</v>
      </c>
      <c r="L39" s="48"/>
      <c r="M39" s="45" t="s">
        <v>5</v>
      </c>
      <c r="N39" s="49" t="s">
        <v>6</v>
      </c>
      <c r="O39" s="49" t="s">
        <v>7</v>
      </c>
      <c r="P39" s="45"/>
      <c r="Q39" s="45" t="s">
        <v>8</v>
      </c>
      <c r="R39" s="45" t="s">
        <v>9</v>
      </c>
      <c r="S39" s="45" t="s">
        <v>10</v>
      </c>
      <c r="T39" s="45" t="s">
        <v>11</v>
      </c>
      <c r="U39" s="45" t="s">
        <v>3</v>
      </c>
      <c r="V39" s="48" t="s">
        <v>12</v>
      </c>
      <c r="W39" s="45" t="s">
        <v>5</v>
      </c>
      <c r="X39" s="49" t="s">
        <v>6</v>
      </c>
      <c r="Y39" s="49" t="s">
        <v>7</v>
      </c>
      <c r="Z39" s="45" t="s">
        <v>8</v>
      </c>
      <c r="AA39" s="45" t="s">
        <v>9</v>
      </c>
      <c r="AB39" s="45" t="s">
        <v>10</v>
      </c>
      <c r="AC39" s="45" t="s">
        <v>11</v>
      </c>
      <c r="AD39" s="45" t="s">
        <v>3</v>
      </c>
      <c r="AE39" s="48" t="s">
        <v>12</v>
      </c>
      <c r="AF39" s="50"/>
      <c r="AG39" s="93"/>
      <c r="AH39" s="50"/>
      <c r="AI39" s="50"/>
      <c r="AJ39" s="51"/>
    </row>
    <row r="40" spans="1:36" ht="14.25" customHeight="1" x14ac:dyDescent="0.3">
      <c r="A40" s="309"/>
      <c r="B40" s="305" t="s">
        <v>79</v>
      </c>
      <c r="C40" s="52">
        <f>IF($D40="","",1)</f>
        <v>1</v>
      </c>
      <c r="D40" s="53" t="s">
        <v>292</v>
      </c>
      <c r="E40" s="54" t="s">
        <v>293</v>
      </c>
      <c r="F40" s="134" t="b">
        <v>1</v>
      </c>
      <c r="G40" s="57">
        <v>0</v>
      </c>
      <c r="H40" s="57">
        <v>0</v>
      </c>
      <c r="I40" s="57">
        <v>2</v>
      </c>
      <c r="J40" s="58">
        <f t="shared" ref="J40:J44" si="91">IF(G40="","",G40+(H40+I40)/2)</f>
        <v>1</v>
      </c>
      <c r="K40" s="59">
        <v>2</v>
      </c>
      <c r="L40" s="60" t="s">
        <v>281</v>
      </c>
      <c r="M40" s="52">
        <f>IF($D40="","",1)</f>
        <v>1</v>
      </c>
      <c r="N40" s="233"/>
      <c r="O40" s="233"/>
      <c r="P40" s="234"/>
      <c r="Q40" s="235"/>
      <c r="R40" s="234"/>
      <c r="S40" s="234"/>
      <c r="T40" s="234"/>
      <c r="U40" s="234"/>
      <c r="V40" s="60"/>
      <c r="W40" s="52">
        <f>IF($D40="","",1)</f>
        <v>1</v>
      </c>
      <c r="X40" s="53" t="s">
        <v>292</v>
      </c>
      <c r="Y40" s="54" t="s">
        <v>293</v>
      </c>
      <c r="Z40" s="57">
        <v>0</v>
      </c>
      <c r="AA40" s="57">
        <v>0</v>
      </c>
      <c r="AB40" s="57">
        <v>2</v>
      </c>
      <c r="AC40" s="58">
        <f t="shared" ref="AC40:AC47" si="92">IF(Z40="","",Z40+(AA40+AB40)/2)</f>
        <v>1</v>
      </c>
      <c r="AD40" s="59">
        <v>2</v>
      </c>
      <c r="AE40" s="60" t="s">
        <v>281</v>
      </c>
      <c r="AF40" s="63"/>
      <c r="AG40" s="64">
        <f t="shared" ref="AG40:AG49" si="93">IF(OR(AND(E40&lt;&gt;"",O40="",Y40=""),AND(E40&lt;&gt;"",O40&lt;&gt;"",Y40&lt;&gt;"")),1,0)</f>
        <v>0</v>
      </c>
      <c r="AH40" s="65">
        <f t="shared" ref="AH40:AH49" si="94">IF(O40="",0,K40)</f>
        <v>0</v>
      </c>
      <c r="AI40" s="66">
        <f t="shared" ref="AI40:AI49" si="95">IF(Y40="",0,AD40)</f>
        <v>2</v>
      </c>
      <c r="AJ40" s="9"/>
    </row>
    <row r="41" spans="1:36" ht="14.25" customHeight="1" x14ac:dyDescent="0.3">
      <c r="A41" s="309"/>
      <c r="B41" s="306"/>
      <c r="C41" s="52">
        <f t="shared" ref="C41:C46" si="96">IF($D41="","",MAX(C$40:C40)+1)</f>
        <v>2</v>
      </c>
      <c r="D41" s="53" t="s">
        <v>294</v>
      </c>
      <c r="E41" s="54" t="s">
        <v>295</v>
      </c>
      <c r="F41" s="134" t="b">
        <v>1</v>
      </c>
      <c r="G41" s="57">
        <v>0</v>
      </c>
      <c r="H41" s="57">
        <v>0</v>
      </c>
      <c r="I41" s="57">
        <v>2</v>
      </c>
      <c r="J41" s="58">
        <f t="shared" si="91"/>
        <v>1</v>
      </c>
      <c r="K41" s="59">
        <v>2</v>
      </c>
      <c r="L41" s="60" t="s">
        <v>285</v>
      </c>
      <c r="M41" s="52">
        <f t="shared" ref="M41:M46" si="97">IF($D41="","",MAX(M$40:M40)+1)</f>
        <v>2</v>
      </c>
      <c r="N41" s="227"/>
      <c r="O41" s="227"/>
      <c r="P41" s="57"/>
      <c r="Q41" s="228"/>
      <c r="R41" s="57"/>
      <c r="S41" s="57"/>
      <c r="T41" s="58"/>
      <c r="U41" s="59"/>
      <c r="V41" s="60"/>
      <c r="W41" s="52">
        <f t="shared" ref="W41:W46" si="98">IF($D41="","",MAX(W$40:W40)+1)</f>
        <v>2</v>
      </c>
      <c r="X41" s="61" t="str">
        <f t="shared" ref="X41:Y41" si="99">IF($F41=TRUE,D41,"")</f>
        <v>EEM204</v>
      </c>
      <c r="Y41" s="62" t="str">
        <f t="shared" si="99"/>
        <v>Elektronik Laboratuvarı</v>
      </c>
      <c r="Z41" s="57">
        <f t="shared" ref="Z41:AB41" si="100">IF($F41=TRUE,G41,"")</f>
        <v>0</v>
      </c>
      <c r="AA41" s="57">
        <f t="shared" si="100"/>
        <v>0</v>
      </c>
      <c r="AB41" s="57">
        <f t="shared" si="100"/>
        <v>2</v>
      </c>
      <c r="AC41" s="58">
        <f t="shared" si="92"/>
        <v>1</v>
      </c>
      <c r="AD41" s="59">
        <f t="shared" ref="AD41:AE41" si="101">IF($F41=TRUE,K41,"")</f>
        <v>2</v>
      </c>
      <c r="AE41" s="60" t="str">
        <f t="shared" si="101"/>
        <v>EEM205</v>
      </c>
      <c r="AF41" s="63"/>
      <c r="AG41" s="64">
        <f t="shared" si="93"/>
        <v>0</v>
      </c>
      <c r="AH41" s="65">
        <f t="shared" si="94"/>
        <v>0</v>
      </c>
      <c r="AI41" s="66">
        <f t="shared" si="95"/>
        <v>2</v>
      </c>
      <c r="AJ41" s="9"/>
    </row>
    <row r="42" spans="1:36" ht="14.25" customHeight="1" x14ac:dyDescent="0.3">
      <c r="A42" s="309"/>
      <c r="B42" s="306"/>
      <c r="C42" s="52">
        <f t="shared" si="96"/>
        <v>3</v>
      </c>
      <c r="D42" s="53" t="s">
        <v>296</v>
      </c>
      <c r="E42" s="54" t="s">
        <v>297</v>
      </c>
      <c r="F42" s="134" t="b">
        <v>1</v>
      </c>
      <c r="G42" s="57">
        <v>3</v>
      </c>
      <c r="H42" s="57">
        <v>0</v>
      </c>
      <c r="I42" s="57">
        <v>0</v>
      </c>
      <c r="J42" s="58">
        <f t="shared" si="91"/>
        <v>3</v>
      </c>
      <c r="K42" s="59">
        <v>5</v>
      </c>
      <c r="L42" s="60"/>
      <c r="M42" s="52">
        <f t="shared" si="97"/>
        <v>3</v>
      </c>
      <c r="N42" s="227"/>
      <c r="O42" s="227"/>
      <c r="P42" s="57"/>
      <c r="Q42" s="228"/>
      <c r="R42" s="57"/>
      <c r="S42" s="57"/>
      <c r="T42" s="58"/>
      <c r="U42" s="59"/>
      <c r="V42" s="60"/>
      <c r="W42" s="52">
        <f t="shared" si="98"/>
        <v>3</v>
      </c>
      <c r="X42" s="53" t="s">
        <v>296</v>
      </c>
      <c r="Y42" s="54" t="s">
        <v>297</v>
      </c>
      <c r="Z42" s="57">
        <v>3</v>
      </c>
      <c r="AA42" s="57">
        <v>0</v>
      </c>
      <c r="AB42" s="57">
        <v>0</v>
      </c>
      <c r="AC42" s="58">
        <f t="shared" si="92"/>
        <v>3</v>
      </c>
      <c r="AD42" s="59">
        <v>5</v>
      </c>
      <c r="AE42" s="60"/>
      <c r="AF42" s="63"/>
      <c r="AG42" s="64">
        <f t="shared" si="93"/>
        <v>0</v>
      </c>
      <c r="AH42" s="65">
        <f t="shared" si="94"/>
        <v>0</v>
      </c>
      <c r="AI42" s="66">
        <f t="shared" si="95"/>
        <v>5</v>
      </c>
      <c r="AJ42" s="9"/>
    </row>
    <row r="43" spans="1:36" ht="14.25" customHeight="1" x14ac:dyDescent="0.3">
      <c r="A43" s="309"/>
      <c r="B43" s="306"/>
      <c r="C43" s="52">
        <f t="shared" si="96"/>
        <v>4</v>
      </c>
      <c r="D43" s="53" t="s">
        <v>298</v>
      </c>
      <c r="E43" s="54" t="s">
        <v>299</v>
      </c>
      <c r="F43" s="134" t="b">
        <v>1</v>
      </c>
      <c r="G43" s="57">
        <v>3</v>
      </c>
      <c r="H43" s="57">
        <v>0</v>
      </c>
      <c r="I43" s="57">
        <v>0</v>
      </c>
      <c r="J43" s="58">
        <f t="shared" si="91"/>
        <v>3</v>
      </c>
      <c r="K43" s="59">
        <v>6</v>
      </c>
      <c r="L43" s="60"/>
      <c r="M43" s="52">
        <f t="shared" si="97"/>
        <v>4</v>
      </c>
      <c r="N43" s="188"/>
      <c r="O43" s="188"/>
      <c r="P43" s="57"/>
      <c r="Q43" s="228"/>
      <c r="R43" s="57"/>
      <c r="S43" s="57"/>
      <c r="T43" s="58"/>
      <c r="U43" s="59"/>
      <c r="V43" s="60"/>
      <c r="W43" s="52">
        <f t="shared" si="98"/>
        <v>4</v>
      </c>
      <c r="X43" s="61" t="str">
        <f t="shared" ref="X43:Y43" si="102">IF($F43=TRUE,D43,"")</f>
        <v>EEM208</v>
      </c>
      <c r="Y43" s="62" t="str">
        <f t="shared" si="102"/>
        <v>Elektromanyetik Dalga Teorisi</v>
      </c>
      <c r="Z43" s="57">
        <f t="shared" ref="Z43:AB43" si="103">IF($F43=TRUE,G43,"")</f>
        <v>3</v>
      </c>
      <c r="AA43" s="57">
        <f t="shared" si="103"/>
        <v>0</v>
      </c>
      <c r="AB43" s="57">
        <f t="shared" si="103"/>
        <v>0</v>
      </c>
      <c r="AC43" s="58">
        <f t="shared" si="92"/>
        <v>3</v>
      </c>
      <c r="AD43" s="59">
        <f t="shared" ref="AD43:AD47" si="104">IF($F43=TRUE,K43,"")</f>
        <v>6</v>
      </c>
      <c r="AE43" s="60"/>
      <c r="AF43" s="63"/>
      <c r="AG43" s="64">
        <f t="shared" si="93"/>
        <v>0</v>
      </c>
      <c r="AH43" s="65">
        <f t="shared" si="94"/>
        <v>0</v>
      </c>
      <c r="AI43" s="66">
        <f t="shared" si="95"/>
        <v>6</v>
      </c>
      <c r="AJ43" s="9"/>
    </row>
    <row r="44" spans="1:36" ht="14.25" customHeight="1" x14ac:dyDescent="0.3">
      <c r="A44" s="309"/>
      <c r="B44" s="306"/>
      <c r="C44" s="52">
        <f t="shared" si="96"/>
        <v>5</v>
      </c>
      <c r="D44" s="53" t="s">
        <v>300</v>
      </c>
      <c r="E44" s="54" t="s">
        <v>301</v>
      </c>
      <c r="F44" s="134" t="b">
        <v>1</v>
      </c>
      <c r="G44" s="57">
        <v>3</v>
      </c>
      <c r="H44" s="57">
        <v>0</v>
      </c>
      <c r="I44" s="57">
        <v>0</v>
      </c>
      <c r="J44" s="58">
        <f t="shared" si="91"/>
        <v>3</v>
      </c>
      <c r="K44" s="59">
        <v>5</v>
      </c>
      <c r="L44" s="60"/>
      <c r="M44" s="52">
        <f t="shared" si="97"/>
        <v>5</v>
      </c>
      <c r="N44" s="227"/>
      <c r="O44" s="188"/>
      <c r="P44" s="57"/>
      <c r="Q44" s="228"/>
      <c r="R44" s="57"/>
      <c r="S44" s="57"/>
      <c r="T44" s="58"/>
      <c r="U44" s="59"/>
      <c r="V44" s="60"/>
      <c r="W44" s="52">
        <f t="shared" si="98"/>
        <v>5</v>
      </c>
      <c r="X44" s="61" t="str">
        <f t="shared" ref="X44:Y44" si="105">IF($F44=TRUE,D44,"")</f>
        <v>EEM210</v>
      </c>
      <c r="Y44" s="62" t="str">
        <f t="shared" si="105"/>
        <v>Elektronik II</v>
      </c>
      <c r="Z44" s="57">
        <f t="shared" ref="Z44:AB44" si="106">IF($F44=TRUE,G44,"")</f>
        <v>3</v>
      </c>
      <c r="AA44" s="57">
        <f t="shared" si="106"/>
        <v>0</v>
      </c>
      <c r="AB44" s="57">
        <f t="shared" si="106"/>
        <v>0</v>
      </c>
      <c r="AC44" s="58">
        <f t="shared" si="92"/>
        <v>3</v>
      </c>
      <c r="AD44" s="59">
        <f t="shared" si="104"/>
        <v>5</v>
      </c>
      <c r="AE44" s="60"/>
      <c r="AF44" s="63"/>
      <c r="AG44" s="64">
        <f t="shared" si="93"/>
        <v>0</v>
      </c>
      <c r="AH44" s="65">
        <f t="shared" si="94"/>
        <v>0</v>
      </c>
      <c r="AI44" s="66">
        <f t="shared" si="95"/>
        <v>5</v>
      </c>
      <c r="AJ44" s="9"/>
    </row>
    <row r="45" spans="1:36" ht="14.25" customHeight="1" x14ac:dyDescent="0.3">
      <c r="A45" s="309"/>
      <c r="B45" s="306"/>
      <c r="C45" s="52">
        <f t="shared" si="96"/>
        <v>6</v>
      </c>
      <c r="D45" s="53" t="s">
        <v>302</v>
      </c>
      <c r="E45" s="54" t="s">
        <v>303</v>
      </c>
      <c r="F45" s="134" t="b">
        <v>1</v>
      </c>
      <c r="G45" s="57">
        <v>1</v>
      </c>
      <c r="H45" s="57">
        <v>2</v>
      </c>
      <c r="I45" s="57">
        <v>0</v>
      </c>
      <c r="J45" s="58">
        <v>2</v>
      </c>
      <c r="K45" s="59">
        <v>4</v>
      </c>
      <c r="L45" s="60"/>
      <c r="M45" s="52">
        <f t="shared" si="97"/>
        <v>6</v>
      </c>
      <c r="N45" s="227"/>
      <c r="O45" s="227"/>
      <c r="P45" s="57"/>
      <c r="Q45" s="228"/>
      <c r="R45" s="57"/>
      <c r="S45" s="57"/>
      <c r="T45" s="58"/>
      <c r="U45" s="59"/>
      <c r="V45" s="60"/>
      <c r="W45" s="52">
        <f t="shared" si="98"/>
        <v>6</v>
      </c>
      <c r="X45" s="61" t="str">
        <f t="shared" ref="X45:Y45" si="107">IF($F45=TRUE,D45,"")</f>
        <v>EES252</v>
      </c>
      <c r="Y45" s="62" t="str">
        <f t="shared" si="107"/>
        <v xml:space="preserve">Bölüm Seçmeli Ders I </v>
      </c>
      <c r="Z45" s="57">
        <f t="shared" ref="Z45:AB45" si="108">IF($F45=TRUE,G45,"")</f>
        <v>1</v>
      </c>
      <c r="AA45" s="57">
        <f t="shared" si="108"/>
        <v>2</v>
      </c>
      <c r="AB45" s="57">
        <f t="shared" si="108"/>
        <v>0</v>
      </c>
      <c r="AC45" s="58">
        <f t="shared" si="92"/>
        <v>2</v>
      </c>
      <c r="AD45" s="59">
        <f t="shared" si="104"/>
        <v>4</v>
      </c>
      <c r="AE45" s="60"/>
      <c r="AF45" s="63"/>
      <c r="AG45" s="64">
        <f t="shared" si="93"/>
        <v>0</v>
      </c>
      <c r="AH45" s="65">
        <f t="shared" si="94"/>
        <v>0</v>
      </c>
      <c r="AI45" s="66">
        <f t="shared" si="95"/>
        <v>4</v>
      </c>
      <c r="AJ45" s="9"/>
    </row>
    <row r="46" spans="1:36" ht="14.25" customHeight="1" x14ac:dyDescent="0.3">
      <c r="A46" s="309"/>
      <c r="B46" s="306"/>
      <c r="C46" s="52">
        <f t="shared" si="96"/>
        <v>7</v>
      </c>
      <c r="D46" s="53" t="s">
        <v>99</v>
      </c>
      <c r="E46" s="54" t="s">
        <v>100</v>
      </c>
      <c r="F46" s="134" t="b">
        <v>0</v>
      </c>
      <c r="G46" s="57">
        <v>2</v>
      </c>
      <c r="H46" s="57">
        <v>0</v>
      </c>
      <c r="I46" s="57">
        <v>0</v>
      </c>
      <c r="J46" s="58">
        <f t="shared" ref="J46:J47" si="109">IF(G46="","",G46+(H46+I46)/2)</f>
        <v>2</v>
      </c>
      <c r="K46" s="59">
        <v>2</v>
      </c>
      <c r="L46" s="60"/>
      <c r="M46" s="52">
        <f t="shared" si="97"/>
        <v>7</v>
      </c>
      <c r="N46" s="188" t="s">
        <v>99</v>
      </c>
      <c r="O46" s="227" t="s">
        <v>100</v>
      </c>
      <c r="P46" s="57"/>
      <c r="Q46" s="228">
        <v>2</v>
      </c>
      <c r="R46" s="57">
        <v>0</v>
      </c>
      <c r="S46" s="57">
        <v>0</v>
      </c>
      <c r="T46" s="58">
        <v>2</v>
      </c>
      <c r="U46" s="59">
        <v>2</v>
      </c>
      <c r="V46" s="60"/>
      <c r="W46" s="52">
        <f t="shared" si="98"/>
        <v>7</v>
      </c>
      <c r="X46" s="61" t="str">
        <f t="shared" ref="X46:Y46" si="110">IF($F46=TRUE,D46,"")</f>
        <v/>
      </c>
      <c r="Y46" s="62" t="str">
        <f t="shared" si="110"/>
        <v/>
      </c>
      <c r="Z46" s="57" t="str">
        <f t="shared" ref="Z46:AB46" si="111">IF($F46=TRUE,G46,"")</f>
        <v/>
      </c>
      <c r="AA46" s="57" t="str">
        <f t="shared" si="111"/>
        <v/>
      </c>
      <c r="AB46" s="57" t="str">
        <f t="shared" si="111"/>
        <v/>
      </c>
      <c r="AC46" s="58" t="str">
        <f t="shared" si="92"/>
        <v/>
      </c>
      <c r="AD46" s="59" t="str">
        <f t="shared" si="104"/>
        <v/>
      </c>
      <c r="AE46" s="60" t="str">
        <f t="shared" ref="AE46:AE47" si="112">IF($F46=TRUE,L46,"")</f>
        <v/>
      </c>
      <c r="AF46" s="63"/>
      <c r="AG46" s="64">
        <f t="shared" si="93"/>
        <v>0</v>
      </c>
      <c r="AH46" s="65">
        <f t="shared" si="94"/>
        <v>2</v>
      </c>
      <c r="AI46" s="66">
        <f t="shared" si="95"/>
        <v>0</v>
      </c>
      <c r="AJ46" s="9"/>
    </row>
    <row r="47" spans="1:36" ht="14.25" customHeight="1" x14ac:dyDescent="0.3">
      <c r="A47" s="309"/>
      <c r="B47" s="306"/>
      <c r="C47" s="52">
        <v>8</v>
      </c>
      <c r="D47" s="53"/>
      <c r="E47" s="54"/>
      <c r="F47" s="134"/>
      <c r="G47" s="57"/>
      <c r="H47" s="57"/>
      <c r="I47" s="57"/>
      <c r="J47" s="58" t="str">
        <f t="shared" si="109"/>
        <v/>
      </c>
      <c r="K47" s="59"/>
      <c r="L47" s="60"/>
      <c r="M47" s="52">
        <v>8</v>
      </c>
      <c r="N47" s="227"/>
      <c r="O47" s="227"/>
      <c r="P47" s="57"/>
      <c r="Q47" s="228"/>
      <c r="R47" s="57"/>
      <c r="S47" s="57"/>
      <c r="T47" s="58"/>
      <c r="U47" s="59"/>
      <c r="V47" s="60"/>
      <c r="W47" s="52">
        <v>8</v>
      </c>
      <c r="X47" s="61" t="str">
        <f t="shared" ref="X47:Y47" si="113">IF($F47=TRUE,D47,"")</f>
        <v/>
      </c>
      <c r="Y47" s="62" t="str">
        <f t="shared" si="113"/>
        <v/>
      </c>
      <c r="Z47" s="57" t="str">
        <f t="shared" ref="Z47:AB47" si="114">IF($F47=TRUE,G47,"")</f>
        <v/>
      </c>
      <c r="AA47" s="57" t="str">
        <f t="shared" si="114"/>
        <v/>
      </c>
      <c r="AB47" s="57" t="str">
        <f t="shared" si="114"/>
        <v/>
      </c>
      <c r="AC47" s="58" t="str">
        <f t="shared" si="92"/>
        <v/>
      </c>
      <c r="AD47" s="59" t="str">
        <f t="shared" si="104"/>
        <v/>
      </c>
      <c r="AE47" s="60" t="str">
        <f t="shared" si="112"/>
        <v/>
      </c>
      <c r="AF47" s="63"/>
      <c r="AG47" s="64">
        <f t="shared" si="93"/>
        <v>0</v>
      </c>
      <c r="AH47" s="65">
        <f t="shared" si="94"/>
        <v>0</v>
      </c>
      <c r="AI47" s="66">
        <f t="shared" si="95"/>
        <v>0</v>
      </c>
      <c r="AJ47" s="9"/>
    </row>
    <row r="48" spans="1:36" ht="14.25" customHeight="1" x14ac:dyDescent="0.3">
      <c r="A48" s="309"/>
      <c r="B48" s="306"/>
      <c r="C48" s="145">
        <v>9</v>
      </c>
      <c r="D48" s="53"/>
      <c r="E48" s="54"/>
      <c r="F48" s="134"/>
      <c r="G48" s="56"/>
      <c r="H48" s="57"/>
      <c r="I48" s="57"/>
      <c r="J48" s="58"/>
      <c r="K48" s="59"/>
      <c r="L48" s="60"/>
      <c r="M48" s="145">
        <v>9</v>
      </c>
      <c r="N48" s="61"/>
      <c r="O48" s="62"/>
      <c r="P48" s="57"/>
      <c r="Q48" s="57"/>
      <c r="R48" s="57"/>
      <c r="S48" s="57"/>
      <c r="T48" s="58"/>
      <c r="U48" s="59"/>
      <c r="V48" s="60"/>
      <c r="W48" s="145">
        <v>9</v>
      </c>
      <c r="X48" s="61"/>
      <c r="Y48" s="141"/>
      <c r="Z48" s="56"/>
      <c r="AA48" s="57"/>
      <c r="AB48" s="57"/>
      <c r="AC48" s="58"/>
      <c r="AD48" s="59"/>
      <c r="AE48" s="60"/>
      <c r="AF48" s="63"/>
      <c r="AG48" s="64">
        <f t="shared" si="93"/>
        <v>0</v>
      </c>
      <c r="AH48" s="65">
        <f t="shared" si="94"/>
        <v>0</v>
      </c>
      <c r="AI48" s="66">
        <f t="shared" si="95"/>
        <v>0</v>
      </c>
      <c r="AJ48" s="9"/>
    </row>
    <row r="49" spans="1:36" ht="14.25" customHeight="1" x14ac:dyDescent="0.3">
      <c r="A49" s="309"/>
      <c r="B49" s="306"/>
      <c r="C49" s="145">
        <v>10</v>
      </c>
      <c r="D49" s="53"/>
      <c r="E49" s="54"/>
      <c r="F49" s="134"/>
      <c r="G49" s="56"/>
      <c r="H49" s="57"/>
      <c r="I49" s="57"/>
      <c r="J49" s="58"/>
      <c r="K49" s="59"/>
      <c r="L49" s="60"/>
      <c r="M49" s="145">
        <v>10</v>
      </c>
      <c r="N49" s="188"/>
      <c r="O49" s="206"/>
      <c r="P49" s="56"/>
      <c r="Q49" s="56"/>
      <c r="R49" s="57"/>
      <c r="S49" s="57"/>
      <c r="T49" s="58"/>
      <c r="U49" s="59"/>
      <c r="V49" s="60"/>
      <c r="W49" s="145"/>
      <c r="X49" s="169"/>
      <c r="Y49" s="141"/>
      <c r="Z49" s="56"/>
      <c r="AA49" s="57"/>
      <c r="AB49" s="57"/>
      <c r="AC49" s="58"/>
      <c r="AD49" s="59"/>
      <c r="AE49" s="60"/>
      <c r="AF49" s="63"/>
      <c r="AG49" s="64">
        <f t="shared" si="93"/>
        <v>0</v>
      </c>
      <c r="AH49" s="65">
        <f t="shared" si="94"/>
        <v>0</v>
      </c>
      <c r="AI49" s="66">
        <f t="shared" si="95"/>
        <v>0</v>
      </c>
      <c r="AJ49" s="9"/>
    </row>
    <row r="50" spans="1:36" ht="14.25" customHeight="1" x14ac:dyDescent="0.3">
      <c r="A50" s="309"/>
      <c r="B50" s="306"/>
      <c r="C50" s="72"/>
      <c r="D50" s="73"/>
      <c r="E50" s="303" t="s">
        <v>40</v>
      </c>
      <c r="F50" s="304"/>
      <c r="G50" s="74">
        <f t="shared" ref="G50:K50" si="115">+SUM(G40:G47)</f>
        <v>12</v>
      </c>
      <c r="H50" s="75">
        <f t="shared" si="115"/>
        <v>2</v>
      </c>
      <c r="I50" s="75">
        <f t="shared" si="115"/>
        <v>4</v>
      </c>
      <c r="J50" s="75">
        <f t="shared" si="115"/>
        <v>15</v>
      </c>
      <c r="K50" s="76">
        <f t="shared" si="115"/>
        <v>26</v>
      </c>
      <c r="L50" s="77"/>
      <c r="M50" s="72"/>
      <c r="N50" s="73"/>
      <c r="O50" s="78" t="s">
        <v>40</v>
      </c>
      <c r="P50" s="74"/>
      <c r="Q50" s="230">
        <f>+SUM(Q40:Q49)</f>
        <v>2</v>
      </c>
      <c r="R50" s="75">
        <f t="shared" ref="R50:S50" si="116">+SUM(R40:R47)</f>
        <v>0</v>
      </c>
      <c r="S50" s="75">
        <f t="shared" si="116"/>
        <v>0</v>
      </c>
      <c r="T50" s="75">
        <f t="shared" ref="T50:U50" si="117">+SUM(T40:T49)</f>
        <v>2</v>
      </c>
      <c r="U50" s="76">
        <f t="shared" si="117"/>
        <v>2</v>
      </c>
      <c r="V50" s="77"/>
      <c r="W50" s="72"/>
      <c r="X50" s="73"/>
      <c r="Y50" s="78" t="s">
        <v>40</v>
      </c>
      <c r="Z50" s="74">
        <f t="shared" ref="Z50:AD50" si="118">+SUM(Z40:Z47)</f>
        <v>10</v>
      </c>
      <c r="AA50" s="75">
        <f t="shared" si="118"/>
        <v>2</v>
      </c>
      <c r="AB50" s="75">
        <f t="shared" si="118"/>
        <v>4</v>
      </c>
      <c r="AC50" s="75">
        <f t="shared" si="118"/>
        <v>13</v>
      </c>
      <c r="AD50" s="76">
        <f t="shared" si="118"/>
        <v>24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301" t="s">
        <v>41</v>
      </c>
      <c r="F51" s="302"/>
      <c r="G51" s="90">
        <f t="shared" ref="G51:K51" si="119">G50+G38</f>
        <v>74</v>
      </c>
      <c r="H51" s="90">
        <f t="shared" si="119"/>
        <v>6</v>
      </c>
      <c r="I51" s="90">
        <f t="shared" si="119"/>
        <v>12</v>
      </c>
      <c r="J51" s="90">
        <f t="shared" si="119"/>
        <v>83</v>
      </c>
      <c r="K51" s="91">
        <f t="shared" si="119"/>
        <v>120</v>
      </c>
      <c r="L51" s="92"/>
      <c r="M51" s="80"/>
      <c r="N51" s="81"/>
      <c r="O51" s="94" t="s">
        <v>101</v>
      </c>
      <c r="P51" s="89"/>
      <c r="Q51" s="231">
        <f t="shared" ref="Q51:U51" si="120">Q50+Q38</f>
        <v>37</v>
      </c>
      <c r="R51" s="90">
        <f t="shared" si="120"/>
        <v>4</v>
      </c>
      <c r="S51" s="90">
        <f t="shared" si="120"/>
        <v>6</v>
      </c>
      <c r="T51" s="90">
        <f t="shared" si="120"/>
        <v>42</v>
      </c>
      <c r="U51" s="91">
        <f t="shared" si="120"/>
        <v>56</v>
      </c>
      <c r="V51" s="85"/>
      <c r="W51" s="80"/>
      <c r="X51" s="81"/>
      <c r="Y51" s="94" t="s">
        <v>101</v>
      </c>
      <c r="Z51" s="90">
        <f t="shared" ref="Z51:AD51" si="121">Z50+Z38</f>
        <v>37</v>
      </c>
      <c r="AA51" s="90">
        <f t="shared" si="121"/>
        <v>2</v>
      </c>
      <c r="AB51" s="90">
        <f t="shared" si="121"/>
        <v>6</v>
      </c>
      <c r="AC51" s="90">
        <f t="shared" si="121"/>
        <v>41</v>
      </c>
      <c r="AD51" s="91">
        <f t="shared" si="121"/>
        <v>65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6" t="s">
        <v>6</v>
      </c>
      <c r="E52" s="46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53" t="s">
        <v>304</v>
      </c>
      <c r="E53" s="54" t="s">
        <v>105</v>
      </c>
      <c r="F53" s="134" t="b">
        <v>1</v>
      </c>
      <c r="G53" s="57">
        <v>0</v>
      </c>
      <c r="H53" s="57">
        <v>0</v>
      </c>
      <c r="I53" s="57">
        <v>0</v>
      </c>
      <c r="J53" s="58">
        <f t="shared" ref="J53:J59" si="122">IF(G53="","",G53+(H53+I53)/2)</f>
        <v>0</v>
      </c>
      <c r="K53" s="59">
        <v>4</v>
      </c>
      <c r="L53" s="60"/>
      <c r="M53" s="52">
        <f>IF($D53="","",1)</f>
        <v>1</v>
      </c>
      <c r="N53" s="227"/>
      <c r="O53" s="227"/>
      <c r="P53" s="57"/>
      <c r="Q53" s="228"/>
      <c r="R53" s="57"/>
      <c r="S53" s="57"/>
      <c r="T53" s="58"/>
      <c r="U53" s="59"/>
      <c r="V53" s="60"/>
      <c r="W53" s="52">
        <f>IF($D53="","",1)</f>
        <v>1</v>
      </c>
      <c r="X53" s="61" t="str">
        <f t="shared" ref="X53:Y53" si="123">IF($F53=TRUE,D53,"")</f>
        <v>EEM301</v>
      </c>
      <c r="Y53" s="62" t="str">
        <f t="shared" si="123"/>
        <v>Staj I</v>
      </c>
      <c r="Z53" s="57">
        <f t="shared" ref="Z53:AB53" si="124">IF($F53=TRUE,G53,"")</f>
        <v>0</v>
      </c>
      <c r="AA53" s="57">
        <f t="shared" si="124"/>
        <v>0</v>
      </c>
      <c r="AB53" s="57">
        <f t="shared" si="124"/>
        <v>0</v>
      </c>
      <c r="AC53" s="58">
        <f>IF(Z53="","",Z53+(AA53+AB53)/2)</f>
        <v>0</v>
      </c>
      <c r="AD53" s="59">
        <f>IF($F53=TRUE,K53,"")</f>
        <v>4</v>
      </c>
      <c r="AE53" s="60"/>
      <c r="AF53" s="63"/>
      <c r="AG53" s="64">
        <f t="shared" ref="AG53:AG62" si="125">IF(OR(AND(E53&lt;&gt;"",O53="",Y53=""),AND(E53&lt;&gt;"",O53&lt;&gt;"",Y53&lt;&gt;"")),1,0)</f>
        <v>0</v>
      </c>
      <c r="AH53" s="65">
        <f t="shared" ref="AH53:AH62" si="126">IF(O53="",0,K53)</f>
        <v>0</v>
      </c>
      <c r="AI53" s="66">
        <f t="shared" ref="AI53:AI62" si="127">IF(Y53="",0,AD53)</f>
        <v>4</v>
      </c>
      <c r="AJ53" s="9"/>
    </row>
    <row r="54" spans="1:36" ht="14.25" customHeight="1" x14ac:dyDescent="0.3">
      <c r="A54" s="309"/>
      <c r="B54" s="306"/>
      <c r="C54" s="52">
        <f t="shared" ref="C54:C60" si="128">IF($D54="","",MAX(C$53:C53)+1)</f>
        <v>2</v>
      </c>
      <c r="D54" s="53" t="s">
        <v>305</v>
      </c>
      <c r="E54" s="54" t="s">
        <v>306</v>
      </c>
      <c r="F54" s="134" t="b">
        <v>1</v>
      </c>
      <c r="G54" s="57">
        <v>3</v>
      </c>
      <c r="H54" s="57">
        <v>0</v>
      </c>
      <c r="I54" s="57">
        <v>0</v>
      </c>
      <c r="J54" s="58">
        <f t="shared" si="122"/>
        <v>3</v>
      </c>
      <c r="K54" s="59">
        <v>5</v>
      </c>
      <c r="L54" s="60"/>
      <c r="M54" s="52">
        <f t="shared" ref="M54:M60" si="129">IF($D54="","",MAX(M$53:M53)+1)</f>
        <v>2</v>
      </c>
      <c r="N54" s="227" t="s">
        <v>385</v>
      </c>
      <c r="O54" s="227" t="s">
        <v>386</v>
      </c>
      <c r="P54" s="57"/>
      <c r="Q54" s="228">
        <v>3</v>
      </c>
      <c r="R54" s="57">
        <v>0</v>
      </c>
      <c r="S54" s="57">
        <v>2</v>
      </c>
      <c r="T54" s="58">
        <v>4</v>
      </c>
      <c r="U54" s="58">
        <v>6</v>
      </c>
      <c r="V54" s="60"/>
      <c r="W54" s="52">
        <f t="shared" ref="W54:W60" si="130">IF($D54="","",MAX(W$53:W53)+1)</f>
        <v>2</v>
      </c>
      <c r="X54" s="61"/>
      <c r="Y54" s="62"/>
      <c r="Z54" s="57"/>
      <c r="AA54" s="57"/>
      <c r="AB54" s="57"/>
      <c r="AC54" s="58"/>
      <c r="AD54" s="59"/>
      <c r="AE54" s="60"/>
      <c r="AF54" s="63"/>
      <c r="AG54" s="64">
        <f t="shared" si="125"/>
        <v>0</v>
      </c>
      <c r="AH54" s="65">
        <f t="shared" si="126"/>
        <v>5</v>
      </c>
      <c r="AI54" s="66">
        <f t="shared" si="127"/>
        <v>0</v>
      </c>
      <c r="AJ54" s="9"/>
    </row>
    <row r="55" spans="1:36" ht="14.25" customHeight="1" x14ac:dyDescent="0.3">
      <c r="A55" s="309"/>
      <c r="B55" s="306"/>
      <c r="C55" s="52">
        <f t="shared" si="128"/>
        <v>3</v>
      </c>
      <c r="D55" s="53" t="s">
        <v>307</v>
      </c>
      <c r="E55" s="54" t="s">
        <v>308</v>
      </c>
      <c r="F55" s="134" t="b">
        <v>1</v>
      </c>
      <c r="G55" s="57">
        <v>2</v>
      </c>
      <c r="H55" s="57">
        <v>0</v>
      </c>
      <c r="I55" s="57">
        <v>0</v>
      </c>
      <c r="J55" s="58">
        <f t="shared" si="122"/>
        <v>2</v>
      </c>
      <c r="K55" s="59">
        <v>2</v>
      </c>
      <c r="L55" s="60"/>
      <c r="M55" s="52">
        <f t="shared" si="129"/>
        <v>3</v>
      </c>
      <c r="N55" s="227" t="s">
        <v>387</v>
      </c>
      <c r="O55" s="188" t="s">
        <v>388</v>
      </c>
      <c r="P55" s="57"/>
      <c r="Q55" s="229">
        <v>2</v>
      </c>
      <c r="R55" s="57">
        <v>2</v>
      </c>
      <c r="S55" s="57">
        <v>0</v>
      </c>
      <c r="T55" s="58">
        <v>3</v>
      </c>
      <c r="U55" s="59">
        <v>3</v>
      </c>
      <c r="V55" s="60"/>
      <c r="W55" s="52">
        <f t="shared" si="130"/>
        <v>3</v>
      </c>
      <c r="X55" s="61"/>
      <c r="Y55" s="62"/>
      <c r="Z55" s="57"/>
      <c r="AA55" s="57"/>
      <c r="AB55" s="57"/>
      <c r="AC55" s="58"/>
      <c r="AD55" s="59"/>
      <c r="AE55" s="60"/>
      <c r="AF55" s="63"/>
      <c r="AG55" s="64">
        <f t="shared" si="125"/>
        <v>0</v>
      </c>
      <c r="AH55" s="65">
        <f t="shared" si="126"/>
        <v>2</v>
      </c>
      <c r="AI55" s="66">
        <f t="shared" si="127"/>
        <v>0</v>
      </c>
      <c r="AJ55" s="9"/>
    </row>
    <row r="56" spans="1:36" ht="14.25" customHeight="1" x14ac:dyDescent="0.3">
      <c r="A56" s="309"/>
      <c r="B56" s="306"/>
      <c r="C56" s="52">
        <f t="shared" si="128"/>
        <v>4</v>
      </c>
      <c r="D56" s="53" t="s">
        <v>310</v>
      </c>
      <c r="E56" s="54" t="s">
        <v>311</v>
      </c>
      <c r="F56" s="134" t="b">
        <v>1</v>
      </c>
      <c r="G56" s="57">
        <v>3</v>
      </c>
      <c r="H56" s="57">
        <v>0</v>
      </c>
      <c r="I56" s="57">
        <v>0</v>
      </c>
      <c r="J56" s="58">
        <f t="shared" si="122"/>
        <v>3</v>
      </c>
      <c r="K56" s="59">
        <v>5</v>
      </c>
      <c r="L56" s="60"/>
      <c r="M56" s="52">
        <f t="shared" si="129"/>
        <v>4</v>
      </c>
      <c r="N56" s="227"/>
      <c r="O56" s="188"/>
      <c r="P56" s="57"/>
      <c r="Q56" s="228"/>
      <c r="R56" s="57"/>
      <c r="S56" s="57"/>
      <c r="T56" s="58"/>
      <c r="U56" s="59"/>
      <c r="V56" s="60"/>
      <c r="W56" s="52">
        <f t="shared" si="130"/>
        <v>4</v>
      </c>
      <c r="X56" s="61" t="str">
        <f t="shared" ref="X56:Y56" si="131">IF($F56=TRUE,D56,"")</f>
        <v>EEM307</v>
      </c>
      <c r="Y56" s="62" t="str">
        <f t="shared" si="131"/>
        <v>Haberleşme I</v>
      </c>
      <c r="Z56" s="57">
        <f t="shared" ref="Z56:AB56" si="132">IF($F56=TRUE,G56,"")</f>
        <v>3</v>
      </c>
      <c r="AA56" s="57">
        <f t="shared" si="132"/>
        <v>0</v>
      </c>
      <c r="AB56" s="57">
        <f t="shared" si="132"/>
        <v>0</v>
      </c>
      <c r="AC56" s="58">
        <f>IF(Z56="","",Z56+(AA56+AB56)/2)</f>
        <v>3</v>
      </c>
      <c r="AD56" s="59">
        <f>IF($F56=TRUE,K56,"")</f>
        <v>5</v>
      </c>
      <c r="AE56" s="60"/>
      <c r="AF56" s="63"/>
      <c r="AG56" s="64">
        <f t="shared" si="125"/>
        <v>0</v>
      </c>
      <c r="AH56" s="65">
        <f t="shared" si="126"/>
        <v>0</v>
      </c>
      <c r="AI56" s="66">
        <f t="shared" si="127"/>
        <v>5</v>
      </c>
      <c r="AJ56" s="9"/>
    </row>
    <row r="57" spans="1:36" ht="14.25" customHeight="1" x14ac:dyDescent="0.3">
      <c r="A57" s="309"/>
      <c r="B57" s="306"/>
      <c r="C57" s="52">
        <f t="shared" si="128"/>
        <v>5</v>
      </c>
      <c r="D57" s="53" t="s">
        <v>312</v>
      </c>
      <c r="E57" s="54" t="s">
        <v>313</v>
      </c>
      <c r="F57" s="134" t="b">
        <v>1</v>
      </c>
      <c r="G57" s="57">
        <v>3</v>
      </c>
      <c r="H57" s="57">
        <v>0</v>
      </c>
      <c r="I57" s="57">
        <v>2</v>
      </c>
      <c r="J57" s="58">
        <f t="shared" si="122"/>
        <v>4</v>
      </c>
      <c r="K57" s="59">
        <v>6</v>
      </c>
      <c r="L57" s="60"/>
      <c r="M57" s="52">
        <f t="shared" si="129"/>
        <v>5</v>
      </c>
      <c r="N57" s="227" t="s">
        <v>389</v>
      </c>
      <c r="O57" s="227" t="s">
        <v>390</v>
      </c>
      <c r="P57" s="57"/>
      <c r="Q57" s="228">
        <v>3</v>
      </c>
      <c r="R57" s="57">
        <v>0</v>
      </c>
      <c r="S57" s="57">
        <v>2</v>
      </c>
      <c r="T57" s="58">
        <v>4</v>
      </c>
      <c r="U57" s="59">
        <v>4</v>
      </c>
      <c r="V57" s="60"/>
      <c r="W57" s="52">
        <f t="shared" si="130"/>
        <v>5</v>
      </c>
      <c r="X57" s="61"/>
      <c r="Y57" s="62"/>
      <c r="Z57" s="57"/>
      <c r="AA57" s="57"/>
      <c r="AB57" s="57"/>
      <c r="AC57" s="58"/>
      <c r="AD57" s="59"/>
      <c r="AE57" s="60"/>
      <c r="AF57" s="63"/>
      <c r="AG57" s="64">
        <f t="shared" si="125"/>
        <v>0</v>
      </c>
      <c r="AH57" s="65">
        <f t="shared" si="126"/>
        <v>6</v>
      </c>
      <c r="AI57" s="66">
        <f t="shared" si="127"/>
        <v>0</v>
      </c>
      <c r="AJ57" s="9"/>
    </row>
    <row r="58" spans="1:36" ht="14.25" customHeight="1" x14ac:dyDescent="0.3">
      <c r="A58" s="309"/>
      <c r="B58" s="306"/>
      <c r="C58" s="52">
        <f t="shared" si="128"/>
        <v>6</v>
      </c>
      <c r="D58" s="53" t="s">
        <v>314</v>
      </c>
      <c r="E58" s="54" t="s">
        <v>190</v>
      </c>
      <c r="F58" s="134" t="b">
        <v>1</v>
      </c>
      <c r="G58" s="57">
        <v>3</v>
      </c>
      <c r="H58" s="57">
        <v>0</v>
      </c>
      <c r="I58" s="57">
        <v>0</v>
      </c>
      <c r="J58" s="58">
        <f t="shared" si="122"/>
        <v>3</v>
      </c>
      <c r="K58" s="59">
        <v>4</v>
      </c>
      <c r="L58" s="60"/>
      <c r="M58" s="52">
        <f t="shared" si="129"/>
        <v>6</v>
      </c>
      <c r="N58" s="227"/>
      <c r="O58" s="188"/>
      <c r="P58" s="57"/>
      <c r="Q58" s="228"/>
      <c r="R58" s="57"/>
      <c r="S58" s="57"/>
      <c r="T58" s="58"/>
      <c r="U58" s="59"/>
      <c r="V58" s="60"/>
      <c r="W58" s="52">
        <f t="shared" si="130"/>
        <v>6</v>
      </c>
      <c r="X58" s="53" t="s">
        <v>314</v>
      </c>
      <c r="Y58" s="54" t="s">
        <v>190</v>
      </c>
      <c r="Z58" s="57">
        <v>3</v>
      </c>
      <c r="AA58" s="57">
        <v>0</v>
      </c>
      <c r="AB58" s="57">
        <v>0</v>
      </c>
      <c r="AC58" s="58">
        <f>IF(Z58="","",Z58+(AA58+AB58)/2)</f>
        <v>3</v>
      </c>
      <c r="AD58" s="59">
        <v>4</v>
      </c>
      <c r="AE58" s="60"/>
      <c r="AF58" s="63"/>
      <c r="AG58" s="64">
        <f t="shared" si="125"/>
        <v>0</v>
      </c>
      <c r="AH58" s="65">
        <f t="shared" si="126"/>
        <v>0</v>
      </c>
      <c r="AI58" s="66">
        <f t="shared" si="127"/>
        <v>4</v>
      </c>
      <c r="AJ58" s="9"/>
    </row>
    <row r="59" spans="1:36" ht="14.25" customHeight="1" x14ac:dyDescent="0.3">
      <c r="A59" s="309"/>
      <c r="B59" s="306"/>
      <c r="C59" s="52">
        <f t="shared" si="128"/>
        <v>7</v>
      </c>
      <c r="D59" s="53" t="s">
        <v>97</v>
      </c>
      <c r="E59" s="54" t="s">
        <v>98</v>
      </c>
      <c r="F59" s="134" t="b">
        <v>1</v>
      </c>
      <c r="G59" s="57">
        <v>3</v>
      </c>
      <c r="H59" s="57">
        <v>0</v>
      </c>
      <c r="I59" s="57">
        <v>0</v>
      </c>
      <c r="J59" s="58">
        <f t="shared" si="122"/>
        <v>3</v>
      </c>
      <c r="K59" s="59">
        <v>4</v>
      </c>
      <c r="L59" s="60"/>
      <c r="M59" s="52">
        <f t="shared" si="129"/>
        <v>7</v>
      </c>
      <c r="N59" s="227" t="s">
        <v>97</v>
      </c>
      <c r="O59" s="227" t="s">
        <v>98</v>
      </c>
      <c r="P59" s="57"/>
      <c r="Q59" s="228">
        <v>3</v>
      </c>
      <c r="R59" s="57">
        <v>0</v>
      </c>
      <c r="S59" s="57">
        <v>0</v>
      </c>
      <c r="T59" s="58">
        <v>3</v>
      </c>
      <c r="U59" s="59">
        <v>4</v>
      </c>
      <c r="V59" s="60"/>
      <c r="W59" s="52">
        <f t="shared" si="130"/>
        <v>7</v>
      </c>
      <c r="X59" s="61"/>
      <c r="Y59" s="62"/>
      <c r="Z59" s="57"/>
      <c r="AA59" s="57"/>
      <c r="AB59" s="57"/>
      <c r="AC59" s="58"/>
      <c r="AD59" s="59"/>
      <c r="AE59" s="60"/>
      <c r="AF59" s="63"/>
      <c r="AG59" s="64">
        <f t="shared" si="125"/>
        <v>0</v>
      </c>
      <c r="AH59" s="65">
        <f t="shared" si="126"/>
        <v>4</v>
      </c>
      <c r="AI59" s="66">
        <f t="shared" si="127"/>
        <v>0</v>
      </c>
      <c r="AJ59" s="9"/>
    </row>
    <row r="60" spans="1:36" ht="14.25" customHeight="1" x14ac:dyDescent="0.3">
      <c r="A60" s="309"/>
      <c r="B60" s="306"/>
      <c r="C60" s="52">
        <f t="shared" si="128"/>
        <v>8</v>
      </c>
      <c r="D60" s="53" t="s">
        <v>315</v>
      </c>
      <c r="E60" s="54" t="s">
        <v>316</v>
      </c>
      <c r="F60" s="134" t="b">
        <v>0</v>
      </c>
      <c r="G60" s="57">
        <v>2</v>
      </c>
      <c r="H60" s="57">
        <v>0</v>
      </c>
      <c r="I60" s="57">
        <v>0</v>
      </c>
      <c r="J60" s="58">
        <v>2</v>
      </c>
      <c r="K60" s="59">
        <v>2</v>
      </c>
      <c r="L60" s="60"/>
      <c r="M60" s="52">
        <f t="shared" si="129"/>
        <v>8</v>
      </c>
      <c r="N60" s="298" t="s">
        <v>315</v>
      </c>
      <c r="O60" s="299" t="s">
        <v>316</v>
      </c>
      <c r="P60" s="296"/>
      <c r="Q60" s="296">
        <v>2</v>
      </c>
      <c r="R60" s="296">
        <v>0</v>
      </c>
      <c r="S60" s="296">
        <v>0</v>
      </c>
      <c r="T60" s="295">
        <v>2</v>
      </c>
      <c r="U60" s="295">
        <v>2</v>
      </c>
      <c r="V60" s="60"/>
      <c r="W60" s="52">
        <f t="shared" si="130"/>
        <v>8</v>
      </c>
      <c r="X60" s="61" t="str">
        <f t="shared" ref="X60:Y60" si="133">IF($F60=TRUE,D60,"")</f>
        <v/>
      </c>
      <c r="Y60" s="62" t="str">
        <f t="shared" si="133"/>
        <v/>
      </c>
      <c r="Z60" s="57" t="str">
        <f t="shared" ref="Z60:AB60" si="134">IF($F60=TRUE,G60,"")</f>
        <v/>
      </c>
      <c r="AA60" s="57" t="str">
        <f t="shared" si="134"/>
        <v/>
      </c>
      <c r="AB60" s="57" t="str">
        <f t="shared" si="134"/>
        <v/>
      </c>
      <c r="AC60" s="58" t="str">
        <f>IF(Z60="","",Z60+(AA60+AB60)/2)</f>
        <v/>
      </c>
      <c r="AD60" s="59" t="str">
        <f t="shared" ref="AD60:AE60" si="135">IF($F60=TRUE,K60,"")</f>
        <v/>
      </c>
      <c r="AE60" s="60" t="str">
        <f t="shared" si="135"/>
        <v/>
      </c>
      <c r="AF60" s="63"/>
      <c r="AG60" s="64">
        <f t="shared" si="125"/>
        <v>0</v>
      </c>
      <c r="AH60" s="65">
        <f t="shared" si="126"/>
        <v>2</v>
      </c>
      <c r="AI60" s="66">
        <f t="shared" si="127"/>
        <v>0</v>
      </c>
      <c r="AJ60" s="9"/>
    </row>
    <row r="61" spans="1:36" ht="14.25" customHeight="1" x14ac:dyDescent="0.3">
      <c r="A61" s="309"/>
      <c r="B61" s="306"/>
      <c r="C61" s="145"/>
      <c r="D61" s="53"/>
      <c r="E61" s="54"/>
      <c r="F61" s="134"/>
      <c r="G61" s="56"/>
      <c r="H61" s="57"/>
      <c r="I61" s="57"/>
      <c r="J61" s="58"/>
      <c r="K61" s="59"/>
      <c r="L61" s="60"/>
      <c r="M61" s="145"/>
      <c r="N61" s="61"/>
      <c r="O61" s="141"/>
      <c r="P61" s="56"/>
      <c r="Q61" s="56"/>
      <c r="R61" s="57"/>
      <c r="S61" s="57"/>
      <c r="T61" s="58"/>
      <c r="U61" s="59"/>
      <c r="V61" s="60"/>
      <c r="W61" s="145"/>
      <c r="X61" s="61"/>
      <c r="Y61" s="141"/>
      <c r="Z61" s="56"/>
      <c r="AA61" s="57"/>
      <c r="AB61" s="57"/>
      <c r="AC61" s="58"/>
      <c r="AD61" s="59"/>
      <c r="AE61" s="60"/>
      <c r="AF61" s="63"/>
      <c r="AG61" s="64">
        <f t="shared" si="125"/>
        <v>0</v>
      </c>
      <c r="AH61" s="65">
        <f t="shared" si="126"/>
        <v>0</v>
      </c>
      <c r="AI61" s="66">
        <f t="shared" si="127"/>
        <v>0</v>
      </c>
      <c r="AJ61" s="9"/>
    </row>
    <row r="62" spans="1:36" ht="14.25" customHeight="1" x14ac:dyDescent="0.3">
      <c r="A62" s="309"/>
      <c r="B62" s="306"/>
      <c r="C62" s="145"/>
      <c r="D62" s="53"/>
      <c r="E62" s="54"/>
      <c r="F62" s="134"/>
      <c r="G62" s="56"/>
      <c r="H62" s="57"/>
      <c r="I62" s="57"/>
      <c r="J62" s="58"/>
      <c r="K62" s="171"/>
      <c r="L62" s="60"/>
      <c r="M62" s="161"/>
      <c r="N62" s="188"/>
      <c r="O62" s="206"/>
      <c r="P62" s="56"/>
      <c r="Q62" s="56"/>
      <c r="R62" s="57"/>
      <c r="S62" s="57"/>
      <c r="T62" s="58"/>
      <c r="U62" s="59"/>
      <c r="V62" s="60"/>
      <c r="W62" s="145"/>
      <c r="X62" s="169"/>
      <c r="Y62" s="141"/>
      <c r="Z62" s="56"/>
      <c r="AA62" s="57"/>
      <c r="AB62" s="57"/>
      <c r="AC62" s="58"/>
      <c r="AD62" s="59"/>
      <c r="AE62" s="60"/>
      <c r="AF62" s="63"/>
      <c r="AG62" s="64">
        <f t="shared" si="125"/>
        <v>0</v>
      </c>
      <c r="AH62" s="65">
        <f t="shared" si="126"/>
        <v>0</v>
      </c>
      <c r="AI62" s="66">
        <f t="shared" si="127"/>
        <v>0</v>
      </c>
      <c r="AJ62" s="9"/>
    </row>
    <row r="63" spans="1:36" ht="14.25" customHeight="1" x14ac:dyDescent="0.3">
      <c r="A63" s="309"/>
      <c r="B63" s="306"/>
      <c r="C63" s="72"/>
      <c r="D63" s="73"/>
      <c r="E63" s="303" t="s">
        <v>40</v>
      </c>
      <c r="F63" s="304"/>
      <c r="G63" s="74">
        <f t="shared" ref="G63:K63" si="136">+SUM(G53:G60)</f>
        <v>19</v>
      </c>
      <c r="H63" s="75">
        <f t="shared" si="136"/>
        <v>0</v>
      </c>
      <c r="I63" s="75">
        <f t="shared" si="136"/>
        <v>2</v>
      </c>
      <c r="J63" s="75">
        <f t="shared" si="136"/>
        <v>20</v>
      </c>
      <c r="K63" s="76">
        <f t="shared" si="136"/>
        <v>32</v>
      </c>
      <c r="L63" s="164"/>
      <c r="M63" s="72"/>
      <c r="N63" s="73"/>
      <c r="O63" s="78" t="s">
        <v>40</v>
      </c>
      <c r="P63" s="74"/>
      <c r="Q63" s="230">
        <f t="shared" ref="Q63:U63" si="137">+SUM(Q53:Q62)</f>
        <v>13</v>
      </c>
      <c r="R63" s="75">
        <f t="shared" si="137"/>
        <v>2</v>
      </c>
      <c r="S63" s="75">
        <f t="shared" si="137"/>
        <v>4</v>
      </c>
      <c r="T63" s="75">
        <f t="shared" si="137"/>
        <v>16</v>
      </c>
      <c r="U63" s="76">
        <f t="shared" si="137"/>
        <v>19</v>
      </c>
      <c r="V63" s="77"/>
      <c r="W63" s="72"/>
      <c r="X63" s="73"/>
      <c r="Y63" s="78" t="s">
        <v>40</v>
      </c>
      <c r="Z63" s="74">
        <f t="shared" ref="Z63:AD63" si="138">+SUM(Z53:Z60)</f>
        <v>6</v>
      </c>
      <c r="AA63" s="75">
        <f t="shared" si="138"/>
        <v>0</v>
      </c>
      <c r="AB63" s="75">
        <f t="shared" si="138"/>
        <v>0</v>
      </c>
      <c r="AC63" s="75">
        <f t="shared" si="138"/>
        <v>6</v>
      </c>
      <c r="AD63" s="76">
        <f t="shared" si="138"/>
        <v>13</v>
      </c>
      <c r="AE63" s="77"/>
      <c r="AF63" s="40"/>
      <c r="AG63" s="79"/>
      <c r="AH63" s="40"/>
      <c r="AI63" s="40"/>
      <c r="AJ63" s="9"/>
    </row>
    <row r="64" spans="1:36" ht="14.25" customHeight="1" x14ac:dyDescent="0.3">
      <c r="A64" s="309"/>
      <c r="B64" s="307"/>
      <c r="C64" s="80"/>
      <c r="D64" s="81"/>
      <c r="E64" s="301" t="s">
        <v>41</v>
      </c>
      <c r="F64" s="302"/>
      <c r="G64" s="90">
        <f t="shared" ref="G64:K64" si="139">G63+G51</f>
        <v>93</v>
      </c>
      <c r="H64" s="90">
        <f t="shared" si="139"/>
        <v>6</v>
      </c>
      <c r="I64" s="90">
        <f t="shared" si="139"/>
        <v>14</v>
      </c>
      <c r="J64" s="90">
        <f t="shared" si="139"/>
        <v>103</v>
      </c>
      <c r="K64" s="91">
        <f t="shared" si="139"/>
        <v>152</v>
      </c>
      <c r="L64" s="92"/>
      <c r="M64" s="80"/>
      <c r="N64" s="81"/>
      <c r="O64" s="94" t="s">
        <v>101</v>
      </c>
      <c r="P64" s="89"/>
      <c r="Q64" s="231">
        <f t="shared" ref="Q64:U64" si="140">Q63+Q51</f>
        <v>50</v>
      </c>
      <c r="R64" s="90">
        <f t="shared" si="140"/>
        <v>6</v>
      </c>
      <c r="S64" s="90">
        <f t="shared" si="140"/>
        <v>10</v>
      </c>
      <c r="T64" s="90">
        <f t="shared" si="140"/>
        <v>58</v>
      </c>
      <c r="U64" s="91">
        <f t="shared" si="140"/>
        <v>75</v>
      </c>
      <c r="V64" s="85"/>
      <c r="W64" s="80"/>
      <c r="X64" s="81"/>
      <c r="Y64" s="94" t="s">
        <v>101</v>
      </c>
      <c r="Z64" s="90">
        <f t="shared" ref="Z64:AD64" si="141">Z63+Z51</f>
        <v>43</v>
      </c>
      <c r="AA64" s="90">
        <f t="shared" si="141"/>
        <v>2</v>
      </c>
      <c r="AB64" s="90">
        <f t="shared" si="141"/>
        <v>6</v>
      </c>
      <c r="AC64" s="90">
        <f t="shared" si="141"/>
        <v>47</v>
      </c>
      <c r="AD64" s="91">
        <f t="shared" si="141"/>
        <v>78</v>
      </c>
      <c r="AE64" s="85"/>
      <c r="AF64" s="40"/>
      <c r="AG64" s="79"/>
      <c r="AH64" s="40"/>
      <c r="AI64" s="40"/>
      <c r="AJ64" s="9"/>
    </row>
    <row r="65" spans="1:36" ht="14.25" customHeight="1" x14ac:dyDescent="0.3">
      <c r="A65" s="309"/>
      <c r="B65" s="44">
        <v>6</v>
      </c>
      <c r="C65" s="45" t="s">
        <v>5</v>
      </c>
      <c r="D65" s="46" t="s">
        <v>6</v>
      </c>
      <c r="E65" s="46" t="s">
        <v>7</v>
      </c>
      <c r="F65" s="47" t="s">
        <v>15</v>
      </c>
      <c r="G65" s="45" t="s">
        <v>8</v>
      </c>
      <c r="H65" s="45" t="s">
        <v>9</v>
      </c>
      <c r="I65" s="45" t="s">
        <v>10</v>
      </c>
      <c r="J65" s="45" t="s">
        <v>11</v>
      </c>
      <c r="K65" s="45" t="s">
        <v>3</v>
      </c>
      <c r="L65" s="48"/>
      <c r="M65" s="45" t="s">
        <v>5</v>
      </c>
      <c r="N65" s="49" t="s">
        <v>6</v>
      </c>
      <c r="O65" s="49" t="s">
        <v>7</v>
      </c>
      <c r="P65" s="45"/>
      <c r="Q65" s="45" t="s">
        <v>8</v>
      </c>
      <c r="R65" s="45" t="s">
        <v>9</v>
      </c>
      <c r="S65" s="45" t="s">
        <v>10</v>
      </c>
      <c r="T65" s="45" t="s">
        <v>11</v>
      </c>
      <c r="U65" s="45" t="s">
        <v>3</v>
      </c>
      <c r="V65" s="48" t="s">
        <v>12</v>
      </c>
      <c r="W65" s="45" t="s">
        <v>5</v>
      </c>
      <c r="X65" s="49" t="s">
        <v>6</v>
      </c>
      <c r="Y65" s="49" t="s">
        <v>7</v>
      </c>
      <c r="Z65" s="45" t="s">
        <v>8</v>
      </c>
      <c r="AA65" s="45" t="s">
        <v>9</v>
      </c>
      <c r="AB65" s="45" t="s">
        <v>10</v>
      </c>
      <c r="AC65" s="45" t="s">
        <v>11</v>
      </c>
      <c r="AD65" s="45" t="s">
        <v>3</v>
      </c>
      <c r="AE65" s="48" t="s">
        <v>12</v>
      </c>
      <c r="AF65" s="50"/>
      <c r="AG65" s="93"/>
      <c r="AH65" s="50"/>
      <c r="AI65" s="50"/>
      <c r="AJ65" s="51"/>
    </row>
    <row r="66" spans="1:36" ht="14.25" customHeight="1" x14ac:dyDescent="0.3">
      <c r="A66" s="309"/>
      <c r="B66" s="305" t="s">
        <v>120</v>
      </c>
      <c r="C66" s="52">
        <f>IF($D66="","",1)</f>
        <v>1</v>
      </c>
      <c r="D66" s="53" t="s">
        <v>317</v>
      </c>
      <c r="E66" s="54" t="s">
        <v>318</v>
      </c>
      <c r="F66" s="134" t="b">
        <v>1</v>
      </c>
      <c r="G66" s="57">
        <v>3</v>
      </c>
      <c r="H66" s="57">
        <v>0</v>
      </c>
      <c r="I66" s="57">
        <v>0</v>
      </c>
      <c r="J66" s="58">
        <f t="shared" ref="J66:J71" si="142">IF(G66="","",G66+(H66+I66)/2)</f>
        <v>3</v>
      </c>
      <c r="K66" s="59">
        <v>5</v>
      </c>
      <c r="L66" s="60"/>
      <c r="M66" s="52">
        <f>IF($D66="","",1)</f>
        <v>1</v>
      </c>
      <c r="N66" s="227"/>
      <c r="O66" s="188"/>
      <c r="P66" s="57"/>
      <c r="Q66" s="229"/>
      <c r="R66" s="57"/>
      <c r="S66" s="57"/>
      <c r="T66" s="58"/>
      <c r="U66" s="59"/>
      <c r="V66" s="60"/>
      <c r="W66" s="52">
        <f>IF($D66="","",1)</f>
        <v>1</v>
      </c>
      <c r="X66" s="61" t="str">
        <f t="shared" ref="X66:Y66" si="143">IF($F66=TRUE,D66,"")</f>
        <v>EEM302</v>
      </c>
      <c r="Y66" s="62" t="str">
        <f t="shared" si="143"/>
        <v>Yüksek Gerilim Tekniği</v>
      </c>
      <c r="Z66" s="57">
        <f t="shared" ref="Z66:AB66" si="144">IF($F66=TRUE,G66,"")</f>
        <v>3</v>
      </c>
      <c r="AA66" s="57">
        <f t="shared" si="144"/>
        <v>0</v>
      </c>
      <c r="AB66" s="57">
        <f t="shared" si="144"/>
        <v>0</v>
      </c>
      <c r="AC66" s="58">
        <f t="shared" ref="AC66:AC67" si="145">IF(Z66="","",Z66+(AA66+AB66)/2)</f>
        <v>3</v>
      </c>
      <c r="AD66" s="59">
        <f>IF($F66=TRUE,K66,"")</f>
        <v>5</v>
      </c>
      <c r="AE66" s="60"/>
      <c r="AF66" s="63"/>
      <c r="AG66" s="64">
        <f t="shared" ref="AG66:AG74" si="146">IF(OR(AND(E66&lt;&gt;"",O66="",Y66=""),AND(E66&lt;&gt;"",O66&lt;&gt;"",Y66&lt;&gt;"")),1,0)</f>
        <v>0</v>
      </c>
      <c r="AH66" s="65">
        <f t="shared" ref="AH66:AH74" si="147">IF(O66="",0,K66)</f>
        <v>0</v>
      </c>
      <c r="AI66" s="66">
        <f t="shared" ref="AI66:AI74" si="148">IF(Y66="",0,AD66)</f>
        <v>5</v>
      </c>
      <c r="AJ66" s="9"/>
    </row>
    <row r="67" spans="1:36" ht="14.25" customHeight="1" x14ac:dyDescent="0.3">
      <c r="A67" s="309"/>
      <c r="B67" s="306"/>
      <c r="C67" s="52">
        <f t="shared" ref="C67:C71" si="149">IF($D67="","",MAX(C$66:C66)+1)</f>
        <v>2</v>
      </c>
      <c r="D67" s="53" t="s">
        <v>319</v>
      </c>
      <c r="E67" s="54" t="s">
        <v>320</v>
      </c>
      <c r="F67" s="134" t="b">
        <v>1</v>
      </c>
      <c r="G67" s="57">
        <v>3</v>
      </c>
      <c r="H67" s="57">
        <v>0</v>
      </c>
      <c r="I67" s="57">
        <v>2</v>
      </c>
      <c r="J67" s="58">
        <f t="shared" si="142"/>
        <v>4</v>
      </c>
      <c r="K67" s="59">
        <v>6</v>
      </c>
      <c r="L67" s="60"/>
      <c r="M67" s="52">
        <f t="shared" ref="M67:M71" si="150">IF($D67="","",MAX(M$66:M66)+1)</f>
        <v>2</v>
      </c>
      <c r="N67" s="227"/>
      <c r="O67" s="227"/>
      <c r="P67" s="57"/>
      <c r="Q67" s="228"/>
      <c r="R67" s="57"/>
      <c r="S67" s="57"/>
      <c r="T67" s="58"/>
      <c r="U67" s="58"/>
      <c r="V67" s="60"/>
      <c r="W67" s="52">
        <f t="shared" ref="W67:W71" si="151">IF($D67="","",MAX(W$66:W66)+1)</f>
        <v>2</v>
      </c>
      <c r="X67" s="53" t="s">
        <v>319</v>
      </c>
      <c r="Y67" s="54" t="s">
        <v>320</v>
      </c>
      <c r="Z67" s="57">
        <v>3</v>
      </c>
      <c r="AA67" s="57">
        <v>0</v>
      </c>
      <c r="AB67" s="57">
        <v>2</v>
      </c>
      <c r="AC67" s="58">
        <f t="shared" si="145"/>
        <v>4</v>
      </c>
      <c r="AD67" s="59">
        <v>6</v>
      </c>
      <c r="AE67" s="60"/>
      <c r="AF67" s="63"/>
      <c r="AG67" s="64">
        <f t="shared" si="146"/>
        <v>0</v>
      </c>
      <c r="AH67" s="65">
        <f t="shared" si="147"/>
        <v>0</v>
      </c>
      <c r="AI67" s="66">
        <f t="shared" si="148"/>
        <v>6</v>
      </c>
      <c r="AJ67" s="9"/>
    </row>
    <row r="68" spans="1:36" ht="14.25" customHeight="1" x14ac:dyDescent="0.3">
      <c r="A68" s="309"/>
      <c r="B68" s="306"/>
      <c r="C68" s="52">
        <f t="shared" si="149"/>
        <v>3</v>
      </c>
      <c r="D68" s="53" t="s">
        <v>321</v>
      </c>
      <c r="E68" s="54" t="s">
        <v>322</v>
      </c>
      <c r="F68" s="134" t="b">
        <v>1</v>
      </c>
      <c r="G68" s="57">
        <v>2</v>
      </c>
      <c r="H68" s="57">
        <v>0</v>
      </c>
      <c r="I68" s="57">
        <v>0</v>
      </c>
      <c r="J68" s="58">
        <f t="shared" si="142"/>
        <v>2</v>
      </c>
      <c r="K68" s="59">
        <v>2</v>
      </c>
      <c r="L68" s="60"/>
      <c r="M68" s="52">
        <f t="shared" si="150"/>
        <v>3</v>
      </c>
      <c r="N68" s="227" t="s">
        <v>391</v>
      </c>
      <c r="O68" s="227" t="s">
        <v>392</v>
      </c>
      <c r="P68" s="57"/>
      <c r="Q68" s="228">
        <v>2</v>
      </c>
      <c r="R68" s="57">
        <v>2</v>
      </c>
      <c r="S68" s="57">
        <v>0</v>
      </c>
      <c r="T68" s="58">
        <v>3</v>
      </c>
      <c r="U68" s="59">
        <v>4</v>
      </c>
      <c r="V68" s="60"/>
      <c r="W68" s="52">
        <f t="shared" si="151"/>
        <v>3</v>
      </c>
      <c r="X68" s="61"/>
      <c r="Y68" s="62"/>
      <c r="Z68" s="57"/>
      <c r="AA68" s="57"/>
      <c r="AB68" s="57"/>
      <c r="AC68" s="58"/>
      <c r="AD68" s="59"/>
      <c r="AE68" s="60"/>
      <c r="AF68" s="63"/>
      <c r="AG68" s="64">
        <f t="shared" si="146"/>
        <v>0</v>
      </c>
      <c r="AH68" s="65">
        <f t="shared" si="147"/>
        <v>2</v>
      </c>
      <c r="AI68" s="66">
        <f t="shared" si="148"/>
        <v>0</v>
      </c>
      <c r="AJ68" s="9"/>
    </row>
    <row r="69" spans="1:36" ht="14.25" customHeight="1" x14ac:dyDescent="0.3">
      <c r="A69" s="309"/>
      <c r="B69" s="306"/>
      <c r="C69" s="52">
        <f t="shared" si="149"/>
        <v>4</v>
      </c>
      <c r="D69" s="53" t="s">
        <v>324</v>
      </c>
      <c r="E69" s="54" t="s">
        <v>325</v>
      </c>
      <c r="F69" s="134" t="b">
        <v>1</v>
      </c>
      <c r="G69" s="57">
        <v>3</v>
      </c>
      <c r="H69" s="57">
        <v>0</v>
      </c>
      <c r="I69" s="57">
        <v>0</v>
      </c>
      <c r="J69" s="58">
        <f t="shared" si="142"/>
        <v>3</v>
      </c>
      <c r="K69" s="59">
        <v>3</v>
      </c>
      <c r="L69" s="60"/>
      <c r="M69" s="52">
        <f t="shared" si="150"/>
        <v>4</v>
      </c>
      <c r="N69" s="188" t="s">
        <v>324</v>
      </c>
      <c r="O69" s="227" t="s">
        <v>325</v>
      </c>
      <c r="P69" s="57"/>
      <c r="Q69" s="228">
        <v>3</v>
      </c>
      <c r="R69" s="57">
        <v>0</v>
      </c>
      <c r="S69" s="57">
        <v>0</v>
      </c>
      <c r="T69" s="58">
        <v>3</v>
      </c>
      <c r="U69" s="58">
        <v>3</v>
      </c>
      <c r="V69" s="60"/>
      <c r="W69" s="52">
        <f t="shared" si="151"/>
        <v>4</v>
      </c>
      <c r="X69" s="61"/>
      <c r="Y69" s="62"/>
      <c r="Z69" s="57"/>
      <c r="AA69" s="57"/>
      <c r="AB69" s="57"/>
      <c r="AC69" s="58"/>
      <c r="AD69" s="59"/>
      <c r="AE69" s="60"/>
      <c r="AF69" s="63"/>
      <c r="AG69" s="64">
        <f t="shared" si="146"/>
        <v>0</v>
      </c>
      <c r="AH69" s="65">
        <f t="shared" si="147"/>
        <v>3</v>
      </c>
      <c r="AI69" s="66">
        <f t="shared" si="148"/>
        <v>0</v>
      </c>
      <c r="AJ69" s="9"/>
    </row>
    <row r="70" spans="1:36" ht="14.25" customHeight="1" x14ac:dyDescent="0.3">
      <c r="A70" s="309"/>
      <c r="B70" s="306"/>
      <c r="C70" s="52">
        <f t="shared" si="149"/>
        <v>5</v>
      </c>
      <c r="D70" s="53" t="s">
        <v>326</v>
      </c>
      <c r="E70" s="54" t="s">
        <v>117</v>
      </c>
      <c r="F70" s="134" t="b">
        <v>1</v>
      </c>
      <c r="G70" s="57">
        <v>3</v>
      </c>
      <c r="H70" s="57">
        <v>0</v>
      </c>
      <c r="I70" s="57">
        <v>0</v>
      </c>
      <c r="J70" s="58">
        <f t="shared" si="142"/>
        <v>3</v>
      </c>
      <c r="K70" s="59">
        <v>4</v>
      </c>
      <c r="L70" s="60"/>
      <c r="M70" s="52">
        <f t="shared" si="150"/>
        <v>5</v>
      </c>
      <c r="N70" s="227"/>
      <c r="O70" s="227"/>
      <c r="P70" s="57"/>
      <c r="Q70" s="228"/>
      <c r="R70" s="57"/>
      <c r="S70" s="57"/>
      <c r="T70" s="58"/>
      <c r="U70" s="58"/>
      <c r="V70" s="60"/>
      <c r="W70" s="52">
        <f t="shared" si="151"/>
        <v>5</v>
      </c>
      <c r="X70" s="61" t="str">
        <f t="shared" ref="X70:Y70" si="152">IF($F70=TRUE,D70,"")</f>
        <v>EES352</v>
      </c>
      <c r="Y70" s="62" t="str">
        <f t="shared" si="152"/>
        <v>Bölüm Seçmeli Ders II</v>
      </c>
      <c r="Z70" s="57">
        <f t="shared" ref="Z70:AB70" si="153">IF($F70=TRUE,G70,"")</f>
        <v>3</v>
      </c>
      <c r="AA70" s="57">
        <f t="shared" si="153"/>
        <v>0</v>
      </c>
      <c r="AB70" s="57">
        <f t="shared" si="153"/>
        <v>0</v>
      </c>
      <c r="AC70" s="58">
        <f t="shared" ref="AC70:AC72" si="154">IF(Z70="","",Z70+(AA70+AB70)/2)</f>
        <v>3</v>
      </c>
      <c r="AD70" s="59">
        <f t="shared" ref="AD70:AD72" si="155">IF($F70=TRUE,K70,"")</f>
        <v>4</v>
      </c>
      <c r="AE70" s="60"/>
      <c r="AF70" s="63"/>
      <c r="AG70" s="64">
        <f t="shared" si="146"/>
        <v>0</v>
      </c>
      <c r="AH70" s="65">
        <f t="shared" si="147"/>
        <v>0</v>
      </c>
      <c r="AI70" s="66">
        <f t="shared" si="148"/>
        <v>4</v>
      </c>
      <c r="AJ70" s="9"/>
    </row>
    <row r="71" spans="1:36" ht="14.25" customHeight="1" x14ac:dyDescent="0.3">
      <c r="A71" s="309"/>
      <c r="B71" s="306"/>
      <c r="C71" s="52">
        <f t="shared" si="149"/>
        <v>6</v>
      </c>
      <c r="D71" s="53" t="s">
        <v>327</v>
      </c>
      <c r="E71" s="54" t="s">
        <v>130</v>
      </c>
      <c r="F71" s="134" t="b">
        <v>1</v>
      </c>
      <c r="G71" s="57">
        <v>3</v>
      </c>
      <c r="H71" s="57">
        <v>0</v>
      </c>
      <c r="I71" s="57">
        <v>2</v>
      </c>
      <c r="J71" s="58">
        <f t="shared" si="142"/>
        <v>4</v>
      </c>
      <c r="K71" s="59">
        <v>6</v>
      </c>
      <c r="L71" s="60"/>
      <c r="M71" s="52">
        <f t="shared" si="150"/>
        <v>6</v>
      </c>
      <c r="N71" s="188"/>
      <c r="O71" s="227"/>
      <c r="P71" s="57"/>
      <c r="Q71" s="228"/>
      <c r="R71" s="57"/>
      <c r="S71" s="57"/>
      <c r="T71" s="58"/>
      <c r="U71" s="58"/>
      <c r="V71" s="60"/>
      <c r="W71" s="52">
        <f t="shared" si="151"/>
        <v>6</v>
      </c>
      <c r="X71" s="61" t="str">
        <f t="shared" ref="X71:Y71" si="156">IF($F71=TRUE,D71,"")</f>
        <v>EES354</v>
      </c>
      <c r="Y71" s="62" t="str">
        <f t="shared" si="156"/>
        <v>Bölüm Seçmeli Ders III</v>
      </c>
      <c r="Z71" s="57">
        <f t="shared" ref="Z71:AB71" si="157">IF($F71=TRUE,G71,"")</f>
        <v>3</v>
      </c>
      <c r="AA71" s="57">
        <f t="shared" si="157"/>
        <v>0</v>
      </c>
      <c r="AB71" s="57">
        <f t="shared" si="157"/>
        <v>2</v>
      </c>
      <c r="AC71" s="58">
        <f t="shared" si="154"/>
        <v>4</v>
      </c>
      <c r="AD71" s="59">
        <f t="shared" si="155"/>
        <v>6</v>
      </c>
      <c r="AE71" s="60"/>
      <c r="AF71" s="63"/>
      <c r="AG71" s="64">
        <f t="shared" si="146"/>
        <v>0</v>
      </c>
      <c r="AH71" s="65">
        <f t="shared" si="147"/>
        <v>0</v>
      </c>
      <c r="AI71" s="66">
        <f t="shared" si="148"/>
        <v>6</v>
      </c>
      <c r="AJ71" s="9"/>
    </row>
    <row r="72" spans="1:36" ht="14.25" customHeight="1" x14ac:dyDescent="0.3">
      <c r="A72" s="309"/>
      <c r="B72" s="306"/>
      <c r="C72" s="52">
        <v>7</v>
      </c>
      <c r="D72" s="53" t="s">
        <v>328</v>
      </c>
      <c r="E72" s="54" t="s">
        <v>329</v>
      </c>
      <c r="F72" s="134"/>
      <c r="G72" s="56">
        <v>2</v>
      </c>
      <c r="H72" s="57">
        <v>0</v>
      </c>
      <c r="I72" s="57">
        <v>0</v>
      </c>
      <c r="J72" s="58">
        <v>2</v>
      </c>
      <c r="K72" s="59">
        <v>2</v>
      </c>
      <c r="L72" s="60"/>
      <c r="M72" s="52">
        <v>7</v>
      </c>
      <c r="N72" s="298" t="s">
        <v>328</v>
      </c>
      <c r="O72" s="299" t="s">
        <v>329</v>
      </c>
      <c r="P72" s="296"/>
      <c r="Q72" s="297">
        <v>2</v>
      </c>
      <c r="R72" s="296">
        <v>0</v>
      </c>
      <c r="S72" s="296">
        <v>0</v>
      </c>
      <c r="T72" s="295">
        <v>2</v>
      </c>
      <c r="U72" s="295">
        <v>2</v>
      </c>
      <c r="V72" s="60"/>
      <c r="W72" s="52">
        <v>7</v>
      </c>
      <c r="X72" s="61" t="str">
        <f t="shared" ref="X72:Y72" si="158">IF($F72=TRUE,D72,"")</f>
        <v/>
      </c>
      <c r="Y72" s="62" t="str">
        <f t="shared" si="158"/>
        <v/>
      </c>
      <c r="Z72" s="57" t="str">
        <f t="shared" ref="Z72:AB72" si="159">IF($F72=TRUE,G72,"")</f>
        <v/>
      </c>
      <c r="AA72" s="57" t="str">
        <f t="shared" si="159"/>
        <v/>
      </c>
      <c r="AB72" s="57" t="str">
        <f t="shared" si="159"/>
        <v/>
      </c>
      <c r="AC72" s="58" t="str">
        <f t="shared" si="154"/>
        <v/>
      </c>
      <c r="AD72" s="59" t="str">
        <f t="shared" si="155"/>
        <v/>
      </c>
      <c r="AE72" s="60"/>
      <c r="AF72" s="63"/>
      <c r="AG72" s="64">
        <f t="shared" si="146"/>
        <v>0</v>
      </c>
      <c r="AH72" s="65">
        <f t="shared" si="147"/>
        <v>2</v>
      </c>
      <c r="AI72" s="66">
        <f t="shared" si="148"/>
        <v>0</v>
      </c>
      <c r="AJ72" s="9"/>
    </row>
    <row r="73" spans="1:36" ht="14.25" customHeight="1" x14ac:dyDescent="0.3">
      <c r="A73" s="309"/>
      <c r="B73" s="306"/>
      <c r="C73" s="52">
        <v>8</v>
      </c>
      <c r="D73" s="53"/>
      <c r="E73" s="54"/>
      <c r="F73" s="134"/>
      <c r="G73" s="57"/>
      <c r="H73" s="57"/>
      <c r="I73" s="57"/>
      <c r="J73" s="58"/>
      <c r="K73" s="59"/>
      <c r="L73" s="60"/>
      <c r="M73" s="52">
        <v>8</v>
      </c>
      <c r="N73" s="227"/>
      <c r="O73" s="227"/>
      <c r="P73" s="57"/>
      <c r="Q73" s="228"/>
      <c r="R73" s="57"/>
      <c r="S73" s="57"/>
      <c r="T73" s="58"/>
      <c r="U73" s="58"/>
      <c r="V73" s="60"/>
      <c r="W73" s="52">
        <v>8</v>
      </c>
      <c r="X73" s="61"/>
      <c r="Y73" s="62"/>
      <c r="Z73" s="57"/>
      <c r="AA73" s="57"/>
      <c r="AB73" s="57"/>
      <c r="AC73" s="58"/>
      <c r="AD73" s="59"/>
      <c r="AE73" s="60"/>
      <c r="AF73" s="63"/>
      <c r="AG73" s="64">
        <f t="shared" si="146"/>
        <v>0</v>
      </c>
      <c r="AH73" s="65">
        <f t="shared" si="147"/>
        <v>0</v>
      </c>
      <c r="AI73" s="66">
        <f t="shared" si="148"/>
        <v>0</v>
      </c>
      <c r="AJ73" s="9"/>
    </row>
    <row r="74" spans="1:36" ht="14.25" customHeight="1" x14ac:dyDescent="0.3">
      <c r="A74" s="309"/>
      <c r="B74" s="306"/>
      <c r="C74" s="52"/>
      <c r="D74" s="53"/>
      <c r="E74" s="54"/>
      <c r="F74" s="134"/>
      <c r="G74" s="57"/>
      <c r="H74" s="57"/>
      <c r="I74" s="57"/>
      <c r="J74" s="58"/>
      <c r="K74" s="59"/>
      <c r="L74" s="60"/>
      <c r="M74" s="52"/>
      <c r="N74" s="61"/>
      <c r="O74" s="62"/>
      <c r="P74" s="57"/>
      <c r="Q74" s="57"/>
      <c r="R74" s="57"/>
      <c r="S74" s="57"/>
      <c r="T74" s="58"/>
      <c r="U74" s="59"/>
      <c r="V74" s="60"/>
      <c r="W74" s="52"/>
      <c r="X74" s="61" t="str">
        <f t="shared" ref="X74:Y74" si="160">IF($F74=TRUE,D74,"")</f>
        <v/>
      </c>
      <c r="Y74" s="62" t="str">
        <f t="shared" si="160"/>
        <v/>
      </c>
      <c r="Z74" s="57" t="str">
        <f t="shared" ref="Z74:AB74" si="161">IF($F74=TRUE,G74,"")</f>
        <v/>
      </c>
      <c r="AA74" s="57" t="str">
        <f t="shared" si="161"/>
        <v/>
      </c>
      <c r="AB74" s="57" t="str">
        <f t="shared" si="161"/>
        <v/>
      </c>
      <c r="AC74" s="58" t="str">
        <f>IF(Z74="","",Z74+(AA74+AB74)/2)</f>
        <v/>
      </c>
      <c r="AD74" s="59" t="str">
        <f t="shared" ref="AD74:AE74" si="162">IF($F74=TRUE,K74,"")</f>
        <v/>
      </c>
      <c r="AE74" s="60" t="str">
        <f t="shared" si="162"/>
        <v/>
      </c>
      <c r="AF74" s="63"/>
      <c r="AG74" s="64">
        <f t="shared" si="146"/>
        <v>0</v>
      </c>
      <c r="AH74" s="65">
        <f t="shared" si="147"/>
        <v>0</v>
      </c>
      <c r="AI74" s="66">
        <f t="shared" si="148"/>
        <v>0</v>
      </c>
      <c r="AJ74" s="9"/>
    </row>
    <row r="75" spans="1:36" ht="14.25" customHeight="1" x14ac:dyDescent="0.3">
      <c r="A75" s="309"/>
      <c r="B75" s="306"/>
      <c r="C75" s="72"/>
      <c r="D75" s="73"/>
      <c r="E75" s="303" t="s">
        <v>40</v>
      </c>
      <c r="F75" s="304"/>
      <c r="G75" s="74">
        <f t="shared" ref="G75:K75" si="163">+SUM(G66:G74)</f>
        <v>19</v>
      </c>
      <c r="H75" s="75">
        <f t="shared" si="163"/>
        <v>0</v>
      </c>
      <c r="I75" s="75">
        <f t="shared" si="163"/>
        <v>4</v>
      </c>
      <c r="J75" s="75">
        <f t="shared" si="163"/>
        <v>21</v>
      </c>
      <c r="K75" s="76">
        <f t="shared" si="163"/>
        <v>28</v>
      </c>
      <c r="L75" s="77"/>
      <c r="M75" s="72"/>
      <c r="N75" s="73"/>
      <c r="O75" s="78" t="s">
        <v>40</v>
      </c>
      <c r="P75" s="74"/>
      <c r="Q75" s="230">
        <f t="shared" ref="Q75:U75" si="164">+SUM(Q66:Q74)</f>
        <v>7</v>
      </c>
      <c r="R75" s="75">
        <f t="shared" si="164"/>
        <v>2</v>
      </c>
      <c r="S75" s="75">
        <f t="shared" si="164"/>
        <v>0</v>
      </c>
      <c r="T75" s="75">
        <f t="shared" si="164"/>
        <v>8</v>
      </c>
      <c r="U75" s="76">
        <f t="shared" si="164"/>
        <v>9</v>
      </c>
      <c r="V75" s="77"/>
      <c r="W75" s="72"/>
      <c r="X75" s="73"/>
      <c r="Y75" s="78" t="s">
        <v>40</v>
      </c>
      <c r="Z75" s="74">
        <f t="shared" ref="Z75:AD75" si="165">+SUM(Z66:Z74)</f>
        <v>12</v>
      </c>
      <c r="AA75" s="75">
        <f t="shared" si="165"/>
        <v>0</v>
      </c>
      <c r="AB75" s="75">
        <f t="shared" si="165"/>
        <v>4</v>
      </c>
      <c r="AC75" s="75">
        <f t="shared" si="165"/>
        <v>14</v>
      </c>
      <c r="AD75" s="76">
        <f t="shared" si="165"/>
        <v>21</v>
      </c>
      <c r="AE75" s="77"/>
      <c r="AF75" s="40"/>
      <c r="AG75" s="79"/>
      <c r="AH75" s="40"/>
      <c r="AI75" s="40"/>
      <c r="AJ75" s="9"/>
    </row>
    <row r="76" spans="1:36" ht="14.25" customHeight="1" x14ac:dyDescent="0.3">
      <c r="A76" s="310"/>
      <c r="B76" s="307"/>
      <c r="C76" s="80"/>
      <c r="D76" s="81"/>
      <c r="E76" s="301" t="s">
        <v>41</v>
      </c>
      <c r="F76" s="302"/>
      <c r="G76" s="90">
        <f t="shared" ref="G76:K76" si="166">G75+G64</f>
        <v>112</v>
      </c>
      <c r="H76" s="90">
        <f t="shared" si="166"/>
        <v>6</v>
      </c>
      <c r="I76" s="90">
        <f t="shared" si="166"/>
        <v>18</v>
      </c>
      <c r="J76" s="90">
        <f t="shared" si="166"/>
        <v>124</v>
      </c>
      <c r="K76" s="91">
        <f t="shared" si="166"/>
        <v>180</v>
      </c>
      <c r="L76" s="92"/>
      <c r="M76" s="80"/>
      <c r="N76" s="81"/>
      <c r="O76" s="94" t="s">
        <v>101</v>
      </c>
      <c r="P76" s="89"/>
      <c r="Q76" s="231">
        <f t="shared" ref="Q76:U76" si="167">Q75+Q64</f>
        <v>57</v>
      </c>
      <c r="R76" s="90">
        <f t="shared" si="167"/>
        <v>8</v>
      </c>
      <c r="S76" s="90">
        <f t="shared" si="167"/>
        <v>10</v>
      </c>
      <c r="T76" s="90">
        <f t="shared" si="167"/>
        <v>66</v>
      </c>
      <c r="U76" s="91">
        <f t="shared" si="167"/>
        <v>84</v>
      </c>
      <c r="V76" s="85"/>
      <c r="W76" s="80"/>
      <c r="X76" s="81"/>
      <c r="Y76" s="94" t="s">
        <v>101</v>
      </c>
      <c r="Z76" s="90">
        <f t="shared" ref="Z76:AD76" si="168">Z75+Z64</f>
        <v>55</v>
      </c>
      <c r="AA76" s="90">
        <f t="shared" si="168"/>
        <v>2</v>
      </c>
      <c r="AB76" s="90">
        <f t="shared" si="168"/>
        <v>10</v>
      </c>
      <c r="AC76" s="90">
        <f t="shared" si="168"/>
        <v>61</v>
      </c>
      <c r="AD76" s="91">
        <f t="shared" si="168"/>
        <v>99</v>
      </c>
      <c r="AE76" s="85"/>
      <c r="AF76" s="40"/>
      <c r="AG76" s="79"/>
      <c r="AH76" s="40"/>
      <c r="AI76" s="40"/>
      <c r="AJ76" s="9"/>
    </row>
    <row r="77" spans="1:36" ht="14.25" customHeight="1" x14ac:dyDescent="0.3">
      <c r="A77" s="308" t="s">
        <v>138</v>
      </c>
      <c r="B77" s="44">
        <v>7</v>
      </c>
      <c r="C77" s="45" t="s">
        <v>5</v>
      </c>
      <c r="D77" s="46" t="s">
        <v>6</v>
      </c>
      <c r="E77" s="46" t="s">
        <v>7</v>
      </c>
      <c r="F77" s="47" t="s">
        <v>15</v>
      </c>
      <c r="G77" s="45" t="s">
        <v>8</v>
      </c>
      <c r="H77" s="45" t="s">
        <v>9</v>
      </c>
      <c r="I77" s="45" t="s">
        <v>10</v>
      </c>
      <c r="J77" s="45" t="s">
        <v>11</v>
      </c>
      <c r="K77" s="45" t="s">
        <v>3</v>
      </c>
      <c r="L77" s="48"/>
      <c r="M77" s="45" t="s">
        <v>5</v>
      </c>
      <c r="N77" s="49" t="s">
        <v>6</v>
      </c>
      <c r="O77" s="49" t="s">
        <v>7</v>
      </c>
      <c r="P77" s="45"/>
      <c r="Q77" s="45" t="s">
        <v>8</v>
      </c>
      <c r="R77" s="45" t="s">
        <v>9</v>
      </c>
      <c r="S77" s="45" t="s">
        <v>10</v>
      </c>
      <c r="T77" s="45" t="s">
        <v>11</v>
      </c>
      <c r="U77" s="45" t="s">
        <v>3</v>
      </c>
      <c r="V77" s="48" t="s">
        <v>12</v>
      </c>
      <c r="W77" s="45" t="s">
        <v>5</v>
      </c>
      <c r="X77" s="49" t="s">
        <v>6</v>
      </c>
      <c r="Y77" s="49" t="s">
        <v>7</v>
      </c>
      <c r="Z77" s="45" t="s">
        <v>8</v>
      </c>
      <c r="AA77" s="45" t="s">
        <v>9</v>
      </c>
      <c r="AB77" s="45" t="s">
        <v>10</v>
      </c>
      <c r="AC77" s="45" t="s">
        <v>11</v>
      </c>
      <c r="AD77" s="45" t="s">
        <v>3</v>
      </c>
      <c r="AE77" s="48" t="s">
        <v>12</v>
      </c>
      <c r="AF77" s="50"/>
      <c r="AG77" s="93"/>
      <c r="AH77" s="50"/>
      <c r="AI77" s="50"/>
      <c r="AJ77" s="51"/>
    </row>
    <row r="78" spans="1:36" ht="14.25" customHeight="1" x14ac:dyDescent="0.3">
      <c r="A78" s="309"/>
      <c r="B78" s="305" t="s">
        <v>139</v>
      </c>
      <c r="C78" s="52">
        <f>IF($D78="","",1)</f>
        <v>1</v>
      </c>
      <c r="D78" s="53" t="s">
        <v>330</v>
      </c>
      <c r="E78" s="54" t="s">
        <v>141</v>
      </c>
      <c r="F78" s="134" t="b">
        <v>1</v>
      </c>
      <c r="G78" s="57">
        <v>0</v>
      </c>
      <c r="H78" s="57">
        <v>0</v>
      </c>
      <c r="I78" s="57">
        <v>0</v>
      </c>
      <c r="J78" s="58">
        <f t="shared" ref="J78:J86" si="169">IF(G78="","",G78+(H78+I78)/2)</f>
        <v>0</v>
      </c>
      <c r="K78" s="59">
        <v>4</v>
      </c>
      <c r="L78" s="60"/>
      <c r="M78" s="52">
        <f>IF($D78="","",1)</f>
        <v>1</v>
      </c>
      <c r="N78" s="227"/>
      <c r="O78" s="227"/>
      <c r="P78" s="57"/>
      <c r="Q78" s="228"/>
      <c r="R78" s="57"/>
      <c r="S78" s="57"/>
      <c r="T78" s="58"/>
      <c r="U78" s="59"/>
      <c r="V78" s="60"/>
      <c r="W78" s="52">
        <f>IF($D78="","",1)</f>
        <v>1</v>
      </c>
      <c r="X78" s="61" t="str">
        <f t="shared" ref="X78:Y78" si="170">IF($F78=TRUE,D78,"")</f>
        <v>EEM401</v>
      </c>
      <c r="Y78" s="62" t="str">
        <f t="shared" si="170"/>
        <v>Staj II</v>
      </c>
      <c r="Z78" s="57">
        <f t="shared" ref="Z78:AB78" si="171">IF($F78=TRUE,G78,"")</f>
        <v>0</v>
      </c>
      <c r="AA78" s="57">
        <f t="shared" si="171"/>
        <v>0</v>
      </c>
      <c r="AB78" s="57">
        <f t="shared" si="171"/>
        <v>0</v>
      </c>
      <c r="AC78" s="58">
        <f t="shared" ref="AC78:AC86" si="172">IF(Z78="","",Z78+(AA78+AB78)/2)</f>
        <v>0</v>
      </c>
      <c r="AD78" s="59">
        <f t="shared" ref="AD78:AD86" si="173">IF($F78=TRUE,K78,"")</f>
        <v>4</v>
      </c>
      <c r="AE78" s="60"/>
      <c r="AF78" s="63"/>
      <c r="AG78" s="64">
        <f t="shared" ref="AG78:AG86" si="174">IF(OR(AND(E78&lt;&gt;"",O78="",Y78=""),AND(E78&lt;&gt;"",O78&lt;&gt;"",Y78&lt;&gt;"")),1,0)</f>
        <v>0</v>
      </c>
      <c r="AH78" s="65">
        <f t="shared" ref="AH78:AH86" si="175">IF(O78="",0,K78)</f>
        <v>0</v>
      </c>
      <c r="AI78" s="66">
        <f t="shared" ref="AI78:AI86" si="176">IF(Y78="",0,AD78)</f>
        <v>4</v>
      </c>
      <c r="AJ78" s="9"/>
    </row>
    <row r="79" spans="1:36" ht="14.25" customHeight="1" x14ac:dyDescent="0.3">
      <c r="A79" s="309"/>
      <c r="B79" s="306"/>
      <c r="C79" s="52">
        <f t="shared" ref="C79:C84" si="177">IF($D79="","",MAX(C$78:C78)+1)</f>
        <v>2</v>
      </c>
      <c r="D79" s="53" t="s">
        <v>331</v>
      </c>
      <c r="E79" s="54" t="s">
        <v>332</v>
      </c>
      <c r="F79" s="134" t="b">
        <v>1</v>
      </c>
      <c r="G79" s="57">
        <v>1</v>
      </c>
      <c r="H79" s="57">
        <v>2</v>
      </c>
      <c r="I79" s="57">
        <v>0</v>
      </c>
      <c r="J79" s="58">
        <f t="shared" si="169"/>
        <v>2</v>
      </c>
      <c r="K79" s="59">
        <v>6</v>
      </c>
      <c r="L79" s="60"/>
      <c r="M79" s="52">
        <f t="shared" ref="M79:M84" si="178">IF($D79="","",MAX(M$78:M78)+1)</f>
        <v>2</v>
      </c>
      <c r="N79" s="227"/>
      <c r="O79" s="188"/>
      <c r="P79" s="57"/>
      <c r="Q79" s="229"/>
      <c r="R79" s="57"/>
      <c r="S79" s="57"/>
      <c r="T79" s="58"/>
      <c r="U79" s="59"/>
      <c r="V79" s="60"/>
      <c r="W79" s="52">
        <f t="shared" ref="W79:W84" si="179">IF($D79="","",MAX(W$78:W78)+1)</f>
        <v>2</v>
      </c>
      <c r="X79" s="61" t="str">
        <f t="shared" ref="X79:Y79" si="180">IF($F79=TRUE,D79,"")</f>
        <v>EEM403</v>
      </c>
      <c r="Y79" s="62" t="str">
        <f t="shared" si="180"/>
        <v>Mühendislik Tasarımı I</v>
      </c>
      <c r="Z79" s="57">
        <f t="shared" ref="Z79:AB79" si="181">IF($F79=TRUE,G79,"")</f>
        <v>1</v>
      </c>
      <c r="AA79" s="57">
        <f t="shared" si="181"/>
        <v>2</v>
      </c>
      <c r="AB79" s="57">
        <f t="shared" si="181"/>
        <v>0</v>
      </c>
      <c r="AC79" s="58">
        <f t="shared" si="172"/>
        <v>2</v>
      </c>
      <c r="AD79" s="59">
        <f t="shared" si="173"/>
        <v>6</v>
      </c>
      <c r="AE79" s="60"/>
      <c r="AF79" s="63"/>
      <c r="AG79" s="64">
        <f t="shared" si="174"/>
        <v>0</v>
      </c>
      <c r="AH79" s="65">
        <f t="shared" si="175"/>
        <v>0</v>
      </c>
      <c r="AI79" s="66">
        <f t="shared" si="176"/>
        <v>6</v>
      </c>
      <c r="AJ79" s="9"/>
    </row>
    <row r="80" spans="1:36" ht="14.25" customHeight="1" x14ac:dyDescent="0.3">
      <c r="A80" s="309"/>
      <c r="B80" s="306"/>
      <c r="C80" s="52">
        <f t="shared" si="177"/>
        <v>3</v>
      </c>
      <c r="D80" s="53" t="s">
        <v>333</v>
      </c>
      <c r="E80" s="54" t="s">
        <v>334</v>
      </c>
      <c r="F80" s="134" t="b">
        <v>1</v>
      </c>
      <c r="G80" s="57">
        <v>3</v>
      </c>
      <c r="H80" s="57">
        <v>0</v>
      </c>
      <c r="I80" s="57">
        <v>0</v>
      </c>
      <c r="J80" s="58">
        <f t="shared" si="169"/>
        <v>3</v>
      </c>
      <c r="K80" s="59">
        <v>4</v>
      </c>
      <c r="L80" s="60"/>
      <c r="M80" s="52">
        <f t="shared" si="178"/>
        <v>3</v>
      </c>
      <c r="N80" s="227"/>
      <c r="O80" s="188"/>
      <c r="P80" s="57"/>
      <c r="Q80" s="228"/>
      <c r="R80" s="57"/>
      <c r="S80" s="57"/>
      <c r="T80" s="58"/>
      <c r="U80" s="59"/>
      <c r="V80" s="60"/>
      <c r="W80" s="52">
        <f t="shared" si="179"/>
        <v>3</v>
      </c>
      <c r="X80" s="61" t="str">
        <f t="shared" ref="X80:Y80" si="182">IF($F80=TRUE,D80,"")</f>
        <v>EEM405</v>
      </c>
      <c r="Y80" s="62" t="str">
        <f t="shared" si="182"/>
        <v>Güç Sistemleri Analizi</v>
      </c>
      <c r="Z80" s="57">
        <f t="shared" ref="Z80:AB80" si="183">IF($F80=TRUE,G80,"")</f>
        <v>3</v>
      </c>
      <c r="AA80" s="57">
        <f t="shared" si="183"/>
        <v>0</v>
      </c>
      <c r="AB80" s="57">
        <f t="shared" si="183"/>
        <v>0</v>
      </c>
      <c r="AC80" s="58">
        <f t="shared" si="172"/>
        <v>3</v>
      </c>
      <c r="AD80" s="59">
        <f t="shared" si="173"/>
        <v>4</v>
      </c>
      <c r="AE80" s="60"/>
      <c r="AF80" s="63"/>
      <c r="AG80" s="64">
        <f t="shared" si="174"/>
        <v>0</v>
      </c>
      <c r="AH80" s="65">
        <f t="shared" si="175"/>
        <v>0</v>
      </c>
      <c r="AI80" s="66">
        <f t="shared" si="176"/>
        <v>4</v>
      </c>
      <c r="AJ80" s="9"/>
    </row>
    <row r="81" spans="1:36" ht="14.25" customHeight="1" x14ac:dyDescent="0.3">
      <c r="A81" s="309"/>
      <c r="B81" s="306"/>
      <c r="C81" s="52">
        <f t="shared" si="177"/>
        <v>4</v>
      </c>
      <c r="D81" s="53" t="s">
        <v>335</v>
      </c>
      <c r="E81" s="54" t="s">
        <v>132</v>
      </c>
      <c r="F81" s="134" t="b">
        <v>1</v>
      </c>
      <c r="G81" s="57">
        <v>3</v>
      </c>
      <c r="H81" s="57">
        <v>0</v>
      </c>
      <c r="I81" s="57">
        <v>0</v>
      </c>
      <c r="J81" s="58">
        <f t="shared" si="169"/>
        <v>3</v>
      </c>
      <c r="K81" s="59">
        <v>4</v>
      </c>
      <c r="L81" s="60"/>
      <c r="M81" s="52">
        <f t="shared" si="178"/>
        <v>4</v>
      </c>
      <c r="N81" s="227"/>
      <c r="O81" s="188"/>
      <c r="P81" s="57"/>
      <c r="Q81" s="228"/>
      <c r="R81" s="57"/>
      <c r="S81" s="57"/>
      <c r="T81" s="58"/>
      <c r="U81" s="59"/>
      <c r="V81" s="60"/>
      <c r="W81" s="52">
        <f t="shared" si="179"/>
        <v>4</v>
      </c>
      <c r="X81" s="61" t="str">
        <f t="shared" ref="X81:Y81" si="184">IF($F81=TRUE,D81,"")</f>
        <v>EES451</v>
      </c>
      <c r="Y81" s="62" t="str">
        <f t="shared" si="184"/>
        <v>Bölüm Seçmeli Ders IV</v>
      </c>
      <c r="Z81" s="57">
        <f t="shared" ref="Z81:AB81" si="185">IF($F81=TRUE,G81,"")</f>
        <v>3</v>
      </c>
      <c r="AA81" s="57">
        <f t="shared" si="185"/>
        <v>0</v>
      </c>
      <c r="AB81" s="57">
        <f t="shared" si="185"/>
        <v>0</v>
      </c>
      <c r="AC81" s="58">
        <f t="shared" si="172"/>
        <v>3</v>
      </c>
      <c r="AD81" s="59">
        <f t="shared" si="173"/>
        <v>4</v>
      </c>
      <c r="AE81" s="60"/>
      <c r="AF81" s="63"/>
      <c r="AG81" s="64">
        <f t="shared" si="174"/>
        <v>0</v>
      </c>
      <c r="AH81" s="65">
        <f t="shared" si="175"/>
        <v>0</v>
      </c>
      <c r="AI81" s="66">
        <f t="shared" si="176"/>
        <v>4</v>
      </c>
      <c r="AJ81" s="9"/>
    </row>
    <row r="82" spans="1:36" ht="14.25" customHeight="1" x14ac:dyDescent="0.3">
      <c r="A82" s="309"/>
      <c r="B82" s="306"/>
      <c r="C82" s="52">
        <f t="shared" si="177"/>
        <v>5</v>
      </c>
      <c r="D82" s="53" t="s">
        <v>336</v>
      </c>
      <c r="E82" s="54" t="s">
        <v>337</v>
      </c>
      <c r="F82" s="134" t="b">
        <v>1</v>
      </c>
      <c r="G82" s="57">
        <v>3</v>
      </c>
      <c r="H82" s="57">
        <v>0</v>
      </c>
      <c r="I82" s="57">
        <v>0</v>
      </c>
      <c r="J82" s="58">
        <f t="shared" si="169"/>
        <v>3</v>
      </c>
      <c r="K82" s="59">
        <v>5</v>
      </c>
      <c r="L82" s="60"/>
      <c r="M82" s="52">
        <f t="shared" si="178"/>
        <v>5</v>
      </c>
      <c r="N82" s="227"/>
      <c r="O82" s="188"/>
      <c r="P82" s="57"/>
      <c r="Q82" s="228"/>
      <c r="R82" s="57"/>
      <c r="S82" s="57"/>
      <c r="T82" s="58"/>
      <c r="U82" s="59"/>
      <c r="V82" s="60"/>
      <c r="W82" s="52">
        <f t="shared" si="179"/>
        <v>5</v>
      </c>
      <c r="X82" s="61" t="str">
        <f t="shared" ref="X82:Y82" si="186">IF($F82=TRUE,D82,"")</f>
        <v>EES453</v>
      </c>
      <c r="Y82" s="62" t="str">
        <f t="shared" si="186"/>
        <v xml:space="preserve">Bölüm Seçmeli Ders V </v>
      </c>
      <c r="Z82" s="57">
        <f t="shared" ref="Z82:AB82" si="187">IF($F82=TRUE,G82,"")</f>
        <v>3</v>
      </c>
      <c r="AA82" s="57">
        <f t="shared" si="187"/>
        <v>0</v>
      </c>
      <c r="AB82" s="57">
        <f t="shared" si="187"/>
        <v>0</v>
      </c>
      <c r="AC82" s="58">
        <f t="shared" si="172"/>
        <v>3</v>
      </c>
      <c r="AD82" s="59">
        <f t="shared" si="173"/>
        <v>5</v>
      </c>
      <c r="AE82" s="60"/>
      <c r="AF82" s="63"/>
      <c r="AG82" s="64">
        <f t="shared" si="174"/>
        <v>0</v>
      </c>
      <c r="AH82" s="65">
        <f t="shared" si="175"/>
        <v>0</v>
      </c>
      <c r="AI82" s="66">
        <f t="shared" si="176"/>
        <v>5</v>
      </c>
      <c r="AJ82" s="9"/>
    </row>
    <row r="83" spans="1:36" ht="14.25" customHeight="1" x14ac:dyDescent="0.3">
      <c r="A83" s="309"/>
      <c r="B83" s="306"/>
      <c r="C83" s="52">
        <f t="shared" si="177"/>
        <v>6</v>
      </c>
      <c r="D83" s="53" t="s">
        <v>154</v>
      </c>
      <c r="E83" s="54" t="s">
        <v>155</v>
      </c>
      <c r="F83" s="134" t="b">
        <v>0</v>
      </c>
      <c r="G83" s="57">
        <v>3</v>
      </c>
      <c r="H83" s="57">
        <v>0</v>
      </c>
      <c r="I83" s="57">
        <v>0</v>
      </c>
      <c r="J83" s="58">
        <f t="shared" si="169"/>
        <v>3</v>
      </c>
      <c r="K83" s="59">
        <v>4</v>
      </c>
      <c r="L83" s="60"/>
      <c r="M83" s="52">
        <f t="shared" si="178"/>
        <v>6</v>
      </c>
      <c r="N83" s="241" t="s">
        <v>154</v>
      </c>
      <c r="O83" s="241" t="s">
        <v>155</v>
      </c>
      <c r="P83" s="57"/>
      <c r="Q83" s="242">
        <v>3</v>
      </c>
      <c r="R83" s="57">
        <v>0</v>
      </c>
      <c r="S83" s="57">
        <v>0</v>
      </c>
      <c r="T83" s="58">
        <v>3</v>
      </c>
      <c r="U83" s="59">
        <v>4</v>
      </c>
      <c r="V83" s="60"/>
      <c r="W83" s="52">
        <f t="shared" si="179"/>
        <v>6</v>
      </c>
      <c r="X83" s="61" t="str">
        <f t="shared" ref="X83:Y83" si="188">IF($F83=TRUE,D83,"")</f>
        <v/>
      </c>
      <c r="Y83" s="62" t="str">
        <f t="shared" si="188"/>
        <v/>
      </c>
      <c r="Z83" s="57" t="str">
        <f t="shared" ref="Z83:AB83" si="189">IF($F83=TRUE,G83,"")</f>
        <v/>
      </c>
      <c r="AA83" s="57" t="str">
        <f t="shared" si="189"/>
        <v/>
      </c>
      <c r="AB83" s="57" t="str">
        <f t="shared" si="189"/>
        <v/>
      </c>
      <c r="AC83" s="58" t="str">
        <f t="shared" si="172"/>
        <v/>
      </c>
      <c r="AD83" s="59" t="str">
        <f t="shared" si="173"/>
        <v/>
      </c>
      <c r="AE83" s="60" t="str">
        <f t="shared" ref="AE83:AE86" si="190">IF($F83=TRUE,L83,"")</f>
        <v/>
      </c>
      <c r="AF83" s="63"/>
      <c r="AG83" s="64">
        <f t="shared" si="174"/>
        <v>0</v>
      </c>
      <c r="AH83" s="65">
        <f t="shared" si="175"/>
        <v>4</v>
      </c>
      <c r="AI83" s="66">
        <f t="shared" si="176"/>
        <v>0</v>
      </c>
      <c r="AJ83" s="9"/>
    </row>
    <row r="84" spans="1:36" ht="14.25" customHeight="1" x14ac:dyDescent="0.3">
      <c r="A84" s="309"/>
      <c r="B84" s="306"/>
      <c r="C84" s="52">
        <f t="shared" si="177"/>
        <v>7</v>
      </c>
      <c r="D84" s="53" t="s">
        <v>338</v>
      </c>
      <c r="E84" s="54" t="s">
        <v>339</v>
      </c>
      <c r="F84" s="134" t="b">
        <v>0</v>
      </c>
      <c r="G84" s="57">
        <v>1</v>
      </c>
      <c r="H84" s="57">
        <v>0</v>
      </c>
      <c r="I84" s="57">
        <v>0</v>
      </c>
      <c r="J84" s="58">
        <f t="shared" si="169"/>
        <v>1</v>
      </c>
      <c r="K84" s="59">
        <v>2</v>
      </c>
      <c r="L84" s="60"/>
      <c r="M84" s="145">
        <f t="shared" si="178"/>
        <v>7</v>
      </c>
      <c r="N84" s="298" t="s">
        <v>338</v>
      </c>
      <c r="O84" s="299" t="s">
        <v>339</v>
      </c>
      <c r="P84" s="300"/>
      <c r="Q84" s="296">
        <v>1</v>
      </c>
      <c r="R84" s="296">
        <v>0</v>
      </c>
      <c r="S84" s="296">
        <v>0</v>
      </c>
      <c r="T84" s="295">
        <f>IF(Q84="","",Q84+(R84+S84)/2)</f>
        <v>1</v>
      </c>
      <c r="U84" s="295">
        <v>2</v>
      </c>
      <c r="V84" s="60"/>
      <c r="W84" s="52">
        <f t="shared" si="179"/>
        <v>7</v>
      </c>
      <c r="X84" s="61" t="str">
        <f t="shared" ref="X84:Y84" si="191">IF($F84=TRUE,D84,"")</f>
        <v/>
      </c>
      <c r="Y84" s="62" t="str">
        <f t="shared" si="191"/>
        <v/>
      </c>
      <c r="Z84" s="57" t="str">
        <f t="shared" ref="Z84:AB84" si="192">IF($F84=TRUE,G84,"")</f>
        <v/>
      </c>
      <c r="AA84" s="57" t="str">
        <f t="shared" si="192"/>
        <v/>
      </c>
      <c r="AB84" s="57" t="str">
        <f t="shared" si="192"/>
        <v/>
      </c>
      <c r="AC84" s="58" t="str">
        <f t="shared" si="172"/>
        <v/>
      </c>
      <c r="AD84" s="59" t="str">
        <f t="shared" si="173"/>
        <v/>
      </c>
      <c r="AE84" s="60" t="str">
        <f t="shared" si="190"/>
        <v/>
      </c>
      <c r="AF84" s="63"/>
      <c r="AG84" s="64">
        <f t="shared" si="174"/>
        <v>0</v>
      </c>
      <c r="AH84" s="65">
        <f t="shared" si="175"/>
        <v>2</v>
      </c>
      <c r="AI84" s="66">
        <f t="shared" si="176"/>
        <v>0</v>
      </c>
      <c r="AJ84" s="9"/>
    </row>
    <row r="85" spans="1:36" ht="14.25" customHeight="1" x14ac:dyDescent="0.3">
      <c r="A85" s="309"/>
      <c r="B85" s="306"/>
      <c r="C85" s="52">
        <v>8</v>
      </c>
      <c r="D85" s="53" t="s">
        <v>156</v>
      </c>
      <c r="E85" s="54" t="s">
        <v>134</v>
      </c>
      <c r="F85" s="134" t="b">
        <v>0</v>
      </c>
      <c r="G85" s="57">
        <v>2</v>
      </c>
      <c r="H85" s="57">
        <v>0</v>
      </c>
      <c r="I85" s="57">
        <v>0</v>
      </c>
      <c r="J85" s="58">
        <f t="shared" si="169"/>
        <v>2</v>
      </c>
      <c r="K85" s="59">
        <v>3</v>
      </c>
      <c r="L85" s="60"/>
      <c r="M85" s="145">
        <v>8</v>
      </c>
      <c r="N85" s="227" t="s">
        <v>158</v>
      </c>
      <c r="O85" s="188" t="s">
        <v>134</v>
      </c>
      <c r="P85" s="207"/>
      <c r="Q85" s="228">
        <v>2</v>
      </c>
      <c r="R85" s="207">
        <v>0</v>
      </c>
      <c r="S85" s="56">
        <v>0</v>
      </c>
      <c r="T85" s="58">
        <v>2</v>
      </c>
      <c r="U85" s="59">
        <v>3</v>
      </c>
      <c r="V85" s="60"/>
      <c r="W85" s="52">
        <v>8</v>
      </c>
      <c r="X85" s="61" t="str">
        <f t="shared" ref="X85:Y85" si="193">IF($F85=TRUE,D85,"")</f>
        <v/>
      </c>
      <c r="Y85" s="62" t="str">
        <f t="shared" si="193"/>
        <v/>
      </c>
      <c r="Z85" s="57" t="str">
        <f t="shared" ref="Z85:AB85" si="194">IF($F85=TRUE,G85,"")</f>
        <v/>
      </c>
      <c r="AA85" s="57" t="str">
        <f t="shared" si="194"/>
        <v/>
      </c>
      <c r="AB85" s="57" t="str">
        <f t="shared" si="194"/>
        <v/>
      </c>
      <c r="AC85" s="58" t="str">
        <f t="shared" si="172"/>
        <v/>
      </c>
      <c r="AD85" s="59" t="str">
        <f t="shared" si="173"/>
        <v/>
      </c>
      <c r="AE85" s="60" t="str">
        <f t="shared" si="190"/>
        <v/>
      </c>
      <c r="AF85" s="63"/>
      <c r="AG85" s="64">
        <f t="shared" si="174"/>
        <v>0</v>
      </c>
      <c r="AH85" s="65">
        <f t="shared" si="175"/>
        <v>3</v>
      </c>
      <c r="AI85" s="66">
        <f t="shared" si="176"/>
        <v>0</v>
      </c>
      <c r="AJ85" s="9"/>
    </row>
    <row r="86" spans="1:36" ht="14.25" customHeight="1" x14ac:dyDescent="0.3">
      <c r="A86" s="309"/>
      <c r="B86" s="306"/>
      <c r="C86" s="52" t="str">
        <f>IF($D86="","",MAX(C$78:C85)+1)</f>
        <v/>
      </c>
      <c r="D86" s="53"/>
      <c r="E86" s="54"/>
      <c r="F86" s="134"/>
      <c r="G86" s="57"/>
      <c r="H86" s="57"/>
      <c r="I86" s="57"/>
      <c r="J86" s="58" t="str">
        <f t="shared" si="169"/>
        <v/>
      </c>
      <c r="K86" s="59"/>
      <c r="L86" s="60"/>
      <c r="M86" s="52" t="str">
        <f>IF($D86="","",MAX(M$78:M85)+1)</f>
        <v/>
      </c>
      <c r="N86" s="200" t="str">
        <f>IF(O86="","",VLOOKUP(O86,İ!$C$101:$K$157,2,0))</f>
        <v/>
      </c>
      <c r="O86" s="219"/>
      <c r="P86" s="220"/>
      <c r="Q86" s="220" t="str">
        <f>IF(O86="","",VLOOKUP(O86,İ!$C$101:$K$157,4,0))</f>
        <v/>
      </c>
      <c r="R86" s="220" t="str">
        <f>IF(O86="","",VLOOKUP(O86,İ!$C$101:$K$157,5,0))</f>
        <v/>
      </c>
      <c r="S86" s="57" t="str">
        <f>IF(O86="","",VLOOKUP(O86,İ!$C$101:$K$157,6,0))</f>
        <v/>
      </c>
      <c r="T86" s="58" t="str">
        <f>IF(Q86="","",Q86+(R86+S86)/2)</f>
        <v/>
      </c>
      <c r="U86" s="59" t="str">
        <f>IF(O86="","",VLOOKUP(O86,İ!$C$101:$K$157,8,0))</f>
        <v/>
      </c>
      <c r="V86" s="60" t="str">
        <f>IF(O86="","",VLOOKUP(O86,İ!$C$101:$K$157,9,0))</f>
        <v/>
      </c>
      <c r="W86" s="52" t="str">
        <f>IF($D86="","",MAX(W$78:W85)+1)</f>
        <v/>
      </c>
      <c r="X86" s="61" t="str">
        <f t="shared" ref="X86:Y86" si="195">IF($F86=TRUE,D86,"")</f>
        <v/>
      </c>
      <c r="Y86" s="62" t="str">
        <f t="shared" si="195"/>
        <v/>
      </c>
      <c r="Z86" s="57" t="str">
        <f t="shared" ref="Z86:AB86" si="196">IF($F86=TRUE,G86,"")</f>
        <v/>
      </c>
      <c r="AA86" s="57" t="str">
        <f t="shared" si="196"/>
        <v/>
      </c>
      <c r="AB86" s="57" t="str">
        <f t="shared" si="196"/>
        <v/>
      </c>
      <c r="AC86" s="58" t="str">
        <f t="shared" si="172"/>
        <v/>
      </c>
      <c r="AD86" s="59" t="str">
        <f t="shared" si="173"/>
        <v/>
      </c>
      <c r="AE86" s="60" t="str">
        <f t="shared" si="190"/>
        <v/>
      </c>
      <c r="AF86" s="63"/>
      <c r="AG86" s="64">
        <f t="shared" si="174"/>
        <v>0</v>
      </c>
      <c r="AH86" s="65">
        <f t="shared" si="175"/>
        <v>0</v>
      </c>
      <c r="AI86" s="66">
        <f t="shared" si="176"/>
        <v>0</v>
      </c>
      <c r="AJ86" s="9"/>
    </row>
    <row r="87" spans="1:36" ht="14.25" customHeight="1" x14ac:dyDescent="0.3">
      <c r="A87" s="309"/>
      <c r="B87" s="306"/>
      <c r="C87" s="72"/>
      <c r="D87" s="73"/>
      <c r="E87" s="303" t="s">
        <v>40</v>
      </c>
      <c r="F87" s="304"/>
      <c r="G87" s="74">
        <f t="shared" ref="G87:K87" si="197">+SUM(G78:G86)</f>
        <v>16</v>
      </c>
      <c r="H87" s="75">
        <f t="shared" si="197"/>
        <v>2</v>
      </c>
      <c r="I87" s="75">
        <f t="shared" si="197"/>
        <v>0</v>
      </c>
      <c r="J87" s="75">
        <f t="shared" si="197"/>
        <v>17</v>
      </c>
      <c r="K87" s="76">
        <f t="shared" si="197"/>
        <v>32</v>
      </c>
      <c r="L87" s="77"/>
      <c r="M87" s="72"/>
      <c r="N87" s="73"/>
      <c r="O87" s="78" t="s">
        <v>40</v>
      </c>
      <c r="P87" s="74"/>
      <c r="Q87" s="230">
        <f t="shared" ref="Q87:U87" si="198">+SUM(Q78:Q86)</f>
        <v>6</v>
      </c>
      <c r="R87" s="75">
        <f t="shared" si="198"/>
        <v>0</v>
      </c>
      <c r="S87" s="75">
        <f t="shared" si="198"/>
        <v>0</v>
      </c>
      <c r="T87" s="75">
        <f t="shared" si="198"/>
        <v>6</v>
      </c>
      <c r="U87" s="76">
        <f t="shared" si="198"/>
        <v>9</v>
      </c>
      <c r="V87" s="77"/>
      <c r="W87" s="72"/>
      <c r="X87" s="73"/>
      <c r="Y87" s="78" t="s">
        <v>40</v>
      </c>
      <c r="Z87" s="74">
        <f t="shared" ref="Z87:AD87" si="199">+SUM(Z78:Z86)</f>
        <v>10</v>
      </c>
      <c r="AA87" s="75">
        <f t="shared" si="199"/>
        <v>2</v>
      </c>
      <c r="AB87" s="75">
        <f t="shared" si="199"/>
        <v>0</v>
      </c>
      <c r="AC87" s="75">
        <f t="shared" si="199"/>
        <v>11</v>
      </c>
      <c r="AD87" s="76">
        <f t="shared" si="199"/>
        <v>23</v>
      </c>
      <c r="AE87" s="77"/>
      <c r="AF87" s="40"/>
      <c r="AG87" s="79"/>
      <c r="AH87" s="40"/>
      <c r="AI87" s="40"/>
      <c r="AJ87" s="9"/>
    </row>
    <row r="88" spans="1:36" ht="14.25" customHeight="1" x14ac:dyDescent="0.3">
      <c r="A88" s="309"/>
      <c r="B88" s="307"/>
      <c r="C88" s="80"/>
      <c r="D88" s="81"/>
      <c r="E88" s="301" t="s">
        <v>41</v>
      </c>
      <c r="F88" s="302"/>
      <c r="G88" s="90">
        <f t="shared" ref="G88:K88" si="200">G87+G76</f>
        <v>128</v>
      </c>
      <c r="H88" s="90">
        <f t="shared" si="200"/>
        <v>8</v>
      </c>
      <c r="I88" s="90">
        <f t="shared" si="200"/>
        <v>18</v>
      </c>
      <c r="J88" s="90">
        <f t="shared" si="200"/>
        <v>141</v>
      </c>
      <c r="K88" s="91">
        <f t="shared" si="200"/>
        <v>212</v>
      </c>
      <c r="L88" s="92"/>
      <c r="M88" s="80"/>
      <c r="N88" s="81"/>
      <c r="O88" s="94" t="s">
        <v>101</v>
      </c>
      <c r="P88" s="89"/>
      <c r="Q88" s="231">
        <f t="shared" ref="Q88:U88" si="201">Q87+Q76</f>
        <v>63</v>
      </c>
      <c r="R88" s="90">
        <f t="shared" si="201"/>
        <v>8</v>
      </c>
      <c r="S88" s="90">
        <f t="shared" si="201"/>
        <v>10</v>
      </c>
      <c r="T88" s="90">
        <f t="shared" si="201"/>
        <v>72</v>
      </c>
      <c r="U88" s="91">
        <f t="shared" si="201"/>
        <v>93</v>
      </c>
      <c r="V88" s="85"/>
      <c r="W88" s="80"/>
      <c r="X88" s="81"/>
      <c r="Y88" s="94" t="s">
        <v>101</v>
      </c>
      <c r="Z88" s="90">
        <f t="shared" ref="Z88:AD88" si="202">Z87+Z76</f>
        <v>65</v>
      </c>
      <c r="AA88" s="90">
        <f t="shared" si="202"/>
        <v>4</v>
      </c>
      <c r="AB88" s="90">
        <f t="shared" si="202"/>
        <v>10</v>
      </c>
      <c r="AC88" s="90">
        <f t="shared" si="202"/>
        <v>72</v>
      </c>
      <c r="AD88" s="91">
        <f t="shared" si="202"/>
        <v>122</v>
      </c>
      <c r="AE88" s="85"/>
      <c r="AF88" s="40"/>
      <c r="AG88" s="40"/>
      <c r="AH88" s="40"/>
      <c r="AI88" s="40"/>
      <c r="AJ88" s="40"/>
    </row>
    <row r="89" spans="1:36" ht="14.25" customHeight="1" x14ac:dyDescent="0.3">
      <c r="A89" s="309"/>
      <c r="B89" s="44">
        <v>8</v>
      </c>
      <c r="C89" s="45" t="s">
        <v>5</v>
      </c>
      <c r="D89" s="46" t="s">
        <v>6</v>
      </c>
      <c r="E89" s="46" t="s">
        <v>7</v>
      </c>
      <c r="F89" s="47" t="s">
        <v>15</v>
      </c>
      <c r="G89" s="45" t="s">
        <v>8</v>
      </c>
      <c r="H89" s="45" t="s">
        <v>9</v>
      </c>
      <c r="I89" s="45" t="s">
        <v>10</v>
      </c>
      <c r="J89" s="45" t="s">
        <v>11</v>
      </c>
      <c r="K89" s="45" t="s">
        <v>3</v>
      </c>
      <c r="L89" s="48"/>
      <c r="M89" s="45" t="s">
        <v>5</v>
      </c>
      <c r="N89" s="49" t="s">
        <v>6</v>
      </c>
      <c r="O89" s="49" t="s">
        <v>7</v>
      </c>
      <c r="P89" s="45"/>
      <c r="Q89" s="45" t="s">
        <v>8</v>
      </c>
      <c r="R89" s="45" t="s">
        <v>9</v>
      </c>
      <c r="S89" s="45" t="s">
        <v>10</v>
      </c>
      <c r="T89" s="45" t="s">
        <v>11</v>
      </c>
      <c r="U89" s="45" t="s">
        <v>3</v>
      </c>
      <c r="V89" s="48" t="s">
        <v>12</v>
      </c>
      <c r="W89" s="45" t="s">
        <v>5</v>
      </c>
      <c r="X89" s="49" t="s">
        <v>6</v>
      </c>
      <c r="Y89" s="49" t="s">
        <v>7</v>
      </c>
      <c r="Z89" s="45" t="s">
        <v>8</v>
      </c>
      <c r="AA89" s="45" t="s">
        <v>9</v>
      </c>
      <c r="AB89" s="45" t="s">
        <v>10</v>
      </c>
      <c r="AC89" s="45" t="s">
        <v>11</v>
      </c>
      <c r="AD89" s="45" t="s">
        <v>3</v>
      </c>
      <c r="AE89" s="48" t="s">
        <v>12</v>
      </c>
      <c r="AF89" s="40"/>
      <c r="AG89" s="40"/>
      <c r="AH89" s="40"/>
      <c r="AI89" s="40"/>
      <c r="AJ89" s="40"/>
    </row>
    <row r="90" spans="1:36" ht="14.25" customHeight="1" x14ac:dyDescent="0.3">
      <c r="A90" s="309"/>
      <c r="B90" s="167"/>
      <c r="C90" s="318" t="s">
        <v>340</v>
      </c>
      <c r="D90" s="319"/>
      <c r="E90" s="319"/>
      <c r="F90" s="319"/>
      <c r="G90" s="319"/>
      <c r="H90" s="319"/>
      <c r="I90" s="319"/>
      <c r="J90" s="319"/>
      <c r="K90" s="319"/>
      <c r="L90" s="320"/>
      <c r="M90" s="318" t="s">
        <v>340</v>
      </c>
      <c r="N90" s="319"/>
      <c r="O90" s="319"/>
      <c r="P90" s="319"/>
      <c r="Q90" s="319"/>
      <c r="R90" s="319"/>
      <c r="S90" s="319"/>
      <c r="T90" s="319"/>
      <c r="U90" s="319"/>
      <c r="V90" s="320"/>
      <c r="W90" s="318" t="s">
        <v>340</v>
      </c>
      <c r="X90" s="319"/>
      <c r="Y90" s="319"/>
      <c r="Z90" s="319"/>
      <c r="AA90" s="319"/>
      <c r="AB90" s="319"/>
      <c r="AC90" s="319"/>
      <c r="AD90" s="319"/>
      <c r="AE90" s="320"/>
      <c r="AF90" s="40"/>
      <c r="AG90" s="40"/>
      <c r="AH90" s="40"/>
      <c r="AI90" s="40"/>
      <c r="AJ90" s="40"/>
    </row>
    <row r="91" spans="1:36" ht="14.25" customHeight="1" x14ac:dyDescent="0.3">
      <c r="A91" s="309"/>
      <c r="B91" s="305" t="s">
        <v>159</v>
      </c>
      <c r="C91" s="52">
        <f>IF($D91="","",1)</f>
        <v>1</v>
      </c>
      <c r="D91" s="53" t="s">
        <v>341</v>
      </c>
      <c r="E91" s="54" t="s">
        <v>342</v>
      </c>
      <c r="F91" s="134" t="b">
        <v>1</v>
      </c>
      <c r="G91" s="57">
        <v>1</v>
      </c>
      <c r="H91" s="57">
        <v>2</v>
      </c>
      <c r="I91" s="57">
        <v>0</v>
      </c>
      <c r="J91" s="58">
        <f t="shared" ref="J91:J96" si="203">IF(G91="","",G91+(H91+I91)/2)</f>
        <v>2</v>
      </c>
      <c r="K91" s="59">
        <v>6</v>
      </c>
      <c r="L91" s="60" t="s">
        <v>331</v>
      </c>
      <c r="M91" s="52">
        <f>IF($D91="","",1)</f>
        <v>1</v>
      </c>
      <c r="N91" s="243"/>
      <c r="O91" s="244"/>
      <c r="P91" s="57"/>
      <c r="Q91" s="245"/>
      <c r="R91" s="57"/>
      <c r="S91" s="57"/>
      <c r="T91" s="58"/>
      <c r="U91" s="59"/>
      <c r="V91" s="60"/>
      <c r="W91" s="52">
        <f>IF($D91="","",1)</f>
        <v>1</v>
      </c>
      <c r="X91" s="61" t="str">
        <f t="shared" ref="X91:Y91" si="204">IF($F91=TRUE,D91,"")</f>
        <v>EEM402</v>
      </c>
      <c r="Y91" s="62" t="str">
        <f t="shared" si="204"/>
        <v>Mühendislik Tasarımı II</v>
      </c>
      <c r="Z91" s="57">
        <f t="shared" ref="Z91:AB91" si="205">IF($F91=TRUE,G91,"")</f>
        <v>1</v>
      </c>
      <c r="AA91" s="57">
        <f t="shared" si="205"/>
        <v>2</v>
      </c>
      <c r="AB91" s="57">
        <f t="shared" si="205"/>
        <v>0</v>
      </c>
      <c r="AC91" s="58">
        <f t="shared" ref="AC91:AC93" si="206">IF(Z91="","",Z91+(AA91+AB91)/2)</f>
        <v>2</v>
      </c>
      <c r="AD91" s="59">
        <f t="shared" ref="AD91:AE91" si="207">IF($F91=TRUE,K91,"")</f>
        <v>6</v>
      </c>
      <c r="AE91" s="60" t="str">
        <f t="shared" si="207"/>
        <v>EEM403</v>
      </c>
      <c r="AF91" s="40"/>
      <c r="AG91" s="67">
        <f t="shared" ref="AG91:AG97" si="208">IF(OR(AND(E91&lt;&gt;"",O91="",Y91=""),AND(E91&lt;&gt;"",O91&lt;&gt;"",Y91&lt;&gt;"")),1,0)</f>
        <v>0</v>
      </c>
      <c r="AH91" s="68">
        <f t="shared" ref="AH91:AH97" si="209">IF(O91="",0,K91)</f>
        <v>0</v>
      </c>
      <c r="AI91" s="63">
        <f t="shared" ref="AI91:AI97" si="210">IF(Y91="",0,AD91)</f>
        <v>6</v>
      </c>
      <c r="AJ91" s="40"/>
    </row>
    <row r="92" spans="1:36" ht="14.25" customHeight="1" x14ac:dyDescent="0.3">
      <c r="A92" s="309"/>
      <c r="B92" s="306"/>
      <c r="C92" s="52">
        <f t="shared" ref="C92:C96" si="211">IF($D92="","",MAX(C$91:C91)+1)</f>
        <v>2</v>
      </c>
      <c r="D92" s="53" t="s">
        <v>343</v>
      </c>
      <c r="E92" s="54" t="s">
        <v>149</v>
      </c>
      <c r="F92" s="134" t="b">
        <v>1</v>
      </c>
      <c r="G92" s="57">
        <v>3</v>
      </c>
      <c r="H92" s="57">
        <v>0</v>
      </c>
      <c r="I92" s="57">
        <v>0</v>
      </c>
      <c r="J92" s="58">
        <f t="shared" si="203"/>
        <v>3</v>
      </c>
      <c r="K92" s="59">
        <v>5</v>
      </c>
      <c r="L92" s="60"/>
      <c r="M92" s="52">
        <f t="shared" ref="M92:M96" si="212">IF($D92="","",MAX(M$91:M91)+1)</f>
        <v>2</v>
      </c>
      <c r="N92" s="243"/>
      <c r="O92" s="243"/>
      <c r="P92" s="57"/>
      <c r="Q92" s="246"/>
      <c r="R92" s="57"/>
      <c r="S92" s="57"/>
      <c r="T92" s="58"/>
      <c r="U92" s="59"/>
      <c r="V92" s="60"/>
      <c r="W92" s="52">
        <f t="shared" ref="W92:W96" si="213">IF($D92="","",MAX(W$91:W91)+1)</f>
        <v>2</v>
      </c>
      <c r="X92" s="61" t="str">
        <f t="shared" ref="X92:Y92" si="214">IF($F92=TRUE,D92,"")</f>
        <v>EES452</v>
      </c>
      <c r="Y92" s="62" t="str">
        <f t="shared" si="214"/>
        <v>Bölüm Seçmeli Ders VI</v>
      </c>
      <c r="Z92" s="57">
        <f t="shared" ref="Z92:AB92" si="215">IF($F92=TRUE,G92,"")</f>
        <v>3</v>
      </c>
      <c r="AA92" s="57">
        <f t="shared" si="215"/>
        <v>0</v>
      </c>
      <c r="AB92" s="57">
        <f t="shared" si="215"/>
        <v>0</v>
      </c>
      <c r="AC92" s="58">
        <f t="shared" si="206"/>
        <v>3</v>
      </c>
      <c r="AD92" s="59">
        <f t="shared" ref="AD92:AD93" si="216">IF($F92=TRUE,K92,"")</f>
        <v>5</v>
      </c>
      <c r="AE92" s="60"/>
      <c r="AF92" s="40"/>
      <c r="AG92" s="67">
        <f t="shared" si="208"/>
        <v>0</v>
      </c>
      <c r="AH92" s="68">
        <f t="shared" si="209"/>
        <v>0</v>
      </c>
      <c r="AI92" s="63">
        <f t="shared" si="210"/>
        <v>5</v>
      </c>
      <c r="AJ92" s="40"/>
    </row>
    <row r="93" spans="1:36" ht="14.25" customHeight="1" x14ac:dyDescent="0.3">
      <c r="A93" s="309"/>
      <c r="B93" s="306"/>
      <c r="C93" s="52">
        <f t="shared" si="211"/>
        <v>3</v>
      </c>
      <c r="D93" s="53" t="s">
        <v>344</v>
      </c>
      <c r="E93" s="54" t="s">
        <v>151</v>
      </c>
      <c r="F93" s="134" t="b">
        <v>1</v>
      </c>
      <c r="G93" s="57">
        <v>3</v>
      </c>
      <c r="H93" s="57">
        <v>0</v>
      </c>
      <c r="I93" s="57">
        <v>0</v>
      </c>
      <c r="J93" s="58">
        <f t="shared" si="203"/>
        <v>3</v>
      </c>
      <c r="K93" s="59">
        <v>5</v>
      </c>
      <c r="L93" s="60"/>
      <c r="M93" s="52">
        <f t="shared" si="212"/>
        <v>3</v>
      </c>
      <c r="N93" s="227"/>
      <c r="O93" s="227"/>
      <c r="P93" s="57"/>
      <c r="Q93" s="228"/>
      <c r="R93" s="57"/>
      <c r="S93" s="57"/>
      <c r="T93" s="58"/>
      <c r="U93" s="59"/>
      <c r="V93" s="60"/>
      <c r="W93" s="52">
        <f t="shared" si="213"/>
        <v>3</v>
      </c>
      <c r="X93" s="61" t="str">
        <f t="shared" ref="X93:Y93" si="217">IF($F93=TRUE,D93,"")</f>
        <v>EES454</v>
      </c>
      <c r="Y93" s="62" t="str">
        <f t="shared" si="217"/>
        <v>Bölüm Seçmeli Ders VII</v>
      </c>
      <c r="Z93" s="57">
        <f t="shared" ref="Z93:AB93" si="218">IF($F93=TRUE,G93,"")</f>
        <v>3</v>
      </c>
      <c r="AA93" s="57">
        <f t="shared" si="218"/>
        <v>0</v>
      </c>
      <c r="AB93" s="57">
        <f t="shared" si="218"/>
        <v>0</v>
      </c>
      <c r="AC93" s="58">
        <f t="shared" si="206"/>
        <v>3</v>
      </c>
      <c r="AD93" s="59">
        <f t="shared" si="216"/>
        <v>5</v>
      </c>
      <c r="AE93" s="60">
        <f t="shared" ref="AE93:AE94" si="219">IF($F93=TRUE,L93,"")</f>
        <v>0</v>
      </c>
      <c r="AF93" s="40"/>
      <c r="AG93" s="67">
        <f t="shared" si="208"/>
        <v>0</v>
      </c>
      <c r="AH93" s="68">
        <f t="shared" si="209"/>
        <v>0</v>
      </c>
      <c r="AI93" s="63">
        <f t="shared" si="210"/>
        <v>5</v>
      </c>
      <c r="AJ93" s="9"/>
    </row>
    <row r="94" spans="1:36" ht="14.25" customHeight="1" x14ac:dyDescent="0.3">
      <c r="A94" s="309"/>
      <c r="B94" s="306"/>
      <c r="C94" s="52">
        <f t="shared" si="211"/>
        <v>4</v>
      </c>
      <c r="D94" s="53" t="s">
        <v>345</v>
      </c>
      <c r="E94" s="54" t="s">
        <v>346</v>
      </c>
      <c r="F94" s="134" t="b">
        <v>0</v>
      </c>
      <c r="G94" s="57">
        <v>3</v>
      </c>
      <c r="H94" s="57">
        <v>0</v>
      </c>
      <c r="I94" s="57">
        <v>0</v>
      </c>
      <c r="J94" s="58">
        <f t="shared" si="203"/>
        <v>3</v>
      </c>
      <c r="K94" s="59">
        <v>5</v>
      </c>
      <c r="L94" s="60"/>
      <c r="M94" s="52">
        <f t="shared" si="212"/>
        <v>4</v>
      </c>
      <c r="N94" s="243"/>
      <c r="O94" s="243"/>
      <c r="P94" s="57"/>
      <c r="Q94" s="246"/>
      <c r="R94" s="57"/>
      <c r="S94" s="57"/>
      <c r="T94" s="58"/>
      <c r="U94" s="59"/>
      <c r="V94" s="60"/>
      <c r="W94" s="52">
        <f t="shared" si="213"/>
        <v>4</v>
      </c>
      <c r="X94" s="53" t="s">
        <v>345</v>
      </c>
      <c r="Y94" s="54" t="s">
        <v>346</v>
      </c>
      <c r="Z94" s="57">
        <v>3</v>
      </c>
      <c r="AA94" s="57">
        <v>0</v>
      </c>
      <c r="AB94" s="57">
        <v>0</v>
      </c>
      <c r="AC94" s="57">
        <v>3</v>
      </c>
      <c r="AD94" s="59">
        <v>5</v>
      </c>
      <c r="AE94" s="60" t="str">
        <f t="shared" si="219"/>
        <v/>
      </c>
      <c r="AF94" s="40"/>
      <c r="AG94" s="67">
        <f t="shared" si="208"/>
        <v>0</v>
      </c>
      <c r="AH94" s="68">
        <f t="shared" si="209"/>
        <v>0</v>
      </c>
      <c r="AI94" s="63">
        <f t="shared" si="210"/>
        <v>5</v>
      </c>
      <c r="AJ94" s="9"/>
    </row>
    <row r="95" spans="1:36" ht="14.25" customHeight="1" x14ac:dyDescent="0.3">
      <c r="A95" s="309"/>
      <c r="B95" s="306"/>
      <c r="C95" s="52">
        <f t="shared" si="211"/>
        <v>5</v>
      </c>
      <c r="D95" s="53" t="s">
        <v>172</v>
      </c>
      <c r="E95" s="54" t="s">
        <v>173</v>
      </c>
      <c r="F95" s="134" t="b">
        <v>0</v>
      </c>
      <c r="G95" s="57">
        <v>3</v>
      </c>
      <c r="H95" s="57">
        <v>0</v>
      </c>
      <c r="I95" s="57">
        <v>0</v>
      </c>
      <c r="J95" s="58">
        <f t="shared" si="203"/>
        <v>3</v>
      </c>
      <c r="K95" s="59">
        <v>4</v>
      </c>
      <c r="L95" s="60"/>
      <c r="M95" s="52">
        <f t="shared" si="212"/>
        <v>5</v>
      </c>
      <c r="N95" s="243" t="s">
        <v>172</v>
      </c>
      <c r="O95" s="243" t="s">
        <v>173</v>
      </c>
      <c r="P95" s="57"/>
      <c r="Q95" s="246">
        <v>3</v>
      </c>
      <c r="R95" s="57">
        <v>0</v>
      </c>
      <c r="S95" s="57">
        <v>0</v>
      </c>
      <c r="T95" s="58">
        <v>3</v>
      </c>
      <c r="U95" s="59">
        <v>4</v>
      </c>
      <c r="V95" s="60"/>
      <c r="W95" s="52">
        <f t="shared" si="213"/>
        <v>5</v>
      </c>
      <c r="X95" s="61" t="str">
        <f t="shared" ref="X95:Y95" si="220">IF($F95=TRUE,D95,"")</f>
        <v/>
      </c>
      <c r="Y95" s="62" t="str">
        <f t="shared" si="220"/>
        <v/>
      </c>
      <c r="Z95" s="57" t="str">
        <f t="shared" ref="Z95:AB95" si="221">IF($F95=TRUE,G95,"")</f>
        <v/>
      </c>
      <c r="AA95" s="57" t="str">
        <f t="shared" si="221"/>
        <v/>
      </c>
      <c r="AB95" s="57" t="str">
        <f t="shared" si="221"/>
        <v/>
      </c>
      <c r="AC95" s="58" t="str">
        <f t="shared" ref="AC95:AC96" si="222">IF(Z95="","",Z95+(AA95+AB95)/2)</f>
        <v/>
      </c>
      <c r="AD95" s="59" t="str">
        <f t="shared" ref="AD95:AE95" si="223">IF($F95=TRUE,K95,"")</f>
        <v/>
      </c>
      <c r="AE95" s="60" t="str">
        <f t="shared" si="223"/>
        <v/>
      </c>
      <c r="AF95" s="40"/>
      <c r="AG95" s="67">
        <f t="shared" si="208"/>
        <v>0</v>
      </c>
      <c r="AH95" s="68">
        <f t="shared" si="209"/>
        <v>4</v>
      </c>
      <c r="AI95" s="63">
        <f t="shared" si="210"/>
        <v>0</v>
      </c>
      <c r="AJ95" s="9"/>
    </row>
    <row r="96" spans="1:36" ht="14.25" customHeight="1" x14ac:dyDescent="0.3">
      <c r="A96" s="309"/>
      <c r="B96" s="306"/>
      <c r="C96" s="52">
        <f t="shared" si="211"/>
        <v>6</v>
      </c>
      <c r="D96" s="53" t="s">
        <v>174</v>
      </c>
      <c r="E96" s="54" t="s">
        <v>157</v>
      </c>
      <c r="F96" s="134" t="b">
        <v>0</v>
      </c>
      <c r="G96" s="57">
        <v>2</v>
      </c>
      <c r="H96" s="57">
        <v>0</v>
      </c>
      <c r="I96" s="57">
        <v>0</v>
      </c>
      <c r="J96" s="58">
        <f t="shared" si="203"/>
        <v>2</v>
      </c>
      <c r="K96" s="59">
        <v>3</v>
      </c>
      <c r="L96" s="60"/>
      <c r="M96" s="52">
        <f t="shared" si="212"/>
        <v>6</v>
      </c>
      <c r="N96" s="243" t="s">
        <v>210</v>
      </c>
      <c r="O96" s="243" t="s">
        <v>157</v>
      </c>
      <c r="P96" s="57"/>
      <c r="Q96" s="246">
        <v>2</v>
      </c>
      <c r="R96" s="57">
        <v>0</v>
      </c>
      <c r="S96" s="57">
        <v>0</v>
      </c>
      <c r="T96" s="58">
        <v>2</v>
      </c>
      <c r="U96" s="59">
        <v>3</v>
      </c>
      <c r="V96" s="60"/>
      <c r="W96" s="52">
        <f t="shared" si="213"/>
        <v>6</v>
      </c>
      <c r="X96" s="61" t="str">
        <f t="shared" ref="X96:Y96" si="224">IF($F96=TRUE,D96,"")</f>
        <v/>
      </c>
      <c r="Y96" s="62" t="str">
        <f t="shared" si="224"/>
        <v/>
      </c>
      <c r="Z96" s="57" t="str">
        <f t="shared" ref="Z96:AB96" si="225">IF($F96=TRUE,G96,"")</f>
        <v/>
      </c>
      <c r="AA96" s="57" t="str">
        <f t="shared" si="225"/>
        <v/>
      </c>
      <c r="AB96" s="57" t="str">
        <f t="shared" si="225"/>
        <v/>
      </c>
      <c r="AC96" s="58" t="str">
        <f t="shared" si="222"/>
        <v/>
      </c>
      <c r="AD96" s="59" t="str">
        <f t="shared" ref="AD96:AE96" si="226">IF($F96=TRUE,K96,"")</f>
        <v/>
      </c>
      <c r="AE96" s="60" t="str">
        <f t="shared" si="226"/>
        <v/>
      </c>
      <c r="AF96" s="40"/>
      <c r="AG96" s="67">
        <f t="shared" si="208"/>
        <v>0</v>
      </c>
      <c r="AH96" s="68">
        <f t="shared" si="209"/>
        <v>3</v>
      </c>
      <c r="AI96" s="63">
        <f t="shared" si="210"/>
        <v>0</v>
      </c>
      <c r="AJ96" s="9"/>
    </row>
    <row r="97" spans="1:36" ht="14.25" customHeight="1" x14ac:dyDescent="0.3">
      <c r="A97" s="309"/>
      <c r="B97" s="306"/>
      <c r="C97" s="52">
        <v>7</v>
      </c>
      <c r="D97" s="169"/>
      <c r="E97" s="54"/>
      <c r="F97" s="134"/>
      <c r="G97" s="65"/>
      <c r="H97" s="65"/>
      <c r="I97" s="65"/>
      <c r="J97" s="170"/>
      <c r="K97" s="171"/>
      <c r="L97" s="60"/>
      <c r="M97" s="52">
        <v>7</v>
      </c>
      <c r="N97" s="243"/>
      <c r="O97" s="243"/>
      <c r="P97" s="57"/>
      <c r="Q97" s="246"/>
      <c r="R97" s="57"/>
      <c r="S97" s="57"/>
      <c r="T97" s="58"/>
      <c r="U97" s="59"/>
      <c r="V97" s="60"/>
      <c r="W97" s="52">
        <v>7</v>
      </c>
      <c r="X97" s="61"/>
      <c r="Y97" s="62"/>
      <c r="Z97" s="57"/>
      <c r="AA97" s="57"/>
      <c r="AB97" s="57"/>
      <c r="AC97" s="58"/>
      <c r="AD97" s="59"/>
      <c r="AE97" s="60"/>
      <c r="AF97" s="40"/>
      <c r="AG97" s="67">
        <f t="shared" si="208"/>
        <v>0</v>
      </c>
      <c r="AH97" s="68">
        <f t="shared" si="209"/>
        <v>0</v>
      </c>
      <c r="AI97" s="63">
        <f t="shared" si="210"/>
        <v>0</v>
      </c>
      <c r="AJ97" s="9"/>
    </row>
    <row r="98" spans="1:36" ht="14.25" customHeight="1" x14ac:dyDescent="0.3">
      <c r="A98" s="309"/>
      <c r="B98" s="306"/>
      <c r="C98" s="321"/>
      <c r="D98" s="322"/>
      <c r="E98" s="303" t="s">
        <v>347</v>
      </c>
      <c r="F98" s="304"/>
      <c r="G98" s="172">
        <f t="shared" ref="G98:K98" si="227">+SUM(G91:G96)</f>
        <v>15</v>
      </c>
      <c r="H98" s="172">
        <f t="shared" si="227"/>
        <v>2</v>
      </c>
      <c r="I98" s="172">
        <f t="shared" si="227"/>
        <v>0</v>
      </c>
      <c r="J98" s="173">
        <f t="shared" si="227"/>
        <v>16</v>
      </c>
      <c r="K98" s="174">
        <f t="shared" si="227"/>
        <v>28</v>
      </c>
      <c r="L98" s="175"/>
      <c r="M98" s="321"/>
      <c r="N98" s="322"/>
      <c r="O98" s="303" t="s">
        <v>347</v>
      </c>
      <c r="P98" s="304"/>
      <c r="Q98" s="176">
        <f t="shared" ref="Q98:U98" si="228">+SUM(Q91:Q97)</f>
        <v>5</v>
      </c>
      <c r="R98" s="176">
        <f t="shared" si="228"/>
        <v>0</v>
      </c>
      <c r="S98" s="176">
        <f t="shared" si="228"/>
        <v>0</v>
      </c>
      <c r="T98" s="176">
        <f t="shared" si="228"/>
        <v>5</v>
      </c>
      <c r="U98" s="177">
        <f t="shared" si="228"/>
        <v>7</v>
      </c>
      <c r="V98" s="175"/>
      <c r="W98" s="178"/>
      <c r="X98" s="179"/>
      <c r="Y98" s="180" t="s">
        <v>347</v>
      </c>
      <c r="Z98" s="181">
        <f t="shared" ref="Z98:AD98" si="229">+SUM(Z91:Z96)</f>
        <v>10</v>
      </c>
      <c r="AA98" s="181">
        <f t="shared" si="229"/>
        <v>2</v>
      </c>
      <c r="AB98" s="181">
        <f t="shared" si="229"/>
        <v>0</v>
      </c>
      <c r="AC98" s="176">
        <f t="shared" si="229"/>
        <v>11</v>
      </c>
      <c r="AD98" s="177">
        <f t="shared" si="229"/>
        <v>21</v>
      </c>
      <c r="AE98" s="175"/>
      <c r="AF98" s="40"/>
      <c r="AG98" s="67"/>
      <c r="AH98" s="68"/>
      <c r="AI98" s="63"/>
      <c r="AJ98" s="9"/>
    </row>
    <row r="99" spans="1:36" ht="14.25" customHeight="1" x14ac:dyDescent="0.3">
      <c r="A99" s="309"/>
      <c r="B99" s="306"/>
      <c r="C99" s="182"/>
      <c r="D99" s="182"/>
      <c r="E99" s="323" t="s">
        <v>348</v>
      </c>
      <c r="F99" s="324"/>
      <c r="G99" s="183">
        <f t="shared" ref="G99:K99" si="230">G98+G88</f>
        <v>143</v>
      </c>
      <c r="H99" s="183">
        <f t="shared" si="230"/>
        <v>10</v>
      </c>
      <c r="I99" s="183">
        <f t="shared" si="230"/>
        <v>18</v>
      </c>
      <c r="J99" s="183">
        <f t="shared" si="230"/>
        <v>157</v>
      </c>
      <c r="K99" s="184">
        <f t="shared" si="230"/>
        <v>240</v>
      </c>
      <c r="L99" s="60"/>
      <c r="M99" s="52"/>
      <c r="N99" s="61"/>
      <c r="O99" s="323" t="s">
        <v>348</v>
      </c>
      <c r="P99" s="324"/>
      <c r="Q99" s="239">
        <f t="shared" ref="Q99:U99" si="231">Q98+Q88</f>
        <v>68</v>
      </c>
      <c r="R99" s="183">
        <f t="shared" si="231"/>
        <v>8</v>
      </c>
      <c r="S99" s="183">
        <f t="shared" si="231"/>
        <v>10</v>
      </c>
      <c r="T99" s="183">
        <f t="shared" si="231"/>
        <v>77</v>
      </c>
      <c r="U99" s="184">
        <f t="shared" si="231"/>
        <v>100</v>
      </c>
      <c r="V99" s="60"/>
      <c r="W99" s="52"/>
      <c r="X99" s="61"/>
      <c r="Y99" s="185" t="s">
        <v>348</v>
      </c>
      <c r="Z99" s="183">
        <f t="shared" ref="Z99:AD99" si="232">Z98+Z88</f>
        <v>75</v>
      </c>
      <c r="AA99" s="183">
        <f t="shared" si="232"/>
        <v>6</v>
      </c>
      <c r="AB99" s="183">
        <f t="shared" si="232"/>
        <v>10</v>
      </c>
      <c r="AC99" s="183">
        <f t="shared" si="232"/>
        <v>83</v>
      </c>
      <c r="AD99" s="184">
        <f t="shared" si="232"/>
        <v>143</v>
      </c>
      <c r="AE99" s="60"/>
      <c r="AF99" s="63"/>
      <c r="AG99" s="67"/>
      <c r="AH99" s="68"/>
      <c r="AI99" s="63"/>
      <c r="AJ99" s="9"/>
    </row>
    <row r="100" spans="1:36" ht="14.25" customHeight="1" x14ac:dyDescent="0.3">
      <c r="A100" s="309"/>
      <c r="B100" s="306"/>
      <c r="C100" s="315" t="s">
        <v>349</v>
      </c>
      <c r="D100" s="316"/>
      <c r="E100" s="316"/>
      <c r="F100" s="316"/>
      <c r="G100" s="316"/>
      <c r="H100" s="316"/>
      <c r="I100" s="316"/>
      <c r="J100" s="316"/>
      <c r="K100" s="316"/>
      <c r="L100" s="317"/>
      <c r="M100" s="315" t="s">
        <v>349</v>
      </c>
      <c r="N100" s="316"/>
      <c r="O100" s="316"/>
      <c r="P100" s="316"/>
      <c r="Q100" s="316"/>
      <c r="R100" s="316"/>
      <c r="S100" s="316"/>
      <c r="T100" s="316"/>
      <c r="U100" s="316"/>
      <c r="V100" s="317"/>
      <c r="W100" s="315" t="s">
        <v>349</v>
      </c>
      <c r="X100" s="316"/>
      <c r="Y100" s="316"/>
      <c r="Z100" s="316"/>
      <c r="AA100" s="316"/>
      <c r="AB100" s="316"/>
      <c r="AC100" s="316"/>
      <c r="AD100" s="316"/>
      <c r="AE100" s="317"/>
      <c r="AF100" s="63"/>
      <c r="AG100" s="67">
        <f t="shared" ref="AG100:AG102" si="233">IF(OR(AND(E100&lt;&gt;"",O100="",Y100=""),AND(E100&lt;&gt;"",O100&lt;&gt;"",Y100&lt;&gt;"")),1,0)</f>
        <v>0</v>
      </c>
      <c r="AH100" s="68">
        <f t="shared" ref="AH100:AH102" si="234">IF(O100="",0,K100)</f>
        <v>0</v>
      </c>
      <c r="AI100" s="63">
        <f t="shared" ref="AI100:AI102" si="235">IF(Y100="",0,AD100)</f>
        <v>0</v>
      </c>
      <c r="AJ100" s="9"/>
    </row>
    <row r="101" spans="1:36" ht="14.25" customHeight="1" x14ac:dyDescent="0.3">
      <c r="A101" s="309"/>
      <c r="B101" s="306"/>
      <c r="C101" s="52">
        <v>1</v>
      </c>
      <c r="D101" s="53" t="s">
        <v>350</v>
      </c>
      <c r="E101" s="54" t="s">
        <v>351</v>
      </c>
      <c r="F101" s="134" t="b">
        <v>0</v>
      </c>
      <c r="G101" s="58">
        <v>0</v>
      </c>
      <c r="H101" s="59">
        <v>32</v>
      </c>
      <c r="I101" s="58">
        <v>0</v>
      </c>
      <c r="J101" s="58">
        <v>16</v>
      </c>
      <c r="K101" s="59">
        <v>28</v>
      </c>
      <c r="L101" s="60"/>
      <c r="M101" s="52">
        <v>1</v>
      </c>
      <c r="N101" s="144"/>
      <c r="O101" s="144"/>
      <c r="P101" s="57"/>
      <c r="Q101" s="58"/>
      <c r="R101" s="58"/>
      <c r="S101" s="58"/>
      <c r="T101" s="58"/>
      <c r="U101" s="59"/>
      <c r="V101" s="60"/>
      <c r="W101" s="52">
        <v>1</v>
      </c>
      <c r="X101" s="53" t="s">
        <v>350</v>
      </c>
      <c r="Y101" s="54" t="s">
        <v>351</v>
      </c>
      <c r="Z101" s="58">
        <v>0</v>
      </c>
      <c r="AA101" s="58">
        <v>32</v>
      </c>
      <c r="AB101" s="58">
        <v>0</v>
      </c>
      <c r="AC101" s="58">
        <v>16</v>
      </c>
      <c r="AD101" s="59">
        <v>28</v>
      </c>
      <c r="AE101" s="60" t="str">
        <f>IF($F101=TRUE,L101,"")</f>
        <v/>
      </c>
      <c r="AF101" s="63"/>
      <c r="AG101" s="67">
        <f t="shared" si="233"/>
        <v>0</v>
      </c>
      <c r="AH101" s="68">
        <f t="shared" si="234"/>
        <v>0</v>
      </c>
      <c r="AI101" s="63">
        <f t="shared" si="235"/>
        <v>28</v>
      </c>
      <c r="AJ101" s="9"/>
    </row>
    <row r="102" spans="1:36" ht="14.25" customHeight="1" x14ac:dyDescent="0.3">
      <c r="A102" s="309"/>
      <c r="B102" s="306"/>
      <c r="C102" s="52" t="str">
        <f>IF($D102="","",MAX(C$91:C101)+1)</f>
        <v/>
      </c>
      <c r="D102" s="53"/>
      <c r="E102" s="54"/>
      <c r="F102" s="55" t="b">
        <v>0</v>
      </c>
      <c r="G102" s="57"/>
      <c r="H102" s="59"/>
      <c r="I102" s="57"/>
      <c r="J102" s="58" t="str">
        <f>IF(G102="","",G102+(H102+I102)/2)</f>
        <v/>
      </c>
      <c r="K102" s="59"/>
      <c r="L102" s="60"/>
      <c r="M102" s="52" t="str">
        <f>IF($D102="","",MAX(M$91:M101)+1)</f>
        <v/>
      </c>
      <c r="N102" s="188" t="str">
        <f>IF(O102="","",VLOOKUP(O102,İ!$C$101:$K$157,2,0))</f>
        <v/>
      </c>
      <c r="O102" s="206"/>
      <c r="P102" s="57"/>
      <c r="Q102" s="57" t="str">
        <f>IF(O102="","",VLOOKUP(O102,İ!$C$101:$K$157,4,0))</f>
        <v/>
      </c>
      <c r="R102" s="57" t="str">
        <f>IF(O102="","",VLOOKUP(O102,İ!$C$101:$K$157,5,0))</f>
        <v/>
      </c>
      <c r="S102" s="57" t="str">
        <f>IF(O102="","",VLOOKUP(O102,İ!$C$101:$K$157,6,0))</f>
        <v/>
      </c>
      <c r="T102" s="58" t="str">
        <f>IF(Q102="","",Q102+(R102+S102)/2)</f>
        <v/>
      </c>
      <c r="U102" s="59" t="str">
        <f>IF(O102="","",VLOOKUP(O102,İ!$C$101:$K$157,8,0))</f>
        <v/>
      </c>
      <c r="V102" s="60" t="str">
        <f>IF(O102="","",VLOOKUP(O102,İ!$C$101:$K$157,9,0))</f>
        <v/>
      </c>
      <c r="W102" s="52" t="str">
        <f>IF($D102="","",MAX(W$91:W101)+1)</f>
        <v/>
      </c>
      <c r="X102" s="61" t="str">
        <f t="shared" ref="X102:Y102" si="236">IF($F102=TRUE,D102,"")</f>
        <v/>
      </c>
      <c r="Y102" s="62" t="str">
        <f t="shared" si="236"/>
        <v/>
      </c>
      <c r="Z102" s="57" t="str">
        <f t="shared" ref="Z102:AB102" si="237">IF($F102=TRUE,G102,"")</f>
        <v/>
      </c>
      <c r="AA102" s="57" t="str">
        <f t="shared" si="237"/>
        <v/>
      </c>
      <c r="AB102" s="57" t="str">
        <f t="shared" si="237"/>
        <v/>
      </c>
      <c r="AC102" s="58" t="str">
        <f>IF(Z102="","",Z102+(AA102+AB102)/2)</f>
        <v/>
      </c>
      <c r="AD102" s="59" t="str">
        <f t="shared" ref="AD102:AE102" si="238">IF($F102=TRUE,K102,"")</f>
        <v/>
      </c>
      <c r="AE102" s="60" t="str">
        <f t="shared" si="238"/>
        <v/>
      </c>
      <c r="AF102" s="63"/>
      <c r="AG102" s="69">
        <f t="shared" si="233"/>
        <v>0</v>
      </c>
      <c r="AH102" s="70">
        <f t="shared" si="234"/>
        <v>0</v>
      </c>
      <c r="AI102" s="71">
        <f t="shared" si="235"/>
        <v>0</v>
      </c>
      <c r="AJ102" s="9"/>
    </row>
    <row r="103" spans="1:36" ht="14.25" customHeight="1" x14ac:dyDescent="0.3">
      <c r="A103" s="309"/>
      <c r="B103" s="306"/>
      <c r="C103" s="72"/>
      <c r="D103" s="73"/>
      <c r="E103" s="303" t="s">
        <v>352</v>
      </c>
      <c r="F103" s="304"/>
      <c r="G103" s="74">
        <f t="shared" ref="G103:K103" si="239">G101</f>
        <v>0</v>
      </c>
      <c r="H103" s="75">
        <f t="shared" si="239"/>
        <v>32</v>
      </c>
      <c r="I103" s="75">
        <f t="shared" si="239"/>
        <v>0</v>
      </c>
      <c r="J103" s="75">
        <f t="shared" si="239"/>
        <v>16</v>
      </c>
      <c r="K103" s="76">
        <f t="shared" si="239"/>
        <v>28</v>
      </c>
      <c r="L103" s="77"/>
      <c r="M103" s="72"/>
      <c r="N103" s="73"/>
      <c r="O103" s="303" t="s">
        <v>353</v>
      </c>
      <c r="P103" s="304"/>
      <c r="Q103" s="74">
        <f t="shared" ref="Q103:U103" si="240">Q101</f>
        <v>0</v>
      </c>
      <c r="R103" s="75">
        <f t="shared" si="240"/>
        <v>0</v>
      </c>
      <c r="S103" s="75">
        <f t="shared" si="240"/>
        <v>0</v>
      </c>
      <c r="T103" s="75">
        <f t="shared" si="240"/>
        <v>0</v>
      </c>
      <c r="U103" s="76">
        <f t="shared" si="240"/>
        <v>0</v>
      </c>
      <c r="V103" s="77"/>
      <c r="W103" s="72"/>
      <c r="X103" s="73"/>
      <c r="Y103" s="78" t="s">
        <v>354</v>
      </c>
      <c r="Z103" s="74">
        <f t="shared" ref="Z103:AD103" si="241">Z101</f>
        <v>0</v>
      </c>
      <c r="AA103" s="75">
        <f t="shared" si="241"/>
        <v>32</v>
      </c>
      <c r="AB103" s="75">
        <f t="shared" si="241"/>
        <v>0</v>
      </c>
      <c r="AC103" s="75">
        <f t="shared" si="241"/>
        <v>16</v>
      </c>
      <c r="AD103" s="76">
        <f t="shared" si="241"/>
        <v>28</v>
      </c>
      <c r="AE103" s="77"/>
      <c r="AF103" s="40"/>
      <c r="AG103" s="79"/>
      <c r="AH103" s="40"/>
      <c r="AI103" s="40"/>
      <c r="AJ103" s="9"/>
    </row>
    <row r="104" spans="1:36" ht="14.25" customHeight="1" x14ac:dyDescent="0.3">
      <c r="A104" s="310"/>
      <c r="B104" s="307"/>
      <c r="C104" s="80"/>
      <c r="D104" s="81"/>
      <c r="E104" s="301" t="s">
        <v>355</v>
      </c>
      <c r="F104" s="302"/>
      <c r="G104" s="96">
        <f t="shared" ref="G104:K104" si="242">G103+G88</f>
        <v>128</v>
      </c>
      <c r="H104" s="96">
        <f t="shared" si="242"/>
        <v>40</v>
      </c>
      <c r="I104" s="96">
        <f t="shared" si="242"/>
        <v>18</v>
      </c>
      <c r="J104" s="96">
        <f t="shared" si="242"/>
        <v>157</v>
      </c>
      <c r="K104" s="97">
        <f t="shared" si="242"/>
        <v>240</v>
      </c>
      <c r="L104" s="85"/>
      <c r="M104" s="80"/>
      <c r="N104" s="81"/>
      <c r="O104" s="301" t="s">
        <v>355</v>
      </c>
      <c r="P104" s="302"/>
      <c r="Q104" s="240">
        <f t="shared" ref="Q104:U104" si="243">Q103+Q88</f>
        <v>63</v>
      </c>
      <c r="R104" s="96">
        <f t="shared" si="243"/>
        <v>8</v>
      </c>
      <c r="S104" s="96">
        <f t="shared" si="243"/>
        <v>10</v>
      </c>
      <c r="T104" s="96">
        <f t="shared" si="243"/>
        <v>72</v>
      </c>
      <c r="U104" s="97">
        <f t="shared" si="243"/>
        <v>93</v>
      </c>
      <c r="V104" s="85"/>
      <c r="W104" s="80"/>
      <c r="X104" s="81"/>
      <c r="Y104" s="94" t="s">
        <v>355</v>
      </c>
      <c r="Z104" s="96">
        <f t="shared" ref="Z104:AD104" si="244">Z103+Z88</f>
        <v>65</v>
      </c>
      <c r="AA104" s="96">
        <f t="shared" si="244"/>
        <v>36</v>
      </c>
      <c r="AB104" s="96">
        <f t="shared" si="244"/>
        <v>10</v>
      </c>
      <c r="AC104" s="96">
        <f t="shared" si="244"/>
        <v>88</v>
      </c>
      <c r="AD104" s="97">
        <f t="shared" si="244"/>
        <v>150</v>
      </c>
      <c r="AE104" s="85"/>
      <c r="AF104" s="40"/>
      <c r="AG104" s="79"/>
      <c r="AH104" s="40"/>
      <c r="AI104" s="40"/>
      <c r="AJ104" s="9"/>
    </row>
    <row r="105" spans="1:36" ht="14.25" customHeight="1" x14ac:dyDescent="0.3">
      <c r="A105" s="99"/>
      <c r="B105" s="100"/>
      <c r="C105" s="100"/>
      <c r="D105" s="100"/>
      <c r="E105" s="100"/>
      <c r="F105" s="101"/>
      <c r="G105" s="100"/>
      <c r="H105" s="100"/>
      <c r="I105" s="100"/>
      <c r="J105" s="87"/>
      <c r="K105" s="102"/>
      <c r="L105" s="100"/>
      <c r="M105" s="103"/>
      <c r="N105" s="100"/>
      <c r="O105" s="100"/>
      <c r="P105" s="100"/>
      <c r="Q105" s="100"/>
      <c r="R105" s="100"/>
      <c r="S105" s="100"/>
      <c r="T105" s="87"/>
      <c r="U105" s="102"/>
      <c r="V105" s="100"/>
      <c r="W105" s="103"/>
      <c r="X105" s="100"/>
      <c r="Y105" s="100"/>
      <c r="Z105" s="100"/>
      <c r="AA105" s="100"/>
      <c r="AB105" s="100"/>
      <c r="AC105" s="87"/>
      <c r="AD105" s="102"/>
      <c r="AE105" s="100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99"/>
      <c r="B297" s="100"/>
      <c r="C297" s="103"/>
      <c r="D297" s="100"/>
      <c r="E297" s="100"/>
      <c r="F297" s="50"/>
      <c r="G297" s="63"/>
      <c r="H297" s="63"/>
      <c r="I297" s="63"/>
      <c r="J297" s="40"/>
      <c r="K297" s="104"/>
      <c r="L297" s="105"/>
      <c r="M297" s="103"/>
      <c r="N297" s="100"/>
      <c r="O297" s="100"/>
      <c r="P297" s="63"/>
      <c r="Q297" s="63"/>
      <c r="R297" s="63"/>
      <c r="S297" s="63"/>
      <c r="T297" s="40"/>
      <c r="U297" s="104"/>
      <c r="V297" s="105"/>
      <c r="W297" s="103"/>
      <c r="X297" s="100"/>
      <c r="Y297" s="100"/>
      <c r="Z297" s="63"/>
      <c r="AA297" s="63"/>
      <c r="AB297" s="63"/>
      <c r="AC297" s="40"/>
      <c r="AD297" s="104"/>
      <c r="AE297" s="105"/>
      <c r="AF297" s="63"/>
      <c r="AG297" s="93"/>
      <c r="AH297" s="63"/>
      <c r="AI297" s="63"/>
      <c r="AJ297" s="9"/>
    </row>
    <row r="298" spans="1:36" ht="14.25" customHeight="1" x14ac:dyDescent="0.3">
      <c r="A298" s="99"/>
      <c r="B298" s="100"/>
      <c r="C298" s="103"/>
      <c r="D298" s="100"/>
      <c r="E298" s="100"/>
      <c r="F298" s="50"/>
      <c r="G298" s="63"/>
      <c r="H298" s="63"/>
      <c r="I298" s="63"/>
      <c r="J298" s="40"/>
      <c r="K298" s="104"/>
      <c r="L298" s="105"/>
      <c r="M298" s="103"/>
      <c r="N298" s="100"/>
      <c r="O298" s="100"/>
      <c r="P298" s="63"/>
      <c r="Q298" s="63"/>
      <c r="R298" s="63"/>
      <c r="S298" s="63"/>
      <c r="T298" s="40"/>
      <c r="U298" s="104"/>
      <c r="V298" s="105"/>
      <c r="W298" s="103"/>
      <c r="X298" s="100"/>
      <c r="Y298" s="100"/>
      <c r="Z298" s="63"/>
      <c r="AA298" s="63"/>
      <c r="AB298" s="63"/>
      <c r="AC298" s="40"/>
      <c r="AD298" s="104"/>
      <c r="AE298" s="105"/>
      <c r="AF298" s="63"/>
      <c r="AG298" s="93"/>
      <c r="AH298" s="63"/>
      <c r="AI298" s="63"/>
      <c r="AJ298" s="9"/>
    </row>
    <row r="299" spans="1:36" ht="14.25" customHeight="1" x14ac:dyDescent="0.3">
      <c r="A299" s="99"/>
      <c r="B299" s="100"/>
      <c r="C299" s="103"/>
      <c r="D299" s="100"/>
      <c r="E299" s="100"/>
      <c r="F299" s="50"/>
      <c r="G299" s="63"/>
      <c r="H299" s="63"/>
      <c r="I299" s="63"/>
      <c r="J299" s="40"/>
      <c r="K299" s="104"/>
      <c r="L299" s="105"/>
      <c r="M299" s="103"/>
      <c r="N299" s="100"/>
      <c r="O299" s="100"/>
      <c r="P299" s="63"/>
      <c r="Q299" s="63"/>
      <c r="R299" s="63"/>
      <c r="S299" s="63"/>
      <c r="T299" s="40"/>
      <c r="U299" s="104"/>
      <c r="V299" s="105"/>
      <c r="W299" s="103"/>
      <c r="X299" s="100"/>
      <c r="Y299" s="100"/>
      <c r="Z299" s="63"/>
      <c r="AA299" s="63"/>
      <c r="AB299" s="63"/>
      <c r="AC299" s="40"/>
      <c r="AD299" s="104"/>
      <c r="AE299" s="105"/>
      <c r="AF299" s="63"/>
      <c r="AG299" s="93"/>
      <c r="AH299" s="63"/>
      <c r="AI299" s="63"/>
      <c r="AJ299" s="9"/>
    </row>
    <row r="300" spans="1:36" ht="14.25" customHeight="1" x14ac:dyDescent="0.3">
      <c r="A300" s="99"/>
      <c r="B300" s="100"/>
      <c r="C300" s="103"/>
      <c r="D300" s="100"/>
      <c r="E300" s="100"/>
      <c r="F300" s="50"/>
      <c r="G300" s="63"/>
      <c r="H300" s="63"/>
      <c r="I300" s="63"/>
      <c r="J300" s="40"/>
      <c r="K300" s="104"/>
      <c r="L300" s="105"/>
      <c r="M300" s="103"/>
      <c r="N300" s="100"/>
      <c r="O300" s="100"/>
      <c r="P300" s="63"/>
      <c r="Q300" s="63"/>
      <c r="R300" s="63"/>
      <c r="S300" s="63"/>
      <c r="T300" s="40"/>
      <c r="U300" s="104"/>
      <c r="V300" s="105"/>
      <c r="W300" s="103"/>
      <c r="X300" s="100"/>
      <c r="Y300" s="100"/>
      <c r="Z300" s="63"/>
      <c r="AA300" s="63"/>
      <c r="AB300" s="63"/>
      <c r="AC300" s="40"/>
      <c r="AD300" s="104"/>
      <c r="AE300" s="105"/>
      <c r="AF300" s="63"/>
      <c r="AG300" s="93"/>
      <c r="AH300" s="63"/>
      <c r="AI300" s="63"/>
      <c r="AJ300" s="9"/>
    </row>
    <row r="301" spans="1:36" ht="14.25" customHeight="1" x14ac:dyDescent="0.3">
      <c r="A301" s="99"/>
      <c r="B301" s="100"/>
      <c r="C301" s="103"/>
      <c r="D301" s="100"/>
      <c r="E301" s="100"/>
      <c r="F301" s="50"/>
      <c r="G301" s="63"/>
      <c r="H301" s="63"/>
      <c r="I301" s="63"/>
      <c r="J301" s="40"/>
      <c r="K301" s="104"/>
      <c r="L301" s="105"/>
      <c r="M301" s="103"/>
      <c r="N301" s="100"/>
      <c r="O301" s="100"/>
      <c r="P301" s="63"/>
      <c r="Q301" s="63"/>
      <c r="R301" s="63"/>
      <c r="S301" s="63"/>
      <c r="T301" s="40"/>
      <c r="U301" s="104"/>
      <c r="V301" s="105"/>
      <c r="W301" s="103"/>
      <c r="X301" s="100"/>
      <c r="Y301" s="100"/>
      <c r="Z301" s="63"/>
      <c r="AA301" s="63"/>
      <c r="AB301" s="63"/>
      <c r="AC301" s="40"/>
      <c r="AD301" s="104"/>
      <c r="AE301" s="105"/>
      <c r="AF301" s="63"/>
      <c r="AG301" s="93"/>
      <c r="AH301" s="63"/>
      <c r="AI301" s="63"/>
      <c r="AJ301" s="9"/>
    </row>
    <row r="302" spans="1:36" ht="14.25" customHeight="1" x14ac:dyDescent="0.3">
      <c r="A302" s="106"/>
      <c r="B302" s="107"/>
      <c r="C302" s="107"/>
      <c r="D302" s="107"/>
      <c r="E302" s="107"/>
      <c r="F302" s="108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9"/>
      <c r="AH302" s="107"/>
      <c r="AI302" s="107"/>
      <c r="AJ302" s="9"/>
    </row>
    <row r="303" spans="1:36" ht="14.25" customHeight="1" x14ac:dyDescent="0.3">
      <c r="A303" s="106"/>
      <c r="B303" s="107"/>
      <c r="C303" s="107"/>
      <c r="D303" s="107"/>
      <c r="E303" s="107"/>
      <c r="F303" s="108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9"/>
      <c r="AH303" s="107"/>
      <c r="AI303" s="107"/>
      <c r="AJ303" s="9"/>
    </row>
    <row r="304" spans="1:36" ht="14.25" customHeight="1" x14ac:dyDescent="0.3">
      <c r="A304" s="106"/>
      <c r="B304" s="107"/>
      <c r="C304" s="107"/>
      <c r="D304" s="107"/>
      <c r="E304" s="107"/>
      <c r="F304" s="108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9"/>
      <c r="AH304" s="107"/>
      <c r="AI304" s="107"/>
      <c r="AJ304" s="9"/>
    </row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</sheetData>
  <mergeCells count="43">
    <mergeCell ref="E2:F2"/>
    <mergeCell ref="B5:B14"/>
    <mergeCell ref="E13:F13"/>
    <mergeCell ref="E14:F14"/>
    <mergeCell ref="B16:B26"/>
    <mergeCell ref="E25:F25"/>
    <mergeCell ref="E26:F26"/>
    <mergeCell ref="B66:B76"/>
    <mergeCell ref="B78:B88"/>
    <mergeCell ref="C98:D98"/>
    <mergeCell ref="A4:A26"/>
    <mergeCell ref="A27:A51"/>
    <mergeCell ref="B28:B38"/>
    <mergeCell ref="B40:B51"/>
    <mergeCell ref="A52:A76"/>
    <mergeCell ref="B53:B64"/>
    <mergeCell ref="A77:A104"/>
    <mergeCell ref="B91:B104"/>
    <mergeCell ref="C100:L100"/>
    <mergeCell ref="E37:F37"/>
    <mergeCell ref="E38:F38"/>
    <mergeCell ref="E50:F50"/>
    <mergeCell ref="E51:F51"/>
    <mergeCell ref="O103:P103"/>
    <mergeCell ref="E103:F103"/>
    <mergeCell ref="E104:F104"/>
    <mergeCell ref="O104:P104"/>
    <mergeCell ref="W90:AE90"/>
    <mergeCell ref="M98:N98"/>
    <mergeCell ref="O98:P98"/>
    <mergeCell ref="E98:F98"/>
    <mergeCell ref="E99:F99"/>
    <mergeCell ref="O99:P99"/>
    <mergeCell ref="C90:L90"/>
    <mergeCell ref="M90:V90"/>
    <mergeCell ref="E63:F63"/>
    <mergeCell ref="E64:F64"/>
    <mergeCell ref="E75:F75"/>
    <mergeCell ref="M100:V100"/>
    <mergeCell ref="W100:AE100"/>
    <mergeCell ref="E76:F76"/>
    <mergeCell ref="E87:F87"/>
    <mergeCell ref="E88:F88"/>
  </mergeCells>
  <conditionalFormatting sqref="E2 O2 Y2">
    <cfRule type="containsText" dxfId="216" priority="3" operator="containsText" text="MAKİNE">
      <formula>NOT(ISERROR(SEARCH(("MAKİNE"),(E2))))</formula>
    </cfRule>
    <cfRule type="containsText" dxfId="215" priority="4" operator="containsText" text="İNŞAAT">
      <formula>NOT(ISERROR(SEARCH(("İNŞAAT"),(E2))))</formula>
    </cfRule>
    <cfRule type="containsText" dxfId="214" priority="5" operator="containsText" text="ELEKTRİK">
      <formula>NOT(ISERROR(SEARCH(("ELEKTRİK"),(E2))))</formula>
    </cfRule>
    <cfRule type="containsText" dxfId="213" priority="6" operator="containsText" text="BİLGİSAYAR">
      <formula>NOT(ISERROR(SEARCH(("BİLGİSAYAR"),(E2))))</formula>
    </cfRule>
    <cfRule type="containsText" dxfId="212" priority="7" operator="containsText" text="ENDÜSTRİ">
      <formula>NOT(ISERROR(SEARCH(("ENDÜSTRİ"),(E2))))</formula>
    </cfRule>
  </conditionalFormatting>
  <conditionalFormatting sqref="F5:F12 F16:F24 F28:F36 F40:F49 F53:F62 F66:F74 F91:F97 F101:F102">
    <cfRule type="expression" dxfId="211" priority="8">
      <formula>$AG5=1</formula>
    </cfRule>
    <cfRule type="expression" dxfId="210" priority="9">
      <formula>$AG5=1</formula>
    </cfRule>
  </conditionalFormatting>
  <conditionalFormatting sqref="F78:F86">
    <cfRule type="expression" dxfId="209" priority="10">
      <formula>$AG78=1</formula>
    </cfRule>
    <cfRule type="expression" dxfId="208" priority="11">
      <formula>$AG78=1</formula>
    </cfRule>
  </conditionalFormatting>
  <conditionalFormatting sqref="L2">
    <cfRule type="cellIs" dxfId="207" priority="12" operator="equal">
      <formula>240</formula>
    </cfRule>
    <cfRule type="cellIs" dxfId="206" priority="13" operator="notEqual">
      <formula>240</formula>
    </cfRule>
  </conditionalFormatting>
  <conditionalFormatting sqref="P9">
    <cfRule type="expression" dxfId="205" priority="1">
      <formula>$AG9=1</formula>
    </cfRule>
    <cfRule type="expression" dxfId="204" priority="2">
      <formula>$AG9=1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900FF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393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52</v>
      </c>
      <c r="E2" s="313" t="s">
        <v>394</v>
      </c>
      <c r="F2" s="314"/>
      <c r="G2" s="14">
        <f t="shared" ref="G2:K2" si="0">G99</f>
        <v>126</v>
      </c>
      <c r="H2" s="15">
        <f t="shared" si="0"/>
        <v>12</v>
      </c>
      <c r="I2" s="15">
        <f t="shared" si="0"/>
        <v>20</v>
      </c>
      <c r="J2" s="16">
        <f t="shared" si="0"/>
        <v>142</v>
      </c>
      <c r="K2" s="17">
        <f t="shared" si="0"/>
        <v>240</v>
      </c>
      <c r="L2" s="18">
        <f>U2+AD2</f>
        <v>240</v>
      </c>
      <c r="M2" s="12"/>
      <c r="N2" s="19">
        <v>20</v>
      </c>
      <c r="O2" s="20" t="s">
        <v>213</v>
      </c>
      <c r="P2" s="21"/>
      <c r="Q2" s="21"/>
      <c r="R2" s="21"/>
      <c r="S2" s="21"/>
      <c r="T2" s="22"/>
      <c r="U2" s="17">
        <f>SUM(AH5:AH13,AH17:AH25,AH29:AH37,AH41:AH49,AH53:AH61,AH65:AH73,AH77:AH85,AH89:AH97)</f>
        <v>65</v>
      </c>
      <c r="V2" s="23"/>
      <c r="W2" s="12"/>
      <c r="X2" s="19">
        <v>32</v>
      </c>
      <c r="Y2" s="313" t="s">
        <v>394</v>
      </c>
      <c r="Z2" s="314"/>
      <c r="AA2" s="21"/>
      <c r="AB2" s="21"/>
      <c r="AC2" s="22"/>
      <c r="AD2" s="17">
        <f>SUM(AI5:AI13,AI17:AI25,AI29:AI37,AI41:AI49,AI53:AI61,AI65:AI73,AI77:AI85,AI89:AI97)</f>
        <v>175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187</v>
      </c>
      <c r="E8" s="62" t="s">
        <v>188</v>
      </c>
      <c r="F8" s="55" t="b">
        <v>1</v>
      </c>
      <c r="G8" s="57">
        <v>3</v>
      </c>
      <c r="H8" s="57">
        <v>0</v>
      </c>
      <c r="I8" s="57">
        <v>2</v>
      </c>
      <c r="J8" s="58">
        <f t="shared" si="1"/>
        <v>4</v>
      </c>
      <c r="K8" s="59">
        <v>7</v>
      </c>
      <c r="L8" s="60"/>
      <c r="M8" s="52">
        <f t="shared" si="11"/>
        <v>4</v>
      </c>
      <c r="N8" s="61"/>
      <c r="O8" s="62"/>
      <c r="P8" s="57"/>
      <c r="Q8" s="57"/>
      <c r="R8" s="57"/>
      <c r="S8" s="57"/>
      <c r="T8" s="58" t="str">
        <f t="shared" si="2"/>
        <v/>
      </c>
      <c r="U8" s="59"/>
      <c r="V8" s="60" t="str">
        <f>IF(O8="","",VLOOKUP(O8,İ!$C$101:$K$157,9,0))</f>
        <v/>
      </c>
      <c r="W8" s="52">
        <f t="shared" si="12"/>
        <v>4</v>
      </c>
      <c r="X8" s="61" t="str">
        <f t="shared" ref="X8:Y8" si="19">IF($F8=TRUE,D8,"")</f>
        <v>BIL101</v>
      </c>
      <c r="Y8" s="62" t="str">
        <f t="shared" si="19"/>
        <v>Bilgisayar Programlama I</v>
      </c>
      <c r="Z8" s="57">
        <f t="shared" ref="Z8:AB8" si="20">IF($F8=TRUE,G8,"")</f>
        <v>3</v>
      </c>
      <c r="AA8" s="57">
        <f t="shared" si="20"/>
        <v>0</v>
      </c>
      <c r="AB8" s="57">
        <f t="shared" si="20"/>
        <v>2</v>
      </c>
      <c r="AC8" s="58">
        <f t="shared" si="5"/>
        <v>4</v>
      </c>
      <c r="AD8" s="59">
        <f t="shared" ref="AD8:AE8" si="21">IF($F8=TRUE,K8,"")</f>
        <v>7</v>
      </c>
      <c r="AE8" s="60">
        <f t="shared" si="21"/>
        <v>0</v>
      </c>
      <c r="AF8" s="63"/>
      <c r="AG8" s="67">
        <f t="shared" si="7"/>
        <v>0</v>
      </c>
      <c r="AH8" s="68">
        <f t="shared" si="8"/>
        <v>0</v>
      </c>
      <c r="AI8" s="63">
        <f t="shared" si="9"/>
        <v>7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185</v>
      </c>
      <c r="E9" s="62" t="s">
        <v>186</v>
      </c>
      <c r="F9" s="55" t="b">
        <v>0</v>
      </c>
      <c r="G9" s="57">
        <v>2</v>
      </c>
      <c r="H9" s="57">
        <v>0</v>
      </c>
      <c r="I9" s="57">
        <v>0</v>
      </c>
      <c r="J9" s="58">
        <f t="shared" si="1"/>
        <v>2</v>
      </c>
      <c r="K9" s="59">
        <v>3</v>
      </c>
      <c r="L9" s="60"/>
      <c r="M9" s="52">
        <f t="shared" si="11"/>
        <v>5</v>
      </c>
      <c r="N9" s="61" t="s">
        <v>26</v>
      </c>
      <c r="O9" s="62" t="s">
        <v>27</v>
      </c>
      <c r="P9" s="57" t="b">
        <v>0</v>
      </c>
      <c r="Q9" s="57">
        <v>2</v>
      </c>
      <c r="R9" s="57">
        <v>0</v>
      </c>
      <c r="S9" s="57">
        <v>0</v>
      </c>
      <c r="T9" s="58">
        <f t="shared" si="2"/>
        <v>2</v>
      </c>
      <c r="U9" s="59">
        <v>2</v>
      </c>
      <c r="V9" s="60"/>
      <c r="W9" s="52">
        <f t="shared" si="12"/>
        <v>5</v>
      </c>
      <c r="X9" s="61" t="str">
        <f t="shared" ref="X9:Y9" si="22">IF($F9=TRUE,D9,"")</f>
        <v/>
      </c>
      <c r="Y9" s="62" t="str">
        <f t="shared" si="22"/>
        <v/>
      </c>
      <c r="Z9" s="57" t="str">
        <f t="shared" ref="Z9:AB9" si="23">IF($F9=TRUE,G9,"")</f>
        <v/>
      </c>
      <c r="AA9" s="57" t="str">
        <f t="shared" si="23"/>
        <v/>
      </c>
      <c r="AB9" s="57" t="str">
        <f t="shared" si="23"/>
        <v/>
      </c>
      <c r="AC9" s="58" t="str">
        <f t="shared" si="5"/>
        <v/>
      </c>
      <c r="AD9" s="59" t="str">
        <f t="shared" ref="AD9:AE9" si="24">IF($F9=TRUE,K9,"")</f>
        <v/>
      </c>
      <c r="AE9" s="60" t="str">
        <f t="shared" si="24"/>
        <v/>
      </c>
      <c r="AF9" s="63"/>
      <c r="AG9" s="67">
        <f t="shared" si="7"/>
        <v>0</v>
      </c>
      <c r="AH9" s="68">
        <f t="shared" si="8"/>
        <v>3</v>
      </c>
      <c r="AI9" s="63">
        <f t="shared" si="9"/>
        <v>0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38</v>
      </c>
      <c r="E11" s="62" t="s">
        <v>39</v>
      </c>
      <c r="F11" s="55" t="b">
        <v>0</v>
      </c>
      <c r="G11" s="57">
        <v>2</v>
      </c>
      <c r="H11" s="57">
        <v>1</v>
      </c>
      <c r="I11" s="57">
        <v>0</v>
      </c>
      <c r="J11" s="58">
        <f t="shared" si="1"/>
        <v>2.5</v>
      </c>
      <c r="K11" s="59">
        <v>2</v>
      </c>
      <c r="L11" s="60"/>
      <c r="M11" s="52">
        <f t="shared" si="11"/>
        <v>7</v>
      </c>
      <c r="N11" s="61" t="s">
        <v>38</v>
      </c>
      <c r="O11" s="62" t="s">
        <v>39</v>
      </c>
      <c r="P11" s="57" t="b">
        <v>0</v>
      </c>
      <c r="Q11" s="57">
        <v>2</v>
      </c>
      <c r="R11" s="57">
        <v>1</v>
      </c>
      <c r="S11" s="57">
        <v>0</v>
      </c>
      <c r="T11" s="58">
        <f t="shared" si="2"/>
        <v>2.5</v>
      </c>
      <c r="U11" s="59">
        <v>2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2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 t="str">
        <f t="shared" si="10"/>
        <v/>
      </c>
      <c r="D12" s="61"/>
      <c r="E12" s="62"/>
      <c r="F12" s="55" t="b">
        <v>0</v>
      </c>
      <c r="G12" s="57"/>
      <c r="H12" s="57"/>
      <c r="I12" s="57"/>
      <c r="J12" s="58" t="str">
        <f t="shared" si="1"/>
        <v/>
      </c>
      <c r="K12" s="59"/>
      <c r="L12" s="60"/>
      <c r="M12" s="52" t="str">
        <f t="shared" si="11"/>
        <v/>
      </c>
      <c r="N12" s="61"/>
      <c r="O12" s="62"/>
      <c r="P12" s="57"/>
      <c r="Q12" s="57"/>
      <c r="R12" s="57"/>
      <c r="S12" s="57"/>
      <c r="T12" s="58" t="str">
        <f t="shared" si="2"/>
        <v/>
      </c>
      <c r="U12" s="59"/>
      <c r="V12" s="60" t="str">
        <f>IF(O12="","",VLOOKUP(O12,İ!$C$101:$K$157,9,0))</f>
        <v/>
      </c>
      <c r="W12" s="52" t="str">
        <f t="shared" si="12"/>
        <v/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0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18</v>
      </c>
      <c r="H14" s="75">
        <f t="shared" si="37"/>
        <v>3</v>
      </c>
      <c r="I14" s="75">
        <f t="shared" si="37"/>
        <v>6</v>
      </c>
      <c r="J14" s="75">
        <f t="shared" si="37"/>
        <v>22.5</v>
      </c>
      <c r="K14" s="76">
        <f t="shared" si="37"/>
        <v>31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23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0</v>
      </c>
      <c r="AB14" s="75">
        <f t="shared" si="39"/>
        <v>2</v>
      </c>
      <c r="AC14" s="75">
        <f t="shared" si="39"/>
        <v>4</v>
      </c>
      <c r="AD14" s="76">
        <f t="shared" si="39"/>
        <v>7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18</v>
      </c>
      <c r="H15" s="90">
        <f t="shared" si="40"/>
        <v>3</v>
      </c>
      <c r="I15" s="90">
        <f t="shared" si="40"/>
        <v>6</v>
      </c>
      <c r="J15" s="83">
        <f t="shared" si="40"/>
        <v>22.5</v>
      </c>
      <c r="K15" s="91">
        <f t="shared" si="40"/>
        <v>31</v>
      </c>
      <c r="L15" s="92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23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0</v>
      </c>
      <c r="AB15" s="90">
        <f t="shared" si="42"/>
        <v>2</v>
      </c>
      <c r="AC15" s="83">
        <f t="shared" si="42"/>
        <v>4</v>
      </c>
      <c r="AD15" s="91">
        <f t="shared" si="42"/>
        <v>7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395</v>
      </c>
      <c r="E18" s="62" t="s">
        <v>396</v>
      </c>
      <c r="F18" s="55" t="b">
        <v>1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7</v>
      </c>
      <c r="L18" s="60" t="s">
        <v>187</v>
      </c>
      <c r="M18" s="52">
        <f t="shared" ref="M18:M25" si="53">IF($D18="","",MAX(M$17:M17)+1)</f>
        <v>2</v>
      </c>
      <c r="N18" s="61"/>
      <c r="O18" s="62"/>
      <c r="P18" s="57"/>
      <c r="Q18" s="57"/>
      <c r="R18" s="57"/>
      <c r="S18" s="57"/>
      <c r="T18" s="58" t="str">
        <f t="shared" si="44"/>
        <v/>
      </c>
      <c r="U18" s="59"/>
      <c r="V18" s="60" t="str">
        <f>IF(O18="","",VLOOKUP(O18,İ!$C$101:$K$157,9,0))</f>
        <v/>
      </c>
      <c r="W18" s="52">
        <f t="shared" ref="W18:W25" si="54">IF($D18="","",MAX(W$17:W17)+1)</f>
        <v>2</v>
      </c>
      <c r="X18" s="61" t="str">
        <f t="shared" ref="X18:Y18" si="55">IF($F18=TRUE,D18,"")</f>
        <v>BIL102</v>
      </c>
      <c r="Y18" s="62" t="str">
        <f t="shared" si="55"/>
        <v>Bilgisayar Programlama II</v>
      </c>
      <c r="Z18" s="57">
        <f t="shared" ref="Z18:AB18" si="56">IF($F18=TRUE,G18,"")</f>
        <v>3</v>
      </c>
      <c r="AA18" s="57">
        <f t="shared" si="56"/>
        <v>0</v>
      </c>
      <c r="AB18" s="57">
        <f t="shared" si="56"/>
        <v>2</v>
      </c>
      <c r="AC18" s="58">
        <f t="shared" si="47"/>
        <v>4</v>
      </c>
      <c r="AD18" s="59">
        <f t="shared" ref="AD18:AE18" si="57">IF($F18=TRUE,K18,"")</f>
        <v>7</v>
      </c>
      <c r="AE18" s="60" t="str">
        <f t="shared" si="57"/>
        <v>BIL101</v>
      </c>
      <c r="AF18" s="63"/>
      <c r="AG18" s="67">
        <f t="shared" si="49"/>
        <v>0</v>
      </c>
      <c r="AH18" s="68">
        <f t="shared" si="50"/>
        <v>0</v>
      </c>
      <c r="AI18" s="63">
        <f t="shared" si="51"/>
        <v>7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397</v>
      </c>
      <c r="E19" s="62" t="s">
        <v>398</v>
      </c>
      <c r="F19" s="55" t="b">
        <v>1</v>
      </c>
      <c r="G19" s="57">
        <v>2</v>
      </c>
      <c r="H19" s="57">
        <v>0</v>
      </c>
      <c r="I19" s="57">
        <v>2</v>
      </c>
      <c r="J19" s="58">
        <f t="shared" si="43"/>
        <v>3</v>
      </c>
      <c r="K19" s="59">
        <v>5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 t="str">
        <f>IF(O19="","",VLOOKUP(O19,İ!$C$101:$K$157,9,0))</f>
        <v/>
      </c>
      <c r="W19" s="52">
        <f t="shared" si="54"/>
        <v>3</v>
      </c>
      <c r="X19" s="61" t="str">
        <f t="shared" ref="X19:Y19" si="58">IF($F19=TRUE,D19,"")</f>
        <v>BIL104</v>
      </c>
      <c r="Y19" s="62" t="str">
        <f t="shared" si="58"/>
        <v>Unix</v>
      </c>
      <c r="Z19" s="57">
        <f t="shared" ref="Z19:AB19" si="59">IF($F19=TRUE,G19,"")</f>
        <v>2</v>
      </c>
      <c r="AA19" s="57">
        <f t="shared" si="59"/>
        <v>0</v>
      </c>
      <c r="AB19" s="57">
        <f t="shared" si="59"/>
        <v>2</v>
      </c>
      <c r="AC19" s="58">
        <f t="shared" si="47"/>
        <v>3</v>
      </c>
      <c r="AD19" s="59">
        <f t="shared" ref="AD19:AE19" si="60">IF($F19=TRUE,K19,"")</f>
        <v>5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189</v>
      </c>
      <c r="E20" s="62" t="s">
        <v>190</v>
      </c>
      <c r="F20" s="55" t="b">
        <v>0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4</v>
      </c>
      <c r="L20" s="60"/>
      <c r="M20" s="52">
        <f t="shared" si="53"/>
        <v>4</v>
      </c>
      <c r="N20" s="61" t="s">
        <v>53</v>
      </c>
      <c r="O20" s="62" t="s">
        <v>54</v>
      </c>
      <c r="P20" s="57">
        <v>3</v>
      </c>
      <c r="Q20" s="57">
        <v>3</v>
      </c>
      <c r="R20" s="57">
        <v>0</v>
      </c>
      <c r="S20" s="57">
        <v>0</v>
      </c>
      <c r="T20" s="58">
        <f t="shared" si="44"/>
        <v>3</v>
      </c>
      <c r="U20" s="59">
        <v>4</v>
      </c>
      <c r="V20" s="60">
        <f>IF(O20="","",VLOOKUP(O20,İ!$C$101:$K$157,9,0))</f>
        <v>0</v>
      </c>
      <c r="W20" s="52">
        <f t="shared" si="54"/>
        <v>4</v>
      </c>
      <c r="X20" s="61" t="str">
        <f t="shared" ref="X20:Y20" si="61">IF($F20=TRUE,D20,"")</f>
        <v/>
      </c>
      <c r="Y20" s="62" t="str">
        <f t="shared" si="61"/>
        <v/>
      </c>
      <c r="Z20" s="57" t="str">
        <f t="shared" ref="Z20:AB20" si="62">IF($F20=TRUE,G20,"")</f>
        <v/>
      </c>
      <c r="AA20" s="57" t="str">
        <f t="shared" si="62"/>
        <v/>
      </c>
      <c r="AB20" s="57" t="str">
        <f t="shared" si="62"/>
        <v/>
      </c>
      <c r="AC20" s="58" t="str">
        <f t="shared" si="47"/>
        <v/>
      </c>
      <c r="AD20" s="59" t="str">
        <f t="shared" ref="AD20:AE20" si="63">IF($F20=TRUE,K20,"")</f>
        <v/>
      </c>
      <c r="AE20" s="60" t="str">
        <f t="shared" si="63"/>
        <v/>
      </c>
      <c r="AF20" s="63"/>
      <c r="AG20" s="67">
        <f t="shared" si="49"/>
        <v>0</v>
      </c>
      <c r="AH20" s="68">
        <f t="shared" si="50"/>
        <v>4</v>
      </c>
      <c r="AI20" s="63">
        <f t="shared" si="51"/>
        <v>0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135</v>
      </c>
      <c r="E21" s="62" t="s">
        <v>134</v>
      </c>
      <c r="F21" s="55" t="b">
        <v>0</v>
      </c>
      <c r="G21" s="57">
        <v>2</v>
      </c>
      <c r="H21" s="57">
        <v>0</v>
      </c>
      <c r="I21" s="57">
        <v>0</v>
      </c>
      <c r="J21" s="58">
        <f t="shared" si="43"/>
        <v>2</v>
      </c>
      <c r="K21" s="59">
        <v>3</v>
      </c>
      <c r="L21" s="60"/>
      <c r="M21" s="52">
        <f t="shared" si="53"/>
        <v>5</v>
      </c>
      <c r="N21" s="61" t="s">
        <v>133</v>
      </c>
      <c r="O21" s="62" t="s">
        <v>134</v>
      </c>
      <c r="P21" s="57" t="b">
        <v>0</v>
      </c>
      <c r="Q21" s="57">
        <v>2</v>
      </c>
      <c r="R21" s="57">
        <v>0</v>
      </c>
      <c r="S21" s="57">
        <v>0</v>
      </c>
      <c r="T21" s="58">
        <f t="shared" si="44"/>
        <v>2</v>
      </c>
      <c r="U21" s="59">
        <v>3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3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55</v>
      </c>
      <c r="E22" s="62" t="s">
        <v>56</v>
      </c>
      <c r="F22" s="55" t="b">
        <v>0</v>
      </c>
      <c r="G22" s="57">
        <v>1</v>
      </c>
      <c r="H22" s="57">
        <v>0</v>
      </c>
      <c r="I22" s="57">
        <v>0</v>
      </c>
      <c r="J22" s="58">
        <f t="shared" si="43"/>
        <v>1</v>
      </c>
      <c r="K22" s="59">
        <v>2</v>
      </c>
      <c r="L22" s="60"/>
      <c r="M22" s="52">
        <f t="shared" si="53"/>
        <v>6</v>
      </c>
      <c r="N22" s="61" t="s">
        <v>55</v>
      </c>
      <c r="O22" s="62" t="s">
        <v>56</v>
      </c>
      <c r="P22" s="57" t="b">
        <v>0</v>
      </c>
      <c r="Q22" s="57">
        <v>1</v>
      </c>
      <c r="R22" s="57">
        <v>0</v>
      </c>
      <c r="S22" s="57">
        <v>0</v>
      </c>
      <c r="T22" s="58">
        <f t="shared" si="44"/>
        <v>1</v>
      </c>
      <c r="U22" s="59">
        <v>2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2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57</v>
      </c>
      <c r="E23" s="62" t="s">
        <v>58</v>
      </c>
      <c r="F23" s="55" t="b">
        <v>0</v>
      </c>
      <c r="G23" s="57">
        <v>2</v>
      </c>
      <c r="H23" s="57">
        <v>1</v>
      </c>
      <c r="I23" s="57">
        <v>0</v>
      </c>
      <c r="J23" s="58">
        <f t="shared" si="43"/>
        <v>2.5</v>
      </c>
      <c r="K23" s="59">
        <v>2</v>
      </c>
      <c r="L23" s="60"/>
      <c r="M23" s="52">
        <f t="shared" si="53"/>
        <v>7</v>
      </c>
      <c r="N23" s="61" t="s">
        <v>57</v>
      </c>
      <c r="O23" s="62" t="s">
        <v>58</v>
      </c>
      <c r="P23" s="57" t="b">
        <v>0</v>
      </c>
      <c r="Q23" s="57">
        <v>2</v>
      </c>
      <c r="R23" s="57">
        <v>1</v>
      </c>
      <c r="S23" s="57">
        <v>0</v>
      </c>
      <c r="T23" s="58">
        <f t="shared" si="44"/>
        <v>2.5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 t="str">
        <f t="shared" si="52"/>
        <v/>
      </c>
      <c r="D24" s="61"/>
      <c r="E24" s="62"/>
      <c r="F24" s="55" t="b">
        <v>0</v>
      </c>
      <c r="G24" s="57"/>
      <c r="H24" s="57"/>
      <c r="I24" s="57"/>
      <c r="J24" s="58" t="str">
        <f t="shared" si="43"/>
        <v/>
      </c>
      <c r="K24" s="59"/>
      <c r="L24" s="60"/>
      <c r="M24" s="52" t="str">
        <f t="shared" si="53"/>
        <v/>
      </c>
      <c r="N24" s="61"/>
      <c r="O24" s="62"/>
      <c r="P24" s="57"/>
      <c r="Q24" s="57"/>
      <c r="R24" s="57"/>
      <c r="S24" s="57"/>
      <c r="T24" s="58" t="str">
        <f t="shared" si="44"/>
        <v/>
      </c>
      <c r="U24" s="59"/>
      <c r="V24" s="60" t="str">
        <f>IF(O24="","",VLOOKUP(O24,İ!$C$101:$K$157,9,0))</f>
        <v/>
      </c>
      <c r="W24" s="52" t="str">
        <f t="shared" si="54"/>
        <v/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0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17</v>
      </c>
      <c r="H26" s="75">
        <f t="shared" si="79"/>
        <v>1</v>
      </c>
      <c r="I26" s="75">
        <f t="shared" si="79"/>
        <v>4</v>
      </c>
      <c r="J26" s="75">
        <f t="shared" si="79"/>
        <v>19.5</v>
      </c>
      <c r="K26" s="76">
        <f t="shared" si="79"/>
        <v>29</v>
      </c>
      <c r="L26" s="77"/>
      <c r="M26" s="72"/>
      <c r="N26" s="73"/>
      <c r="O26" s="78" t="s">
        <v>40</v>
      </c>
      <c r="P26" s="74"/>
      <c r="Q26" s="74">
        <f t="shared" ref="Q26:U26" si="80">+SUM(Q17:Q25)</f>
        <v>12</v>
      </c>
      <c r="R26" s="75">
        <f t="shared" si="80"/>
        <v>1</v>
      </c>
      <c r="S26" s="75">
        <f t="shared" si="80"/>
        <v>0</v>
      </c>
      <c r="T26" s="75">
        <f t="shared" si="80"/>
        <v>12.5</v>
      </c>
      <c r="U26" s="76">
        <f t="shared" si="80"/>
        <v>17</v>
      </c>
      <c r="V26" s="77"/>
      <c r="W26" s="72"/>
      <c r="X26" s="73"/>
      <c r="Y26" s="78" t="s">
        <v>40</v>
      </c>
      <c r="Z26" s="74">
        <f t="shared" ref="Z26:AD26" si="81">+SUM(Z17:Z25)</f>
        <v>5</v>
      </c>
      <c r="AA26" s="75">
        <f t="shared" si="81"/>
        <v>0</v>
      </c>
      <c r="AB26" s="75">
        <f t="shared" si="81"/>
        <v>4</v>
      </c>
      <c r="AC26" s="75">
        <f t="shared" si="81"/>
        <v>7</v>
      </c>
      <c r="AD26" s="76">
        <f t="shared" si="81"/>
        <v>12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35</v>
      </c>
      <c r="H27" s="90">
        <f t="shared" si="82"/>
        <v>4</v>
      </c>
      <c r="I27" s="90">
        <f t="shared" si="82"/>
        <v>10</v>
      </c>
      <c r="J27" s="90">
        <f t="shared" si="82"/>
        <v>42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27</v>
      </c>
      <c r="R27" s="90">
        <f t="shared" si="83"/>
        <v>4</v>
      </c>
      <c r="S27" s="90">
        <f t="shared" si="83"/>
        <v>4</v>
      </c>
      <c r="T27" s="90">
        <f t="shared" si="83"/>
        <v>31</v>
      </c>
      <c r="U27" s="91">
        <f t="shared" si="83"/>
        <v>40</v>
      </c>
      <c r="V27" s="92"/>
      <c r="W27" s="86"/>
      <c r="X27" s="87"/>
      <c r="Y27" s="88" t="s">
        <v>41</v>
      </c>
      <c r="Z27" s="90">
        <f t="shared" ref="Z27:AD27" si="84">Z26+Z15</f>
        <v>8</v>
      </c>
      <c r="AA27" s="90">
        <f t="shared" si="84"/>
        <v>0</v>
      </c>
      <c r="AB27" s="90">
        <f t="shared" si="84"/>
        <v>6</v>
      </c>
      <c r="AC27" s="90">
        <f t="shared" si="84"/>
        <v>11</v>
      </c>
      <c r="AD27" s="91">
        <f t="shared" si="84"/>
        <v>19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195</v>
      </c>
      <c r="E29" s="62" t="s">
        <v>196</v>
      </c>
      <c r="F29" s="55" t="b">
        <v>1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5</v>
      </c>
      <c r="L29" s="60"/>
      <c r="M29" s="52">
        <f>IF($D29="","",1)</f>
        <v>1</v>
      </c>
      <c r="N29" s="61" t="str">
        <f>IF(O29="","",VLOOKUP(O29,İ!$C$101:$K$157,2,0))</f>
        <v/>
      </c>
      <c r="O29" s="62"/>
      <c r="P29" s="57"/>
      <c r="Q29" s="57" t="str">
        <f>IF(O29="","",VLOOKUP(O29,İ!$C$101:$K$157,4,0))</f>
        <v/>
      </c>
      <c r="R29" s="57" t="str">
        <f>IF(O29="","",VLOOKUP(O29,İ!$C$101:$K$157,5,0))</f>
        <v/>
      </c>
      <c r="S29" s="57" t="str">
        <f>IF(O29="","",VLOOKUP(O29,İ!$C$101:$K$157,6,0))</f>
        <v/>
      </c>
      <c r="T29" s="58" t="str">
        <f t="shared" ref="T29:T37" si="86">IF(Q29="","",Q29+(R29+S29)/2)</f>
        <v/>
      </c>
      <c r="U29" s="59" t="str">
        <f>IF(O29="","",VLOOKUP(O29,İ!$C$101:$K$157,8,0))</f>
        <v/>
      </c>
      <c r="V29" s="60" t="str">
        <f>IF(O29="","",VLOOKUP(O29,İ!$C$101:$K$157,9,0))</f>
        <v/>
      </c>
      <c r="W29" s="52">
        <f>IF($D29="","",1)</f>
        <v>1</v>
      </c>
      <c r="X29" s="61" t="str">
        <f t="shared" ref="X29:Y29" si="87">IF($F29=TRUE,D29,"")</f>
        <v>MAT203</v>
      </c>
      <c r="Y29" s="62" t="str">
        <f t="shared" si="87"/>
        <v>Lineer Cebir</v>
      </c>
      <c r="Z29" s="57">
        <f t="shared" ref="Z29:AB29" si="88">IF($F29=TRUE,G29,"")</f>
        <v>3</v>
      </c>
      <c r="AA29" s="57">
        <f t="shared" si="88"/>
        <v>0</v>
      </c>
      <c r="AB29" s="57">
        <f t="shared" si="88"/>
        <v>0</v>
      </c>
      <c r="AC29" s="58">
        <f t="shared" ref="AC29:AC37" si="89">IF(Z29="","",Z29+(AA29+AB29)/2)</f>
        <v>3</v>
      </c>
      <c r="AD29" s="59">
        <f t="shared" ref="AD29:AE29" si="90">IF($F29=TRUE,K29,"")</f>
        <v>5</v>
      </c>
      <c r="AE29" s="60">
        <f t="shared" si="90"/>
        <v>0</v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0</v>
      </c>
      <c r="AI29" s="66">
        <f t="shared" ref="AI29:AI37" si="93">IF(Y29="",0,AD29)</f>
        <v>5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399</v>
      </c>
      <c r="E30" s="62" t="s">
        <v>400</v>
      </c>
      <c r="F30" s="55" t="b">
        <v>1</v>
      </c>
      <c r="G30" s="57">
        <v>3</v>
      </c>
      <c r="H30" s="57">
        <v>0</v>
      </c>
      <c r="I30" s="57">
        <v>2</v>
      </c>
      <c r="J30" s="58">
        <f t="shared" si="85"/>
        <v>4</v>
      </c>
      <c r="K30" s="59">
        <v>6</v>
      </c>
      <c r="L30" s="60" t="s">
        <v>395</v>
      </c>
      <c r="M30" s="52">
        <f t="shared" ref="M30:M37" si="95">IF($D30="","",MAX(M$29:M29)+1)</f>
        <v>2</v>
      </c>
      <c r="N30" s="61" t="str">
        <f>IF(O30="","",VLOOKUP(O30,İ!$C$101:$K$157,2,0))</f>
        <v/>
      </c>
      <c r="O30" s="62"/>
      <c r="P30" s="57"/>
      <c r="Q30" s="57" t="str">
        <f>IF(O30="","",VLOOKUP(O30,İ!$C$101:$K$157,4,0))</f>
        <v/>
      </c>
      <c r="R30" s="57" t="str">
        <f>IF(O30="","",VLOOKUP(O30,İ!$C$101:$K$157,5,0))</f>
        <v/>
      </c>
      <c r="S30" s="57" t="str">
        <f>IF(O30="","",VLOOKUP(O30,İ!$C$101:$K$157,6,0))</f>
        <v/>
      </c>
      <c r="T30" s="58" t="str">
        <f t="shared" si="86"/>
        <v/>
      </c>
      <c r="U30" s="59" t="str">
        <f>IF(O30="","",VLOOKUP(O30,İ!$C$101:$K$157,8,0))</f>
        <v/>
      </c>
      <c r="V30" s="60" t="str">
        <f>IF(O30="","",VLOOKUP(O30,İ!$C$101:$K$157,9,0))</f>
        <v/>
      </c>
      <c r="W30" s="52">
        <f t="shared" ref="W30:W37" si="96">IF($D30="","",MAX(W$29:W29)+1)</f>
        <v>2</v>
      </c>
      <c r="X30" s="61" t="str">
        <f t="shared" ref="X30:Y30" si="97">IF($F30=TRUE,D30,"")</f>
        <v>BIL201</v>
      </c>
      <c r="Y30" s="62" t="str">
        <f t="shared" si="97"/>
        <v>İleri Düzey Programlama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2</v>
      </c>
      <c r="AC30" s="58">
        <f t="shared" si="89"/>
        <v>4</v>
      </c>
      <c r="AD30" s="59">
        <f t="shared" ref="AD30:AE30" si="99">IF($F30=TRUE,K30,"")</f>
        <v>6</v>
      </c>
      <c r="AE30" s="60" t="str">
        <f t="shared" si="99"/>
        <v>BIL102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6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401</v>
      </c>
      <c r="E31" s="62" t="s">
        <v>402</v>
      </c>
      <c r="F31" s="55" t="b">
        <v>1</v>
      </c>
      <c r="G31" s="57">
        <v>3</v>
      </c>
      <c r="H31" s="57">
        <v>2</v>
      </c>
      <c r="I31" s="57">
        <v>0</v>
      </c>
      <c r="J31" s="58">
        <f t="shared" si="85"/>
        <v>4</v>
      </c>
      <c r="K31" s="59">
        <v>7</v>
      </c>
      <c r="L31" s="60" t="s">
        <v>395</v>
      </c>
      <c r="M31" s="52">
        <f t="shared" si="95"/>
        <v>3</v>
      </c>
      <c r="N31" s="61" t="str">
        <f>IF(O31="","",VLOOKUP(O31,İ!$C$101:$K$157,2,0))</f>
        <v/>
      </c>
      <c r="O31" s="62"/>
      <c r="P31" s="57"/>
      <c r="Q31" s="57" t="str">
        <f>IF(O31="","",VLOOKUP(O31,İ!$C$101:$K$157,4,0))</f>
        <v/>
      </c>
      <c r="R31" s="57" t="str">
        <f>IF(O31="","",VLOOKUP(O31,İ!$C$101:$K$157,5,0))</f>
        <v/>
      </c>
      <c r="S31" s="57" t="str">
        <f>IF(O31="","",VLOOKUP(O31,İ!$C$101:$K$157,6,0))</f>
        <v/>
      </c>
      <c r="T31" s="58" t="str">
        <f t="shared" si="86"/>
        <v/>
      </c>
      <c r="U31" s="59" t="str">
        <f>IF(O31="","",VLOOKUP(O31,İ!$C$101:$K$157,8,0))</f>
        <v/>
      </c>
      <c r="V31" s="60" t="str">
        <f>IF(O31="","",VLOOKUP(O31,İ!$C$101:$K$157,9,0))</f>
        <v/>
      </c>
      <c r="W31" s="52">
        <f t="shared" si="96"/>
        <v>3</v>
      </c>
      <c r="X31" s="61" t="str">
        <f t="shared" ref="X31:Y31" si="100">IF($F31=TRUE,D31,"")</f>
        <v>BIL203</v>
      </c>
      <c r="Y31" s="62" t="str">
        <f t="shared" si="100"/>
        <v>Veri Yapıları ve Algoritmalar</v>
      </c>
      <c r="Z31" s="57">
        <f t="shared" ref="Z31:AB31" si="101">IF($F31=TRUE,G31,"")</f>
        <v>3</v>
      </c>
      <c r="AA31" s="57">
        <f t="shared" si="101"/>
        <v>2</v>
      </c>
      <c r="AB31" s="57">
        <f t="shared" si="101"/>
        <v>0</v>
      </c>
      <c r="AC31" s="58">
        <f t="shared" si="89"/>
        <v>4</v>
      </c>
      <c r="AD31" s="59">
        <f t="shared" ref="AD31:AE31" si="102">IF($F31=TRUE,K31,"")</f>
        <v>7</v>
      </c>
      <c r="AE31" s="60" t="str">
        <f t="shared" si="102"/>
        <v>BIL102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7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191</v>
      </c>
      <c r="E32" s="62" t="s">
        <v>192</v>
      </c>
      <c r="F32" s="55" t="b">
        <v>1</v>
      </c>
      <c r="G32" s="57">
        <v>2</v>
      </c>
      <c r="H32" s="57">
        <v>0</v>
      </c>
      <c r="I32" s="57">
        <v>2</v>
      </c>
      <c r="J32" s="58">
        <f t="shared" si="85"/>
        <v>3</v>
      </c>
      <c r="K32" s="59">
        <v>6</v>
      </c>
      <c r="L32" s="60"/>
      <c r="M32" s="52">
        <f t="shared" si="95"/>
        <v>4</v>
      </c>
      <c r="N32" s="61" t="str">
        <f>IF(O32="","",VLOOKUP(O32,İ!$C$101:$K$157,2,0))</f>
        <v/>
      </c>
      <c r="O32" s="62"/>
      <c r="P32" s="57"/>
      <c r="Q32" s="57" t="str">
        <f>IF(O32="","",VLOOKUP(O32,İ!$C$101:$K$157,4,0))</f>
        <v/>
      </c>
      <c r="R32" s="57" t="str">
        <f>IF(O32="","",VLOOKUP(O32,İ!$C$101:$K$157,5,0))</f>
        <v/>
      </c>
      <c r="S32" s="57" t="str">
        <f>IF(O32="","",VLOOKUP(O32,İ!$C$101:$K$157,6,0))</f>
        <v/>
      </c>
      <c r="T32" s="58" t="str">
        <f t="shared" si="86"/>
        <v/>
      </c>
      <c r="U32" s="59" t="str">
        <f>IF(O32="","",VLOOKUP(O32,İ!$C$101:$K$157,8,0))</f>
        <v/>
      </c>
      <c r="V32" s="60" t="str">
        <f>IF(O32="","",VLOOKUP(O32,İ!$C$101:$K$157,9,0))</f>
        <v/>
      </c>
      <c r="W32" s="52">
        <f t="shared" si="96"/>
        <v>4</v>
      </c>
      <c r="X32" s="61" t="str">
        <f t="shared" ref="X32:Y32" si="103">IF($F32=TRUE,D32,"")</f>
        <v>BIL205</v>
      </c>
      <c r="Y32" s="62" t="str">
        <f t="shared" si="103"/>
        <v>Elektronik Devreler</v>
      </c>
      <c r="Z32" s="57">
        <f t="shared" ref="Z32:AB32" si="104">IF($F32=TRUE,G32,"")</f>
        <v>2</v>
      </c>
      <c r="AA32" s="57">
        <f t="shared" si="104"/>
        <v>0</v>
      </c>
      <c r="AB32" s="57">
        <f t="shared" si="104"/>
        <v>2</v>
      </c>
      <c r="AC32" s="58">
        <f t="shared" si="89"/>
        <v>3</v>
      </c>
      <c r="AD32" s="59">
        <f t="shared" ref="AD32:AE32" si="105">IF($F32=TRUE,K32,"")</f>
        <v>6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6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403</v>
      </c>
      <c r="E33" s="62" t="s">
        <v>115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6</v>
      </c>
      <c r="L33" s="60"/>
      <c r="M33" s="52">
        <f t="shared" si="95"/>
        <v>5</v>
      </c>
      <c r="N33" s="61" t="str">
        <f>IF(O33="","",VLOOKUP(O33,İ!$C$101:$K$157,2,0))</f>
        <v/>
      </c>
      <c r="O33" s="62"/>
      <c r="P33" s="57"/>
      <c r="Q33" s="57" t="str">
        <f>IF(O33="","",VLOOKUP(O33,İ!$C$101:$K$157,4,0))</f>
        <v/>
      </c>
      <c r="R33" s="57" t="str">
        <f>IF(O33="","",VLOOKUP(O33,İ!$C$101:$K$157,5,0))</f>
        <v/>
      </c>
      <c r="S33" s="57" t="str">
        <f>IF(O33="","",VLOOKUP(O33,İ!$C$101:$K$157,6,0))</f>
        <v/>
      </c>
      <c r="T33" s="58" t="str">
        <f t="shared" si="86"/>
        <v/>
      </c>
      <c r="U33" s="59" t="str">
        <f>IF(O33="","",VLOOKUP(O33,İ!$C$101:$K$157,8,0))</f>
        <v/>
      </c>
      <c r="V33" s="60" t="str">
        <f>IF(O33="","",VLOOKUP(O33,İ!$C$101:$K$157,9,0))</f>
        <v/>
      </c>
      <c r="W33" s="52">
        <f t="shared" si="96"/>
        <v>5</v>
      </c>
      <c r="X33" s="61" t="str">
        <f t="shared" ref="X33:Y33" si="106">IF($F33=TRUE,D33,"")</f>
        <v>BIS251</v>
      </c>
      <c r="Y33" s="62" t="str">
        <f t="shared" si="106"/>
        <v>Bölüm Seçmeli Ders 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6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6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77</v>
      </c>
      <c r="E34" s="62" t="s">
        <v>78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2</v>
      </c>
      <c r="L34" s="60"/>
      <c r="M34" s="52">
        <f t="shared" si="95"/>
        <v>6</v>
      </c>
      <c r="N34" s="61" t="s">
        <v>77</v>
      </c>
      <c r="O34" s="62" t="s">
        <v>78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2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2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 t="str">
        <f t="shared" si="94"/>
        <v/>
      </c>
      <c r="D35" s="61"/>
      <c r="E35" s="62"/>
      <c r="F35" s="55" t="b">
        <v>0</v>
      </c>
      <c r="G35" s="57"/>
      <c r="H35" s="57"/>
      <c r="I35" s="57"/>
      <c r="J35" s="58" t="str">
        <f t="shared" si="85"/>
        <v/>
      </c>
      <c r="K35" s="59"/>
      <c r="L35" s="60"/>
      <c r="M35" s="52" t="str">
        <f t="shared" si="95"/>
        <v/>
      </c>
      <c r="N35" s="61" t="str">
        <f>IF(O35="","",VLOOKUP(O35,İ!$C$101:$K$157,2,0))</f>
        <v/>
      </c>
      <c r="O35" s="62"/>
      <c r="P35" s="57"/>
      <c r="Q35" s="57" t="str">
        <f>IF(O35="","",VLOOKUP(O35,İ!$C$101:$K$157,4,0))</f>
        <v/>
      </c>
      <c r="R35" s="57" t="str">
        <f>IF(O35="","",VLOOKUP(O35,İ!$C$101:$K$157,5,0))</f>
        <v/>
      </c>
      <c r="S35" s="57" t="str">
        <f>IF(O35="","",VLOOKUP(O35,İ!$C$101:$K$157,6,0))</f>
        <v/>
      </c>
      <c r="T35" s="58" t="str">
        <f t="shared" si="86"/>
        <v/>
      </c>
      <c r="U35" s="59" t="str">
        <f>IF(O35="","",VLOOKUP(O35,İ!$C$101:$K$157,8,0))</f>
        <v/>
      </c>
      <c r="V35" s="60" t="str">
        <f>IF(O35="","",VLOOKUP(O35,İ!$C$101:$K$157,9,0))</f>
        <v/>
      </c>
      <c r="W35" s="52" t="str">
        <f t="shared" si="96"/>
        <v/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0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61"/>
      <c r="E36" s="62"/>
      <c r="F36" s="55" t="b">
        <v>0</v>
      </c>
      <c r="G36" s="57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16</v>
      </c>
      <c r="H38" s="75">
        <f t="shared" si="121"/>
        <v>2</v>
      </c>
      <c r="I38" s="75">
        <f t="shared" si="121"/>
        <v>4</v>
      </c>
      <c r="J38" s="75">
        <f t="shared" si="121"/>
        <v>19</v>
      </c>
      <c r="K38" s="76">
        <f t="shared" si="121"/>
        <v>32</v>
      </c>
      <c r="L38" s="77"/>
      <c r="M38" s="72"/>
      <c r="N38" s="73"/>
      <c r="O38" s="78" t="s">
        <v>40</v>
      </c>
      <c r="P38" s="74"/>
      <c r="Q38" s="74">
        <f t="shared" ref="Q38:U38" si="122">+SUM(Q29:Q37)</f>
        <v>2</v>
      </c>
      <c r="R38" s="75">
        <f t="shared" si="122"/>
        <v>0</v>
      </c>
      <c r="S38" s="75">
        <f t="shared" si="122"/>
        <v>0</v>
      </c>
      <c r="T38" s="75">
        <f t="shared" si="122"/>
        <v>2</v>
      </c>
      <c r="U38" s="76">
        <f t="shared" si="122"/>
        <v>2</v>
      </c>
      <c r="V38" s="77"/>
      <c r="W38" s="72"/>
      <c r="X38" s="73"/>
      <c r="Y38" s="78" t="s">
        <v>40</v>
      </c>
      <c r="Z38" s="74">
        <f t="shared" ref="Z38:AD38" si="123">+SUM(Z29:Z37)</f>
        <v>14</v>
      </c>
      <c r="AA38" s="75">
        <f t="shared" si="123"/>
        <v>2</v>
      </c>
      <c r="AB38" s="75">
        <f t="shared" si="123"/>
        <v>4</v>
      </c>
      <c r="AC38" s="75">
        <f t="shared" si="123"/>
        <v>17</v>
      </c>
      <c r="AD38" s="76">
        <f t="shared" si="123"/>
        <v>30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51</v>
      </c>
      <c r="H39" s="90">
        <f t="shared" si="124"/>
        <v>6</v>
      </c>
      <c r="I39" s="90">
        <f t="shared" si="124"/>
        <v>14</v>
      </c>
      <c r="J39" s="90">
        <f t="shared" si="124"/>
        <v>61</v>
      </c>
      <c r="K39" s="91">
        <f t="shared" si="124"/>
        <v>92</v>
      </c>
      <c r="L39" s="92"/>
      <c r="M39" s="86"/>
      <c r="N39" s="87"/>
      <c r="O39" s="88" t="s">
        <v>41</v>
      </c>
      <c r="P39" s="89"/>
      <c r="Q39" s="90">
        <f t="shared" ref="Q39:U39" si="125">Q38+Q27</f>
        <v>29</v>
      </c>
      <c r="R39" s="90">
        <f t="shared" si="125"/>
        <v>4</v>
      </c>
      <c r="S39" s="90">
        <f t="shared" si="125"/>
        <v>4</v>
      </c>
      <c r="T39" s="90">
        <f t="shared" si="125"/>
        <v>33</v>
      </c>
      <c r="U39" s="91">
        <f t="shared" si="125"/>
        <v>42</v>
      </c>
      <c r="V39" s="92"/>
      <c r="W39" s="86"/>
      <c r="X39" s="87"/>
      <c r="Y39" s="88" t="s">
        <v>41</v>
      </c>
      <c r="Z39" s="90">
        <f t="shared" ref="Z39:AD39" si="126">Z38+Z27</f>
        <v>22</v>
      </c>
      <c r="AA39" s="90">
        <f t="shared" si="126"/>
        <v>2</v>
      </c>
      <c r="AB39" s="90">
        <f t="shared" si="126"/>
        <v>10</v>
      </c>
      <c r="AC39" s="90">
        <f t="shared" si="126"/>
        <v>28</v>
      </c>
      <c r="AD39" s="91">
        <f t="shared" si="126"/>
        <v>49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193</v>
      </c>
      <c r="E41" s="62" t="s">
        <v>194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5</v>
      </c>
      <c r="L41" s="60"/>
      <c r="M41" s="52">
        <f>IF($D41="","",1)</f>
        <v>1</v>
      </c>
      <c r="N41" s="61"/>
      <c r="O41" s="62"/>
      <c r="P41" s="57"/>
      <c r="Q41" s="57"/>
      <c r="R41" s="57"/>
      <c r="S41" s="57"/>
      <c r="T41" s="58" t="str">
        <f t="shared" ref="T41:T49" si="128">IF(Q41="","",Q41+(R41+S41)/2)</f>
        <v/>
      </c>
      <c r="U41" s="59"/>
      <c r="V41" s="60"/>
      <c r="W41" s="52">
        <f>IF($D41="","",1)</f>
        <v>1</v>
      </c>
      <c r="X41" s="61" t="str">
        <f t="shared" ref="X41:Y41" si="129">IF($F41=TRUE,D41,"")</f>
        <v>MAT202</v>
      </c>
      <c r="Y41" s="62" t="str">
        <f t="shared" si="129"/>
        <v>Ayrık Matematik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5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5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404</v>
      </c>
      <c r="E42" s="62" t="s">
        <v>365</v>
      </c>
      <c r="F42" s="55" t="b">
        <v>1</v>
      </c>
      <c r="G42" s="57">
        <v>3</v>
      </c>
      <c r="H42" s="57">
        <v>0</v>
      </c>
      <c r="I42" s="57">
        <v>2</v>
      </c>
      <c r="J42" s="58">
        <f t="shared" si="127"/>
        <v>4</v>
      </c>
      <c r="K42" s="59">
        <v>6</v>
      </c>
      <c r="L42" s="60"/>
      <c r="M42" s="52">
        <f t="shared" ref="M42:M49" si="137">IF($D42="","",MAX(M$41:M41)+1)</f>
        <v>2</v>
      </c>
      <c r="N42" s="61" t="str">
        <f>IF(O42="","",VLOOKUP(O42,İ!$C$101:$K$157,2,0))</f>
        <v/>
      </c>
      <c r="O42" s="62"/>
      <c r="P42" s="57"/>
      <c r="Q42" s="57" t="str">
        <f>IF(O42="","",VLOOKUP(O42,İ!$C$101:$K$157,4,0))</f>
        <v/>
      </c>
      <c r="R42" s="57" t="str">
        <f>IF(O42="","",VLOOKUP(O42,İ!$C$101:$K$157,5,0))</f>
        <v/>
      </c>
      <c r="S42" s="57" t="str">
        <f>IF(O42="","",VLOOKUP(O42,İ!$C$101:$K$157,6,0))</f>
        <v/>
      </c>
      <c r="T42" s="58" t="str">
        <f t="shared" si="128"/>
        <v/>
      </c>
      <c r="U42" s="59" t="str">
        <f>IF(O42="","",VLOOKUP(O42,İ!$C$101:$K$157,8,0))</f>
        <v/>
      </c>
      <c r="V42" s="60" t="str">
        <f>IF(O42="","",VLOOKUP(O42,İ!$C$101:$K$157,9,0))</f>
        <v/>
      </c>
      <c r="W42" s="52">
        <f t="shared" ref="W42:W49" si="138">IF($D42="","",MAX(W$41:W41)+1)</f>
        <v>2</v>
      </c>
      <c r="X42" s="61" t="str">
        <f t="shared" ref="X42:Y42" si="139">IF($F42=TRUE,D42,"")</f>
        <v>BIL202</v>
      </c>
      <c r="Y42" s="62" t="str">
        <f t="shared" si="139"/>
        <v>Sayısal Mantık Tasarımı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2</v>
      </c>
      <c r="AC42" s="58">
        <f t="shared" si="131"/>
        <v>4</v>
      </c>
      <c r="AD42" s="59">
        <f t="shared" ref="AD42:AE42" si="141">IF($F42=TRUE,K42,"")</f>
        <v>6</v>
      </c>
      <c r="AE42" s="60">
        <f t="shared" si="141"/>
        <v>0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6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405</v>
      </c>
      <c r="E43" s="62" t="s">
        <v>406</v>
      </c>
      <c r="F43" s="55" t="b">
        <v>1</v>
      </c>
      <c r="G43" s="57">
        <v>3</v>
      </c>
      <c r="H43" s="57">
        <v>0</v>
      </c>
      <c r="I43" s="57">
        <v>0</v>
      </c>
      <c r="J43" s="58">
        <f t="shared" si="127"/>
        <v>3</v>
      </c>
      <c r="K43" s="59">
        <v>5</v>
      </c>
      <c r="L43" s="60"/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BIL204</v>
      </c>
      <c r="Y43" s="62" t="str">
        <f t="shared" si="142"/>
        <v>Veri Bilimine Giriş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>
        <f t="shared" si="144"/>
        <v>0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407</v>
      </c>
      <c r="E44" s="62" t="s">
        <v>117</v>
      </c>
      <c r="F44" s="55" t="b">
        <v>1</v>
      </c>
      <c r="G44" s="57">
        <v>3</v>
      </c>
      <c r="H44" s="57">
        <v>0</v>
      </c>
      <c r="I44" s="57">
        <v>0</v>
      </c>
      <c r="J44" s="58">
        <f t="shared" si="127"/>
        <v>3</v>
      </c>
      <c r="K44" s="59">
        <v>6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BIS252</v>
      </c>
      <c r="Y44" s="62" t="str">
        <f t="shared" si="145"/>
        <v>Bölüm Seçmeli Ders II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6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6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197</v>
      </c>
      <c r="E45" s="62" t="s">
        <v>155</v>
      </c>
      <c r="F45" s="55" t="b">
        <v>0</v>
      </c>
      <c r="G45" s="57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">
        <v>154</v>
      </c>
      <c r="O45" s="62" t="s">
        <v>155</v>
      </c>
      <c r="P45" s="57" t="b">
        <v>0</v>
      </c>
      <c r="Q45" s="57">
        <v>3</v>
      </c>
      <c r="R45" s="57">
        <v>0</v>
      </c>
      <c r="S45" s="57">
        <v>0</v>
      </c>
      <c r="T45" s="58">
        <f t="shared" si="128"/>
        <v>3</v>
      </c>
      <c r="U45" s="59">
        <v>4</v>
      </c>
      <c r="V45" s="60"/>
      <c r="W45" s="52">
        <f t="shared" si="138"/>
        <v>5</v>
      </c>
      <c r="X45" s="61" t="str">
        <f t="shared" ref="X45:Y45" si="148">IF($F45=TRUE,D45,"")</f>
        <v/>
      </c>
      <c r="Y45" s="62" t="str">
        <f t="shared" si="148"/>
        <v/>
      </c>
      <c r="Z45" s="57" t="str">
        <f t="shared" ref="Z45:AB45" si="149">IF($F45=TRUE,G45,"")</f>
        <v/>
      </c>
      <c r="AA45" s="57" t="str">
        <f t="shared" si="149"/>
        <v/>
      </c>
      <c r="AB45" s="57" t="str">
        <f t="shared" si="149"/>
        <v/>
      </c>
      <c r="AC45" s="58" t="str">
        <f t="shared" si="131"/>
        <v/>
      </c>
      <c r="AD45" s="59" t="str">
        <f t="shared" ref="AD45:AE45" si="150">IF($F45=TRUE,K45,"")</f>
        <v/>
      </c>
      <c r="AE45" s="60" t="str">
        <f t="shared" si="150"/>
        <v/>
      </c>
      <c r="AF45" s="63"/>
      <c r="AG45" s="67">
        <f t="shared" si="133"/>
        <v>0</v>
      </c>
      <c r="AH45" s="68">
        <f t="shared" si="134"/>
        <v>4</v>
      </c>
      <c r="AI45" s="63">
        <f t="shared" si="135"/>
        <v>0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99</v>
      </c>
      <c r="E46" s="62" t="s">
        <v>100</v>
      </c>
      <c r="F46" s="55" t="b">
        <v>0</v>
      </c>
      <c r="G46" s="57">
        <v>2</v>
      </c>
      <c r="H46" s="57">
        <v>0</v>
      </c>
      <c r="I46" s="57">
        <v>0</v>
      </c>
      <c r="J46" s="58">
        <f t="shared" si="127"/>
        <v>2</v>
      </c>
      <c r="K46" s="59">
        <v>2</v>
      </c>
      <c r="L46" s="60"/>
      <c r="M46" s="52">
        <f t="shared" si="137"/>
        <v>6</v>
      </c>
      <c r="N46" s="61" t="s">
        <v>99</v>
      </c>
      <c r="O46" s="62" t="s">
        <v>100</v>
      </c>
      <c r="P46" s="57" t="b">
        <v>0</v>
      </c>
      <c r="Q46" s="57">
        <v>2</v>
      </c>
      <c r="R46" s="57">
        <v>0</v>
      </c>
      <c r="S46" s="57">
        <v>0</v>
      </c>
      <c r="T46" s="58">
        <f t="shared" si="128"/>
        <v>2</v>
      </c>
      <c r="U46" s="59">
        <v>2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2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 t="str">
        <f t="shared" si="136"/>
        <v/>
      </c>
      <c r="D47" s="61"/>
      <c r="E47" s="62"/>
      <c r="F47" s="55" t="b">
        <v>0</v>
      </c>
      <c r="G47" s="57"/>
      <c r="H47" s="57"/>
      <c r="I47" s="57"/>
      <c r="J47" s="58" t="str">
        <f t="shared" si="127"/>
        <v/>
      </c>
      <c r="K47" s="59"/>
      <c r="L47" s="60"/>
      <c r="M47" s="52" t="str">
        <f t="shared" si="137"/>
        <v/>
      </c>
      <c r="N47" s="61" t="str">
        <f>IF(O47="","",VLOOKUP(O47,İ!$C$101:$K$157,2,0))</f>
        <v/>
      </c>
      <c r="O47" s="62"/>
      <c r="P47" s="57"/>
      <c r="Q47" s="57" t="str">
        <f>IF(O47="","",VLOOKUP(O47,İ!$C$101:$K$157,4,0))</f>
        <v/>
      </c>
      <c r="R47" s="57" t="str">
        <f>IF(O47="","",VLOOKUP(O47,İ!$C$101:$K$157,5,0))</f>
        <v/>
      </c>
      <c r="S47" s="57" t="str">
        <f>IF(O47="","",VLOOKUP(O47,İ!$C$101:$K$157,6,0))</f>
        <v/>
      </c>
      <c r="T47" s="58" t="str">
        <f t="shared" si="128"/>
        <v/>
      </c>
      <c r="U47" s="59" t="str">
        <f>IF(O47="","",VLOOKUP(O47,İ!$C$101:$K$157,8,0))</f>
        <v/>
      </c>
      <c r="V47" s="60" t="str">
        <f>IF(O47="","",VLOOKUP(O47,İ!$C$101:$K$157,9,0))</f>
        <v/>
      </c>
      <c r="W47" s="52" t="str">
        <f t="shared" si="138"/>
        <v/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0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 t="str">
        <f t="shared" si="136"/>
        <v/>
      </c>
      <c r="D48" s="61"/>
      <c r="E48" s="62"/>
      <c r="F48" s="55" t="b">
        <v>0</v>
      </c>
      <c r="G48" s="57"/>
      <c r="H48" s="57"/>
      <c r="I48" s="57"/>
      <c r="J48" s="58" t="str">
        <f t="shared" si="127"/>
        <v/>
      </c>
      <c r="K48" s="59"/>
      <c r="L48" s="60"/>
      <c r="M48" s="52" t="str">
        <f t="shared" si="137"/>
        <v/>
      </c>
      <c r="N48" s="61" t="str">
        <f>IF(O48="","",VLOOKUP(O48,İ!$C$101:$K$157,2,0))</f>
        <v/>
      </c>
      <c r="O48" s="62"/>
      <c r="P48" s="57"/>
      <c r="Q48" s="57" t="str">
        <f>IF(O48="","",VLOOKUP(O48,İ!$C$101:$K$157,4,0))</f>
        <v/>
      </c>
      <c r="R48" s="57" t="str">
        <f>IF(O48="","",VLOOKUP(O48,İ!$C$101:$K$157,5,0))</f>
        <v/>
      </c>
      <c r="S48" s="57" t="str">
        <f>IF(O48="","",VLOOKUP(O48,İ!$C$101:$K$157,6,0))</f>
        <v/>
      </c>
      <c r="T48" s="58" t="str">
        <f t="shared" si="128"/>
        <v/>
      </c>
      <c r="U48" s="59" t="str">
        <f>IF(O48="","",VLOOKUP(O48,İ!$C$101:$K$157,8,0))</f>
        <v/>
      </c>
      <c r="V48" s="60" t="str">
        <f>IF(O48="","",VLOOKUP(O48,İ!$C$101:$K$157,9,0))</f>
        <v/>
      </c>
      <c r="W48" s="52" t="str">
        <f t="shared" si="138"/>
        <v/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0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17</v>
      </c>
      <c r="H50" s="75">
        <f t="shared" si="163"/>
        <v>0</v>
      </c>
      <c r="I50" s="75">
        <f t="shared" si="163"/>
        <v>2</v>
      </c>
      <c r="J50" s="75">
        <f t="shared" si="163"/>
        <v>18</v>
      </c>
      <c r="K50" s="76">
        <f t="shared" si="163"/>
        <v>28</v>
      </c>
      <c r="L50" s="77"/>
      <c r="M50" s="72"/>
      <c r="N50" s="73"/>
      <c r="O50" s="78" t="s">
        <v>40</v>
      </c>
      <c r="P50" s="74"/>
      <c r="Q50" s="74">
        <f t="shared" ref="Q50:U50" si="164">+SUM(Q41:Q49)</f>
        <v>5</v>
      </c>
      <c r="R50" s="75">
        <f t="shared" si="164"/>
        <v>0</v>
      </c>
      <c r="S50" s="75">
        <f t="shared" si="164"/>
        <v>0</v>
      </c>
      <c r="T50" s="75">
        <f t="shared" si="164"/>
        <v>5</v>
      </c>
      <c r="U50" s="76">
        <f t="shared" si="164"/>
        <v>6</v>
      </c>
      <c r="V50" s="77"/>
      <c r="W50" s="72"/>
      <c r="X50" s="73"/>
      <c r="Y50" s="78" t="s">
        <v>40</v>
      </c>
      <c r="Z50" s="74">
        <f t="shared" ref="Z50:AD50" si="165">+SUM(Z41:Z49)</f>
        <v>12</v>
      </c>
      <c r="AA50" s="75">
        <f t="shared" si="165"/>
        <v>0</v>
      </c>
      <c r="AB50" s="75">
        <f t="shared" si="165"/>
        <v>2</v>
      </c>
      <c r="AC50" s="75">
        <f t="shared" si="165"/>
        <v>13</v>
      </c>
      <c r="AD50" s="76">
        <f t="shared" si="165"/>
        <v>22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68</v>
      </c>
      <c r="H51" s="90">
        <f t="shared" si="166"/>
        <v>6</v>
      </c>
      <c r="I51" s="90">
        <f t="shared" si="166"/>
        <v>16</v>
      </c>
      <c r="J51" s="90">
        <f t="shared" si="166"/>
        <v>79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34</v>
      </c>
      <c r="R51" s="90">
        <f t="shared" si="167"/>
        <v>4</v>
      </c>
      <c r="S51" s="90">
        <f t="shared" si="167"/>
        <v>4</v>
      </c>
      <c r="T51" s="90">
        <f t="shared" si="167"/>
        <v>38</v>
      </c>
      <c r="U51" s="91">
        <f t="shared" si="167"/>
        <v>48</v>
      </c>
      <c r="V51" s="85"/>
      <c r="W51" s="80"/>
      <c r="X51" s="81"/>
      <c r="Y51" s="94" t="s">
        <v>101</v>
      </c>
      <c r="Z51" s="90">
        <f t="shared" ref="Z51:AD51" si="168">Z50+Z39</f>
        <v>34</v>
      </c>
      <c r="AA51" s="90">
        <f t="shared" si="168"/>
        <v>2</v>
      </c>
      <c r="AB51" s="90">
        <f t="shared" si="168"/>
        <v>12</v>
      </c>
      <c r="AC51" s="90">
        <f t="shared" si="168"/>
        <v>41</v>
      </c>
      <c r="AD51" s="91">
        <f t="shared" si="168"/>
        <v>71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408</v>
      </c>
      <c r="E53" s="62" t="s">
        <v>105</v>
      </c>
      <c r="F53" s="55" t="b">
        <v>1</v>
      </c>
      <c r="G53" s="57">
        <v>0</v>
      </c>
      <c r="H53" s="57">
        <v>0</v>
      </c>
      <c r="I53" s="57">
        <v>0</v>
      </c>
      <c r="J53" s="58">
        <f t="shared" ref="J53:J61" si="169">IF(G53="","",G53+(H53+I53)/2)</f>
        <v>0</v>
      </c>
      <c r="K53" s="95">
        <v>3</v>
      </c>
      <c r="L53" s="60"/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BIL301</v>
      </c>
      <c r="Y53" s="62" t="str">
        <f t="shared" si="171"/>
        <v>Staj I</v>
      </c>
      <c r="Z53" s="57">
        <f t="shared" ref="Z53:AB53" si="172">IF($F53=TRUE,G53,"")</f>
        <v>0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0</v>
      </c>
      <c r="AD53" s="59">
        <f t="shared" ref="AD53:AE53" si="174">IF($F53=TRUE,K53,"")</f>
        <v>3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3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409</v>
      </c>
      <c r="E54" s="62" t="s">
        <v>410</v>
      </c>
      <c r="F54" s="55" t="b">
        <v>1</v>
      </c>
      <c r="G54" s="57">
        <v>3</v>
      </c>
      <c r="H54" s="57">
        <v>0</v>
      </c>
      <c r="I54" s="57">
        <v>2</v>
      </c>
      <c r="J54" s="58">
        <f t="shared" si="169"/>
        <v>4</v>
      </c>
      <c r="K54" s="59">
        <v>6</v>
      </c>
      <c r="L54" s="60"/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BIL303</v>
      </c>
      <c r="Y54" s="62" t="str">
        <f t="shared" si="181"/>
        <v>Veri Tabanı Yönetimi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2</v>
      </c>
      <c r="AC54" s="58">
        <f t="shared" si="173"/>
        <v>4</v>
      </c>
      <c r="AD54" s="59">
        <f t="shared" ref="AD54:AE54" si="183">IF($F54=TRUE,K54,"")</f>
        <v>6</v>
      </c>
      <c r="AE54" s="60">
        <f t="shared" si="183"/>
        <v>0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6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411</v>
      </c>
      <c r="E55" s="62" t="s">
        <v>412</v>
      </c>
      <c r="F55" s="55" t="b">
        <v>1</v>
      </c>
      <c r="G55" s="57">
        <v>3</v>
      </c>
      <c r="H55" s="57">
        <v>0</v>
      </c>
      <c r="I55" s="57">
        <v>0</v>
      </c>
      <c r="J55" s="58">
        <f t="shared" si="169"/>
        <v>3</v>
      </c>
      <c r="K55" s="95">
        <v>5</v>
      </c>
      <c r="L55" s="60" t="s">
        <v>404</v>
      </c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BIL305</v>
      </c>
      <c r="Y55" s="62" t="str">
        <f t="shared" si="184"/>
        <v>Bilgisayar Mimarisi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5</v>
      </c>
      <c r="AE55" s="60" t="str">
        <f t="shared" si="186"/>
        <v>BIL202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5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413</v>
      </c>
      <c r="E56" s="62" t="s">
        <v>130</v>
      </c>
      <c r="F56" s="55" t="b">
        <v>1</v>
      </c>
      <c r="G56" s="57">
        <v>3</v>
      </c>
      <c r="H56" s="57">
        <v>0</v>
      </c>
      <c r="I56" s="57">
        <v>0</v>
      </c>
      <c r="J56" s="58">
        <f t="shared" si="169"/>
        <v>3</v>
      </c>
      <c r="K56" s="59">
        <v>6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BIS351</v>
      </c>
      <c r="Y56" s="62" t="str">
        <f t="shared" si="187"/>
        <v>Bölüm Seçmeli Ders III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6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6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198</v>
      </c>
      <c r="E57" s="62" t="s">
        <v>173</v>
      </c>
      <c r="F57" s="55" t="b">
        <v>0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">
        <v>172</v>
      </c>
      <c r="O57" s="62" t="s">
        <v>173</v>
      </c>
      <c r="P57" s="57" t="b">
        <v>0</v>
      </c>
      <c r="Q57" s="57">
        <v>3</v>
      </c>
      <c r="R57" s="57">
        <v>0</v>
      </c>
      <c r="S57" s="57">
        <v>0</v>
      </c>
      <c r="T57" s="58">
        <f t="shared" si="170"/>
        <v>3</v>
      </c>
      <c r="U57" s="59">
        <v>4</v>
      </c>
      <c r="V57" s="60"/>
      <c r="W57" s="52">
        <f t="shared" si="180"/>
        <v>5</v>
      </c>
      <c r="X57" s="61" t="str">
        <f t="shared" ref="X57:Y57" si="190">IF($F57=TRUE,D57,"")</f>
        <v/>
      </c>
      <c r="Y57" s="62" t="str">
        <f t="shared" si="190"/>
        <v/>
      </c>
      <c r="Z57" s="57" t="str">
        <f t="shared" ref="Z57:AB57" si="191">IF($F57=TRUE,G57,"")</f>
        <v/>
      </c>
      <c r="AA57" s="57" t="str">
        <f t="shared" si="191"/>
        <v/>
      </c>
      <c r="AB57" s="57" t="str">
        <f t="shared" si="191"/>
        <v/>
      </c>
      <c r="AC57" s="58" t="str">
        <f t="shared" si="173"/>
        <v/>
      </c>
      <c r="AD57" s="59" t="str">
        <f t="shared" ref="AD57:AE57" si="192">IF($F57=TRUE,K57,"")</f>
        <v/>
      </c>
      <c r="AE57" s="60" t="str">
        <f t="shared" si="192"/>
        <v/>
      </c>
      <c r="AF57" s="63"/>
      <c r="AG57" s="67">
        <f t="shared" si="175"/>
        <v>0</v>
      </c>
      <c r="AH57" s="68">
        <f t="shared" si="176"/>
        <v>4</v>
      </c>
      <c r="AI57" s="63">
        <f t="shared" si="177"/>
        <v>0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182</v>
      </c>
      <c r="E58" s="62" t="s">
        <v>157</v>
      </c>
      <c r="F58" s="55" t="b">
        <v>0</v>
      </c>
      <c r="G58" s="57">
        <v>2</v>
      </c>
      <c r="H58" s="57">
        <v>0</v>
      </c>
      <c r="I58" s="57">
        <v>0</v>
      </c>
      <c r="J58" s="58">
        <f t="shared" si="169"/>
        <v>2</v>
      </c>
      <c r="K58" s="59">
        <v>3</v>
      </c>
      <c r="L58" s="60"/>
      <c r="M58" s="52">
        <f t="shared" si="179"/>
        <v>6</v>
      </c>
      <c r="N58" s="61" t="s">
        <v>156</v>
      </c>
      <c r="O58" s="62" t="s">
        <v>157</v>
      </c>
      <c r="P58" s="57" t="b">
        <v>0</v>
      </c>
      <c r="Q58" s="57">
        <v>2</v>
      </c>
      <c r="R58" s="57">
        <v>0</v>
      </c>
      <c r="S58" s="57">
        <v>0</v>
      </c>
      <c r="T58" s="58">
        <f t="shared" si="170"/>
        <v>2</v>
      </c>
      <c r="U58" s="59">
        <v>3</v>
      </c>
      <c r="V58" s="60"/>
      <c r="W58" s="52">
        <f t="shared" si="180"/>
        <v>6</v>
      </c>
      <c r="X58" s="61" t="str">
        <f t="shared" ref="X58:Y58" si="193">IF($F58=TRUE,D58,"")</f>
        <v/>
      </c>
      <c r="Y58" s="62" t="str">
        <f t="shared" si="193"/>
        <v/>
      </c>
      <c r="Z58" s="57" t="str">
        <f t="shared" ref="Z58:AB58" si="194">IF($F58=TRUE,G58,"")</f>
        <v/>
      </c>
      <c r="AA58" s="57" t="str">
        <f t="shared" si="194"/>
        <v/>
      </c>
      <c r="AB58" s="57" t="str">
        <f t="shared" si="194"/>
        <v/>
      </c>
      <c r="AC58" s="58" t="str">
        <f t="shared" si="173"/>
        <v/>
      </c>
      <c r="AD58" s="59" t="str">
        <f t="shared" ref="AD58:AE58" si="195">IF($F58=TRUE,K58,"")</f>
        <v/>
      </c>
      <c r="AE58" s="60" t="str">
        <f t="shared" si="195"/>
        <v/>
      </c>
      <c r="AF58" s="63"/>
      <c r="AG58" s="67">
        <f t="shared" si="175"/>
        <v>0</v>
      </c>
      <c r="AH58" s="68">
        <f t="shared" si="176"/>
        <v>3</v>
      </c>
      <c r="AI58" s="63">
        <f t="shared" si="177"/>
        <v>0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118</v>
      </c>
      <c r="E59" s="62" t="s">
        <v>119</v>
      </c>
      <c r="F59" s="55" t="b">
        <v>0</v>
      </c>
      <c r="G59" s="57">
        <v>2</v>
      </c>
      <c r="H59" s="57">
        <v>0</v>
      </c>
      <c r="I59" s="57">
        <v>0</v>
      </c>
      <c r="J59" s="58">
        <f t="shared" si="169"/>
        <v>2</v>
      </c>
      <c r="K59" s="59">
        <v>2</v>
      </c>
      <c r="L59" s="60"/>
      <c r="M59" s="52">
        <f t="shared" si="179"/>
        <v>7</v>
      </c>
      <c r="N59" s="61" t="s">
        <v>118</v>
      </c>
      <c r="O59" s="62" t="s">
        <v>119</v>
      </c>
      <c r="P59" s="57" t="b">
        <v>0</v>
      </c>
      <c r="Q59" s="57">
        <v>2</v>
      </c>
      <c r="R59" s="57">
        <v>0</v>
      </c>
      <c r="S59" s="57">
        <v>0</v>
      </c>
      <c r="T59" s="58">
        <f t="shared" si="170"/>
        <v>2</v>
      </c>
      <c r="U59" s="59">
        <v>2</v>
      </c>
      <c r="V59" s="60"/>
      <c r="W59" s="52">
        <f t="shared" si="180"/>
        <v>7</v>
      </c>
      <c r="X59" s="61" t="str">
        <f t="shared" ref="X59:Y59" si="196">IF($F59=TRUE,D59,"")</f>
        <v/>
      </c>
      <c r="Y59" s="62" t="str">
        <f t="shared" si="196"/>
        <v/>
      </c>
      <c r="Z59" s="57" t="str">
        <f t="shared" ref="Z59:AB59" si="197">IF($F59=TRUE,G59,"")</f>
        <v/>
      </c>
      <c r="AA59" s="57" t="str">
        <f t="shared" si="197"/>
        <v/>
      </c>
      <c r="AB59" s="57" t="str">
        <f t="shared" si="197"/>
        <v/>
      </c>
      <c r="AC59" s="58" t="str">
        <f t="shared" si="173"/>
        <v/>
      </c>
      <c r="AD59" s="59" t="str">
        <f t="shared" ref="AD59:AE59" si="198">IF($F59=TRUE,K59,"")</f>
        <v/>
      </c>
      <c r="AE59" s="60" t="str">
        <f t="shared" si="198"/>
        <v/>
      </c>
      <c r="AF59" s="63"/>
      <c r="AG59" s="67">
        <f t="shared" si="175"/>
        <v>0</v>
      </c>
      <c r="AH59" s="68">
        <f t="shared" si="176"/>
        <v>2</v>
      </c>
      <c r="AI59" s="63">
        <f t="shared" si="177"/>
        <v>0</v>
      </c>
      <c r="AJ59" s="9"/>
    </row>
    <row r="60" spans="1:36" ht="14.25" customHeight="1" x14ac:dyDescent="0.3">
      <c r="A60" s="309"/>
      <c r="B60" s="306"/>
      <c r="C60" s="52" t="str">
        <f t="shared" si="178"/>
        <v/>
      </c>
      <c r="D60" s="61"/>
      <c r="E60" s="62"/>
      <c r="F60" s="55" t="b">
        <v>0</v>
      </c>
      <c r="G60" s="57"/>
      <c r="H60" s="57"/>
      <c r="I60" s="57"/>
      <c r="J60" s="58" t="str">
        <f t="shared" si="169"/>
        <v/>
      </c>
      <c r="K60" s="59"/>
      <c r="L60" s="60"/>
      <c r="M60" s="52" t="str">
        <f t="shared" si="179"/>
        <v/>
      </c>
      <c r="N60" s="61" t="str">
        <f>IF(O60="","",VLOOKUP(O60,İ!$C$101:$K$157,2,0))</f>
        <v/>
      </c>
      <c r="O60" s="62"/>
      <c r="P60" s="57"/>
      <c r="Q60" s="57" t="str">
        <f>IF(O60="","",VLOOKUP(O60,İ!$C$101:$K$157,4,0))</f>
        <v/>
      </c>
      <c r="R60" s="57" t="str">
        <f>IF(O60="","",VLOOKUP(O60,İ!$C$101:$K$157,5,0))</f>
        <v/>
      </c>
      <c r="S60" s="57" t="str">
        <f>IF(O60="","",VLOOKUP(O60,İ!$C$101:$K$157,6,0))</f>
        <v/>
      </c>
      <c r="T60" s="58" t="str">
        <f t="shared" si="170"/>
        <v/>
      </c>
      <c r="U60" s="59" t="str">
        <f>IF(O60="","",VLOOKUP(O60,İ!$C$101:$K$157,8,0))</f>
        <v/>
      </c>
      <c r="V60" s="60" t="str">
        <f>IF(O60="","",VLOOKUP(O60,İ!$C$101:$K$157,9,0))</f>
        <v/>
      </c>
      <c r="W60" s="52" t="str">
        <f t="shared" si="180"/>
        <v/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0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16</v>
      </c>
      <c r="H62" s="75">
        <f t="shared" si="205"/>
        <v>0</v>
      </c>
      <c r="I62" s="75">
        <f t="shared" si="205"/>
        <v>2</v>
      </c>
      <c r="J62" s="75">
        <f t="shared" si="205"/>
        <v>17</v>
      </c>
      <c r="K62" s="76">
        <f t="shared" si="205"/>
        <v>29</v>
      </c>
      <c r="L62" s="77"/>
      <c r="M62" s="72"/>
      <c r="N62" s="73"/>
      <c r="O62" s="78" t="s">
        <v>40</v>
      </c>
      <c r="P62" s="74"/>
      <c r="Q62" s="74">
        <f t="shared" ref="Q62:U62" si="206">+SUM(Q53:Q61)</f>
        <v>7</v>
      </c>
      <c r="R62" s="75">
        <f t="shared" si="206"/>
        <v>0</v>
      </c>
      <c r="S62" s="75">
        <f t="shared" si="206"/>
        <v>0</v>
      </c>
      <c r="T62" s="75">
        <f t="shared" si="206"/>
        <v>7</v>
      </c>
      <c r="U62" s="76">
        <f t="shared" si="206"/>
        <v>9</v>
      </c>
      <c r="V62" s="77"/>
      <c r="W62" s="72"/>
      <c r="X62" s="73"/>
      <c r="Y62" s="78" t="s">
        <v>40</v>
      </c>
      <c r="Z62" s="74">
        <f t="shared" ref="Z62:AD62" si="207">+SUM(Z53:Z61)</f>
        <v>9</v>
      </c>
      <c r="AA62" s="75">
        <f t="shared" si="207"/>
        <v>0</v>
      </c>
      <c r="AB62" s="75">
        <f t="shared" si="207"/>
        <v>2</v>
      </c>
      <c r="AC62" s="75">
        <f t="shared" si="207"/>
        <v>10</v>
      </c>
      <c r="AD62" s="76">
        <f t="shared" si="207"/>
        <v>20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84</v>
      </c>
      <c r="H63" s="90">
        <f t="shared" si="208"/>
        <v>6</v>
      </c>
      <c r="I63" s="90">
        <f t="shared" si="208"/>
        <v>18</v>
      </c>
      <c r="J63" s="90">
        <f t="shared" si="208"/>
        <v>96</v>
      </c>
      <c r="K63" s="91">
        <f t="shared" si="208"/>
        <v>149</v>
      </c>
      <c r="L63" s="92"/>
      <c r="M63" s="80"/>
      <c r="N63" s="81"/>
      <c r="O63" s="94" t="s">
        <v>101</v>
      </c>
      <c r="P63" s="89"/>
      <c r="Q63" s="90">
        <f t="shared" ref="Q63:U63" si="209">Q62+Q51</f>
        <v>41</v>
      </c>
      <c r="R63" s="90">
        <f t="shared" si="209"/>
        <v>4</v>
      </c>
      <c r="S63" s="90">
        <f t="shared" si="209"/>
        <v>4</v>
      </c>
      <c r="T63" s="90">
        <f t="shared" si="209"/>
        <v>45</v>
      </c>
      <c r="U63" s="91">
        <f t="shared" si="209"/>
        <v>57</v>
      </c>
      <c r="V63" s="85"/>
      <c r="W63" s="80"/>
      <c r="X63" s="81"/>
      <c r="Y63" s="94" t="s">
        <v>101</v>
      </c>
      <c r="Z63" s="90">
        <f t="shared" ref="Z63:AD63" si="210">Z62+Z51</f>
        <v>43</v>
      </c>
      <c r="AA63" s="90">
        <f t="shared" si="210"/>
        <v>2</v>
      </c>
      <c r="AB63" s="90">
        <f t="shared" si="210"/>
        <v>14</v>
      </c>
      <c r="AC63" s="90">
        <f t="shared" si="210"/>
        <v>51</v>
      </c>
      <c r="AD63" s="91">
        <f t="shared" si="210"/>
        <v>91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414</v>
      </c>
      <c r="E65" s="62" t="s">
        <v>415</v>
      </c>
      <c r="F65" s="55" t="b">
        <v>1</v>
      </c>
      <c r="G65" s="57">
        <v>2</v>
      </c>
      <c r="H65" s="57">
        <v>0</v>
      </c>
      <c r="I65" s="57">
        <v>2</v>
      </c>
      <c r="J65" s="58">
        <f t="shared" ref="J65:J73" si="211">IF(G65="","",G65+(H65+I65)/2)</f>
        <v>3</v>
      </c>
      <c r="K65" s="59">
        <v>6</v>
      </c>
      <c r="L65" s="60" t="s">
        <v>187</v>
      </c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BIL302</v>
      </c>
      <c r="Y65" s="62" t="str">
        <f t="shared" si="213"/>
        <v>Bilgisayar Ağları</v>
      </c>
      <c r="Z65" s="57">
        <f t="shared" ref="Z65:AB65" si="214">IF($F65=TRUE,G65,"")</f>
        <v>2</v>
      </c>
      <c r="AA65" s="57">
        <f t="shared" si="214"/>
        <v>0</v>
      </c>
      <c r="AB65" s="57">
        <f t="shared" si="214"/>
        <v>2</v>
      </c>
      <c r="AC65" s="58">
        <f t="shared" ref="AC65:AC73" si="215">IF(Z65="","",Z65+(AA65+AB65)/2)</f>
        <v>3</v>
      </c>
      <c r="AD65" s="59">
        <f t="shared" ref="AD65:AE65" si="216">IF($F65=TRUE,K65,"")</f>
        <v>6</v>
      </c>
      <c r="AE65" s="60" t="str">
        <f t="shared" si="216"/>
        <v>BIL101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6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416</v>
      </c>
      <c r="E66" s="62" t="s">
        <v>417</v>
      </c>
      <c r="F66" s="55" t="b">
        <v>1</v>
      </c>
      <c r="G66" s="57">
        <v>3</v>
      </c>
      <c r="H66" s="57">
        <v>0</v>
      </c>
      <c r="I66" s="57">
        <v>0</v>
      </c>
      <c r="J66" s="58">
        <f t="shared" si="211"/>
        <v>3</v>
      </c>
      <c r="K66" s="59">
        <v>6</v>
      </c>
      <c r="L66" s="60" t="s">
        <v>395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BIL304</v>
      </c>
      <c r="Y66" s="62" t="str">
        <f t="shared" si="223"/>
        <v>İşletim Sistemleri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6</v>
      </c>
      <c r="AE66" s="60" t="str">
        <f t="shared" si="225"/>
        <v>BIL102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6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418</v>
      </c>
      <c r="E67" s="62" t="s">
        <v>132</v>
      </c>
      <c r="F67" s="55" t="b">
        <v>1</v>
      </c>
      <c r="G67" s="57">
        <v>3</v>
      </c>
      <c r="H67" s="57">
        <v>0</v>
      </c>
      <c r="I67" s="57">
        <v>0</v>
      </c>
      <c r="J67" s="58">
        <f t="shared" si="211"/>
        <v>3</v>
      </c>
      <c r="K67" s="59">
        <v>6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BIS352</v>
      </c>
      <c r="Y67" s="62" t="str">
        <f t="shared" si="226"/>
        <v>Bölüm Seçmeli Ders IV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6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6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419</v>
      </c>
      <c r="E68" s="62" t="s">
        <v>420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MMS352</v>
      </c>
      <c r="Y68" s="62" t="str">
        <f t="shared" si="229"/>
        <v>Fakülte Seçmeli Ders III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421</v>
      </c>
      <c r="E69" s="62" t="s">
        <v>422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MMS354</v>
      </c>
      <c r="Y69" s="62" t="str">
        <f t="shared" si="232"/>
        <v>Fakülte Seçmeli Ders IV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133</v>
      </c>
      <c r="E70" s="62" t="s">
        <v>175</v>
      </c>
      <c r="F70" s="55" t="b">
        <v>0</v>
      </c>
      <c r="G70" s="57">
        <v>2</v>
      </c>
      <c r="H70" s="57">
        <v>0</v>
      </c>
      <c r="I70" s="57">
        <v>0</v>
      </c>
      <c r="J70" s="58">
        <f t="shared" si="211"/>
        <v>2</v>
      </c>
      <c r="K70" s="59">
        <v>3</v>
      </c>
      <c r="L70" s="60"/>
      <c r="M70" s="52">
        <f t="shared" si="221"/>
        <v>6</v>
      </c>
      <c r="N70" s="61" t="s">
        <v>174</v>
      </c>
      <c r="O70" s="62" t="s">
        <v>175</v>
      </c>
      <c r="P70" s="57" t="b">
        <v>1</v>
      </c>
      <c r="Q70" s="57">
        <v>2</v>
      </c>
      <c r="R70" s="57">
        <v>0</v>
      </c>
      <c r="S70" s="57">
        <v>0</v>
      </c>
      <c r="T70" s="58">
        <f t="shared" si="212"/>
        <v>2</v>
      </c>
      <c r="U70" s="59">
        <v>3</v>
      </c>
      <c r="V70" s="60"/>
      <c r="W70" s="52">
        <f t="shared" si="222"/>
        <v>6</v>
      </c>
      <c r="X70" s="61" t="str">
        <f t="shared" ref="X70:Y70" si="235">IF($F70=TRUE,D70,"")</f>
        <v/>
      </c>
      <c r="Y70" s="62" t="str">
        <f t="shared" si="235"/>
        <v/>
      </c>
      <c r="Z70" s="57" t="str">
        <f t="shared" ref="Z70:AB70" si="236">IF($F70=TRUE,G70,"")</f>
        <v/>
      </c>
      <c r="AA70" s="57" t="str">
        <f t="shared" si="236"/>
        <v/>
      </c>
      <c r="AB70" s="57" t="str">
        <f t="shared" si="236"/>
        <v/>
      </c>
      <c r="AC70" s="58" t="str">
        <f t="shared" si="215"/>
        <v/>
      </c>
      <c r="AD70" s="59" t="str">
        <f t="shared" ref="AD70:AE70" si="237">IF($F70=TRUE,K70,"")</f>
        <v/>
      </c>
      <c r="AE70" s="60" t="str">
        <f t="shared" si="237"/>
        <v/>
      </c>
      <c r="AF70" s="63"/>
      <c r="AG70" s="67">
        <f t="shared" si="217"/>
        <v>0</v>
      </c>
      <c r="AH70" s="68">
        <f t="shared" si="218"/>
        <v>3</v>
      </c>
      <c r="AI70" s="63">
        <f t="shared" si="219"/>
        <v>0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136</v>
      </c>
      <c r="E71" s="62" t="s">
        <v>137</v>
      </c>
      <c r="F71" s="55" t="b">
        <v>0</v>
      </c>
      <c r="G71" s="57">
        <v>2</v>
      </c>
      <c r="H71" s="57">
        <v>0</v>
      </c>
      <c r="I71" s="57">
        <v>0</v>
      </c>
      <c r="J71" s="58">
        <f t="shared" si="211"/>
        <v>2</v>
      </c>
      <c r="K71" s="59">
        <v>2</v>
      </c>
      <c r="L71" s="60"/>
      <c r="M71" s="52">
        <f t="shared" si="221"/>
        <v>7</v>
      </c>
      <c r="N71" s="61" t="s">
        <v>136</v>
      </c>
      <c r="O71" s="62" t="s">
        <v>137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2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2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18</v>
      </c>
      <c r="H74" s="75">
        <f t="shared" si="247"/>
        <v>0</v>
      </c>
      <c r="I74" s="75">
        <f t="shared" si="247"/>
        <v>2</v>
      </c>
      <c r="J74" s="75">
        <f t="shared" si="247"/>
        <v>19</v>
      </c>
      <c r="K74" s="76">
        <f t="shared" si="247"/>
        <v>31</v>
      </c>
      <c r="L74" s="77"/>
      <c r="M74" s="72"/>
      <c r="N74" s="73"/>
      <c r="O74" s="78" t="s">
        <v>40</v>
      </c>
      <c r="P74" s="74"/>
      <c r="Q74" s="74">
        <f t="shared" ref="Q74:U74" si="248">+SUM(Q65:Q73)</f>
        <v>4</v>
      </c>
      <c r="R74" s="75">
        <f t="shared" si="248"/>
        <v>0</v>
      </c>
      <c r="S74" s="75">
        <f t="shared" si="248"/>
        <v>0</v>
      </c>
      <c r="T74" s="75">
        <f t="shared" si="248"/>
        <v>4</v>
      </c>
      <c r="U74" s="76">
        <f t="shared" si="248"/>
        <v>5</v>
      </c>
      <c r="V74" s="77"/>
      <c r="W74" s="72"/>
      <c r="X74" s="73"/>
      <c r="Y74" s="78" t="s">
        <v>40</v>
      </c>
      <c r="Z74" s="74">
        <f t="shared" ref="Z74:AD74" si="249">+SUM(Z65:Z73)</f>
        <v>14</v>
      </c>
      <c r="AA74" s="75">
        <f t="shared" si="249"/>
        <v>0</v>
      </c>
      <c r="AB74" s="75">
        <f t="shared" si="249"/>
        <v>2</v>
      </c>
      <c r="AC74" s="75">
        <f t="shared" si="249"/>
        <v>15</v>
      </c>
      <c r="AD74" s="76">
        <f t="shared" si="249"/>
        <v>26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102</v>
      </c>
      <c r="H75" s="90">
        <f t="shared" si="250"/>
        <v>6</v>
      </c>
      <c r="I75" s="90">
        <f t="shared" si="250"/>
        <v>20</v>
      </c>
      <c r="J75" s="90">
        <f t="shared" si="250"/>
        <v>115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45</v>
      </c>
      <c r="R75" s="90">
        <f t="shared" si="251"/>
        <v>4</v>
      </c>
      <c r="S75" s="90">
        <f t="shared" si="251"/>
        <v>4</v>
      </c>
      <c r="T75" s="90">
        <f t="shared" si="251"/>
        <v>49</v>
      </c>
      <c r="U75" s="91">
        <f t="shared" si="251"/>
        <v>62</v>
      </c>
      <c r="V75" s="85"/>
      <c r="W75" s="80"/>
      <c r="X75" s="81"/>
      <c r="Y75" s="94" t="s">
        <v>101</v>
      </c>
      <c r="Z75" s="90">
        <f t="shared" ref="Z75:AD75" si="252">Z74+Z63</f>
        <v>57</v>
      </c>
      <c r="AA75" s="90">
        <f t="shared" si="252"/>
        <v>2</v>
      </c>
      <c r="AB75" s="90">
        <f t="shared" si="252"/>
        <v>16</v>
      </c>
      <c r="AC75" s="90">
        <f t="shared" si="252"/>
        <v>66</v>
      </c>
      <c r="AD75" s="91">
        <f t="shared" si="252"/>
        <v>117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423</v>
      </c>
      <c r="E77" s="62" t="s">
        <v>141</v>
      </c>
      <c r="F77" s="55" t="b">
        <v>1</v>
      </c>
      <c r="G77" s="57">
        <v>0</v>
      </c>
      <c r="H77" s="57">
        <v>0</v>
      </c>
      <c r="I77" s="57">
        <v>0</v>
      </c>
      <c r="J77" s="58">
        <f t="shared" ref="J77:J85" si="253">IF(G77="","",G77+(H77+I77)/2)</f>
        <v>0</v>
      </c>
      <c r="K77" s="95">
        <v>3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BIL401</v>
      </c>
      <c r="Y77" s="62" t="str">
        <f t="shared" si="255"/>
        <v>Staj II</v>
      </c>
      <c r="Z77" s="57">
        <f t="shared" ref="Z77:AB77" si="256">IF($F77=TRUE,G77,"")</f>
        <v>0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0</v>
      </c>
      <c r="AD77" s="59">
        <f t="shared" ref="AD77:AE77" si="258">IF($F77=TRUE,K77,"")</f>
        <v>3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3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424</v>
      </c>
      <c r="E78" s="62" t="s">
        <v>425</v>
      </c>
      <c r="F78" s="55" t="b">
        <v>1</v>
      </c>
      <c r="G78" s="57">
        <v>0</v>
      </c>
      <c r="H78" s="57">
        <v>2</v>
      </c>
      <c r="I78" s="57">
        <v>0</v>
      </c>
      <c r="J78" s="58">
        <f t="shared" si="253"/>
        <v>1</v>
      </c>
      <c r="K78" s="59">
        <v>7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BIL403</v>
      </c>
      <c r="Y78" s="62" t="str">
        <f t="shared" si="265"/>
        <v>Bitirme Projesi I</v>
      </c>
      <c r="Z78" s="57">
        <f t="shared" ref="Z78:AB78" si="266">IF($F78=TRUE,G78,"")</f>
        <v>0</v>
      </c>
      <c r="AA78" s="57">
        <f t="shared" si="266"/>
        <v>2</v>
      </c>
      <c r="AB78" s="57">
        <f t="shared" si="266"/>
        <v>0</v>
      </c>
      <c r="AC78" s="58">
        <f t="shared" si="257"/>
        <v>1</v>
      </c>
      <c r="AD78" s="59">
        <f t="shared" ref="AD78:AE78" si="267">IF($F78=TRUE,K78,"")</f>
        <v>7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7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426</v>
      </c>
      <c r="E79" s="62" t="s">
        <v>427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59">
        <v>6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BIL405</v>
      </c>
      <c r="Y79" s="62" t="str">
        <f t="shared" si="268"/>
        <v>Otomata Teorisi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6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6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428</v>
      </c>
      <c r="E80" s="62" t="s">
        <v>429</v>
      </c>
      <c r="F80" s="55" t="b">
        <v>1</v>
      </c>
      <c r="G80" s="57">
        <v>3</v>
      </c>
      <c r="H80" s="57">
        <v>2</v>
      </c>
      <c r="I80" s="57">
        <v>0</v>
      </c>
      <c r="J80" s="58">
        <f t="shared" si="253"/>
        <v>4</v>
      </c>
      <c r="K80" s="95">
        <v>6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BIL407</v>
      </c>
      <c r="Y80" s="62" t="str">
        <f t="shared" si="271"/>
        <v>Yapay Zeka</v>
      </c>
      <c r="Z80" s="57">
        <f t="shared" ref="Z80:AB80" si="272">IF($F80=TRUE,G80,"")</f>
        <v>3</v>
      </c>
      <c r="AA80" s="57">
        <f t="shared" si="272"/>
        <v>2</v>
      </c>
      <c r="AB80" s="57">
        <f t="shared" si="272"/>
        <v>0</v>
      </c>
      <c r="AC80" s="58">
        <f t="shared" si="257"/>
        <v>4</v>
      </c>
      <c r="AD80" s="59">
        <f t="shared" ref="AD80:AE80" si="273">IF($F80=TRUE,K80,"")</f>
        <v>6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6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430</v>
      </c>
      <c r="E81" s="62" t="s">
        <v>147</v>
      </c>
      <c r="F81" s="55" t="b">
        <v>1</v>
      </c>
      <c r="G81" s="57">
        <v>3</v>
      </c>
      <c r="H81" s="57">
        <v>0</v>
      </c>
      <c r="I81" s="57">
        <v>0</v>
      </c>
      <c r="J81" s="58">
        <f t="shared" si="253"/>
        <v>3</v>
      </c>
      <c r="K81" s="59">
        <v>6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BIS451</v>
      </c>
      <c r="Y81" s="62" t="str">
        <f t="shared" si="274"/>
        <v>Bölüm Seçmeli Ders V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6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6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152</v>
      </c>
      <c r="E82" s="62" t="s">
        <v>153</v>
      </c>
      <c r="F82" s="55" t="b">
        <v>0</v>
      </c>
      <c r="G82" s="57">
        <v>2</v>
      </c>
      <c r="H82" s="57">
        <v>0</v>
      </c>
      <c r="I82" s="57">
        <v>0</v>
      </c>
      <c r="J82" s="58">
        <f t="shared" si="253"/>
        <v>2</v>
      </c>
      <c r="K82" s="59">
        <v>2</v>
      </c>
      <c r="L82" s="60"/>
      <c r="M82" s="52">
        <f t="shared" si="263"/>
        <v>6</v>
      </c>
      <c r="N82" s="61" t="s">
        <v>152</v>
      </c>
      <c r="O82" s="62" t="s">
        <v>153</v>
      </c>
      <c r="P82" s="57" t="b">
        <v>0</v>
      </c>
      <c r="Q82" s="57">
        <v>2</v>
      </c>
      <c r="R82" s="57">
        <v>0</v>
      </c>
      <c r="S82" s="57">
        <v>0</v>
      </c>
      <c r="T82" s="58">
        <f t="shared" si="254"/>
        <v>2</v>
      </c>
      <c r="U82" s="59">
        <v>2</v>
      </c>
      <c r="V82" s="60"/>
      <c r="W82" s="52">
        <f t="shared" si="264"/>
        <v>6</v>
      </c>
      <c r="X82" s="61" t="str">
        <f t="shared" ref="X82:Y82" si="277">IF($F82=TRUE,D82,"")</f>
        <v/>
      </c>
      <c r="Y82" s="62" t="str">
        <f t="shared" si="277"/>
        <v/>
      </c>
      <c r="Z82" s="57" t="str">
        <f t="shared" ref="Z82:AB82" si="278">IF($F82=TRUE,G82,"")</f>
        <v/>
      </c>
      <c r="AA82" s="57" t="str">
        <f t="shared" si="278"/>
        <v/>
      </c>
      <c r="AB82" s="57" t="str">
        <f t="shared" si="278"/>
        <v/>
      </c>
      <c r="AC82" s="58" t="str">
        <f t="shared" si="257"/>
        <v/>
      </c>
      <c r="AD82" s="59" t="str">
        <f t="shared" ref="AD82:AE82" si="279">IF($F82=TRUE,K82,"")</f>
        <v/>
      </c>
      <c r="AE82" s="60" t="str">
        <f t="shared" si="279"/>
        <v/>
      </c>
      <c r="AF82" s="63"/>
      <c r="AG82" s="67">
        <f t="shared" si="259"/>
        <v>0</v>
      </c>
      <c r="AH82" s="68">
        <f t="shared" si="260"/>
        <v>2</v>
      </c>
      <c r="AI82" s="63">
        <f t="shared" si="261"/>
        <v>0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156</v>
      </c>
      <c r="E83" s="62" t="s">
        <v>431</v>
      </c>
      <c r="F83" s="55" t="b">
        <v>1</v>
      </c>
      <c r="G83" s="57">
        <v>2</v>
      </c>
      <c r="H83" s="57">
        <v>0</v>
      </c>
      <c r="I83" s="57">
        <v>0</v>
      </c>
      <c r="J83" s="58">
        <f t="shared" si="253"/>
        <v>2</v>
      </c>
      <c r="K83" s="59">
        <v>3</v>
      </c>
      <c r="L83" s="60"/>
      <c r="M83" s="52">
        <f t="shared" si="263"/>
        <v>7</v>
      </c>
      <c r="N83" s="61" t="str">
        <f>IF(O83="","",VLOOKUP(O83,İ!$C$101:$K$157,2,0))</f>
        <v/>
      </c>
      <c r="O83" s="62"/>
      <c r="P83" s="57"/>
      <c r="Q83" s="57" t="str">
        <f>IF(O83="","",VLOOKUP(O83,İ!$C$101:$K$157,4,0))</f>
        <v/>
      </c>
      <c r="R83" s="57" t="str">
        <f>IF(O83="","",VLOOKUP(O83,İ!$C$101:$K$157,5,0))</f>
        <v/>
      </c>
      <c r="S83" s="57" t="str">
        <f>IF(O83="","",VLOOKUP(O83,İ!$C$101:$K$157,6,0))</f>
        <v/>
      </c>
      <c r="T83" s="58" t="str">
        <f t="shared" si="254"/>
        <v/>
      </c>
      <c r="U83" s="59" t="str">
        <f>IF(O83="","",VLOOKUP(O83,İ!$C$101:$K$157,8,0))</f>
        <v/>
      </c>
      <c r="V83" s="60" t="str">
        <f>IF(O83="","",VLOOKUP(O83,İ!$C$101:$K$157,9,0))</f>
        <v/>
      </c>
      <c r="W83" s="52">
        <f t="shared" si="264"/>
        <v>7</v>
      </c>
      <c r="X83" s="61" t="str">
        <f t="shared" ref="X83:Y83" si="280">IF($F83=TRUE,D83,"")</f>
        <v>USD451</v>
      </c>
      <c r="Y83" s="62" t="str">
        <f t="shared" si="280"/>
        <v>Üniversite Seçmeli Ders IV</v>
      </c>
      <c r="Z83" s="57">
        <f t="shared" ref="Z83:AB83" si="281">IF($F83=TRUE,G83,"")</f>
        <v>2</v>
      </c>
      <c r="AA83" s="57">
        <f t="shared" si="281"/>
        <v>0</v>
      </c>
      <c r="AB83" s="57">
        <f t="shared" si="281"/>
        <v>0</v>
      </c>
      <c r="AC83" s="58">
        <f t="shared" si="257"/>
        <v>2</v>
      </c>
      <c r="AD83" s="59">
        <f t="shared" ref="AD83:AE83" si="282">IF($F83=TRUE,K83,"")</f>
        <v>3</v>
      </c>
      <c r="AE83" s="60">
        <f t="shared" si="282"/>
        <v>0</v>
      </c>
      <c r="AF83" s="63"/>
      <c r="AG83" s="67">
        <f t="shared" si="259"/>
        <v>0</v>
      </c>
      <c r="AH83" s="68">
        <f t="shared" si="260"/>
        <v>0</v>
      </c>
      <c r="AI83" s="63">
        <f t="shared" si="261"/>
        <v>3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13</v>
      </c>
      <c r="H86" s="75">
        <f t="shared" si="289"/>
        <v>4</v>
      </c>
      <c r="I86" s="75">
        <f t="shared" si="289"/>
        <v>0</v>
      </c>
      <c r="J86" s="75">
        <f t="shared" si="289"/>
        <v>15</v>
      </c>
      <c r="K86" s="76">
        <f t="shared" si="289"/>
        <v>33</v>
      </c>
      <c r="L86" s="77"/>
      <c r="M86" s="72"/>
      <c r="N86" s="73"/>
      <c r="O86" s="78" t="s">
        <v>40</v>
      </c>
      <c r="P86" s="74"/>
      <c r="Q86" s="74">
        <f t="shared" ref="Q86:U86" si="290">+SUM(Q77:Q85)</f>
        <v>2</v>
      </c>
      <c r="R86" s="75">
        <f t="shared" si="290"/>
        <v>0</v>
      </c>
      <c r="S86" s="75">
        <f t="shared" si="290"/>
        <v>0</v>
      </c>
      <c r="T86" s="75">
        <f t="shared" si="290"/>
        <v>2</v>
      </c>
      <c r="U86" s="76">
        <f t="shared" si="290"/>
        <v>2</v>
      </c>
      <c r="V86" s="77"/>
      <c r="W86" s="72"/>
      <c r="X86" s="73"/>
      <c r="Y86" s="78" t="s">
        <v>40</v>
      </c>
      <c r="Z86" s="74">
        <f t="shared" ref="Z86:AD86" si="291">+SUM(Z77:Z85)</f>
        <v>11</v>
      </c>
      <c r="AA86" s="75">
        <f t="shared" si="291"/>
        <v>4</v>
      </c>
      <c r="AB86" s="75">
        <f t="shared" si="291"/>
        <v>0</v>
      </c>
      <c r="AC86" s="75">
        <f t="shared" si="291"/>
        <v>13</v>
      </c>
      <c r="AD86" s="76">
        <f t="shared" si="291"/>
        <v>31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115</v>
      </c>
      <c r="H87" s="90">
        <f t="shared" si="292"/>
        <v>10</v>
      </c>
      <c r="I87" s="90">
        <f t="shared" si="292"/>
        <v>20</v>
      </c>
      <c r="J87" s="90">
        <f t="shared" si="292"/>
        <v>130</v>
      </c>
      <c r="K87" s="91">
        <f t="shared" si="292"/>
        <v>213</v>
      </c>
      <c r="L87" s="92"/>
      <c r="M87" s="80"/>
      <c r="N87" s="81"/>
      <c r="O87" s="94" t="s">
        <v>101</v>
      </c>
      <c r="P87" s="89"/>
      <c r="Q87" s="90">
        <f t="shared" ref="Q87:U87" si="293">Q86+Q75</f>
        <v>47</v>
      </c>
      <c r="R87" s="90">
        <f t="shared" si="293"/>
        <v>4</v>
      </c>
      <c r="S87" s="90">
        <f t="shared" si="293"/>
        <v>4</v>
      </c>
      <c r="T87" s="90">
        <f t="shared" si="293"/>
        <v>51</v>
      </c>
      <c r="U87" s="91">
        <f t="shared" si="293"/>
        <v>64</v>
      </c>
      <c r="V87" s="85"/>
      <c r="W87" s="80"/>
      <c r="X87" s="81"/>
      <c r="Y87" s="94" t="s">
        <v>101</v>
      </c>
      <c r="Z87" s="90">
        <f t="shared" ref="Z87:AD87" si="294">Z86+Z75</f>
        <v>68</v>
      </c>
      <c r="AA87" s="90">
        <f t="shared" si="294"/>
        <v>6</v>
      </c>
      <c r="AB87" s="90">
        <f t="shared" si="294"/>
        <v>16</v>
      </c>
      <c r="AC87" s="90">
        <f t="shared" si="294"/>
        <v>79</v>
      </c>
      <c r="AD87" s="91">
        <f t="shared" si="294"/>
        <v>148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432</v>
      </c>
      <c r="E89" s="62" t="s">
        <v>433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5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BIL402</v>
      </c>
      <c r="Y89" s="62" t="str">
        <f t="shared" si="297"/>
        <v>Yazılım Mühendisliği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5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5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434</v>
      </c>
      <c r="E90" s="62" t="s">
        <v>435</v>
      </c>
      <c r="F90" s="55" t="b">
        <v>1</v>
      </c>
      <c r="G90" s="57">
        <v>0</v>
      </c>
      <c r="H90" s="57">
        <v>2</v>
      </c>
      <c r="I90" s="57">
        <v>0</v>
      </c>
      <c r="J90" s="58">
        <f t="shared" si="295"/>
        <v>1</v>
      </c>
      <c r="K90" s="59">
        <v>7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BIL404</v>
      </c>
      <c r="Y90" s="62" t="str">
        <f t="shared" si="307"/>
        <v>Bitirme Projesi II</v>
      </c>
      <c r="Z90" s="57">
        <f t="shared" ref="Z90:AB90" si="308">IF($F90=TRUE,G90,"")</f>
        <v>0</v>
      </c>
      <c r="AA90" s="57">
        <f t="shared" si="308"/>
        <v>2</v>
      </c>
      <c r="AB90" s="57">
        <f t="shared" si="308"/>
        <v>0</v>
      </c>
      <c r="AC90" s="58">
        <f t="shared" si="299"/>
        <v>1</v>
      </c>
      <c r="AD90" s="59">
        <f t="shared" ref="AD90:AE90" si="309">IF($F90=TRUE,K90,"")</f>
        <v>7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7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436</v>
      </c>
      <c r="E91" s="62" t="s">
        <v>149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6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BIS452</v>
      </c>
      <c r="Y91" s="62" t="str">
        <f t="shared" si="310"/>
        <v>Bölüm Seçmeli Ders VI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6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6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437</v>
      </c>
      <c r="E92" s="62" t="s">
        <v>151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6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BIS454</v>
      </c>
      <c r="Y92" s="62" t="str">
        <f t="shared" si="313"/>
        <v>Bölüm Seçmeli Ders VII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6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6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174</v>
      </c>
      <c r="E93" s="62" t="s">
        <v>438</v>
      </c>
      <c r="F93" s="55" t="b">
        <v>1</v>
      </c>
      <c r="G93" s="57">
        <v>2</v>
      </c>
      <c r="H93" s="57">
        <v>0</v>
      </c>
      <c r="I93" s="57">
        <v>0</v>
      </c>
      <c r="J93" s="58">
        <f t="shared" si="295"/>
        <v>2</v>
      </c>
      <c r="K93" s="59">
        <v>3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USD452</v>
      </c>
      <c r="Y93" s="62" t="str">
        <f t="shared" si="316"/>
        <v>Üniversite Seçmeli Ders V</v>
      </c>
      <c r="Z93" s="57">
        <f t="shared" ref="Z93:AB93" si="317">IF($F93=TRUE,G93,"")</f>
        <v>2</v>
      </c>
      <c r="AA93" s="57">
        <f t="shared" si="317"/>
        <v>0</v>
      </c>
      <c r="AB93" s="57">
        <f t="shared" si="317"/>
        <v>0</v>
      </c>
      <c r="AC93" s="58">
        <f t="shared" si="299"/>
        <v>2</v>
      </c>
      <c r="AD93" s="59">
        <f t="shared" ref="AD93:AE93" si="318">IF($F93=TRUE,K93,"")</f>
        <v>3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3</v>
      </c>
      <c r="AJ93" s="9"/>
    </row>
    <row r="94" spans="1:36" ht="14.25" customHeight="1" x14ac:dyDescent="0.3">
      <c r="A94" s="309"/>
      <c r="B94" s="306"/>
      <c r="C94" s="52" t="str">
        <f t="shared" si="304"/>
        <v/>
      </c>
      <c r="D94" s="61"/>
      <c r="E94" s="62"/>
      <c r="F94" s="55" t="b">
        <v>0</v>
      </c>
      <c r="G94" s="57"/>
      <c r="H94" s="57"/>
      <c r="I94" s="57"/>
      <c r="J94" s="58" t="str">
        <f t="shared" si="295"/>
        <v/>
      </c>
      <c r="K94" s="59"/>
      <c r="L94" s="60"/>
      <c r="M94" s="52" t="str">
        <f t="shared" si="305"/>
        <v/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 t="str">
        <f t="shared" si="306"/>
        <v/>
      </c>
      <c r="X94" s="61" t="str">
        <f t="shared" ref="X94:Y94" si="319">IF($F94=TRUE,D94,"")</f>
        <v/>
      </c>
      <c r="Y94" s="62" t="str">
        <f t="shared" si="319"/>
        <v/>
      </c>
      <c r="Z94" s="57" t="str">
        <f t="shared" ref="Z94:AB94" si="320">IF($F94=TRUE,G94,"")</f>
        <v/>
      </c>
      <c r="AA94" s="57" t="str">
        <f t="shared" si="320"/>
        <v/>
      </c>
      <c r="AB94" s="57" t="str">
        <f t="shared" si="320"/>
        <v/>
      </c>
      <c r="AC94" s="58" t="str">
        <f t="shared" si="299"/>
        <v/>
      </c>
      <c r="AD94" s="59" t="str">
        <f t="shared" ref="AD94:AE94" si="321">IF($F94=TRUE,K94,"")</f>
        <v/>
      </c>
      <c r="AE94" s="60" t="str">
        <f t="shared" si="321"/>
        <v/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0</v>
      </c>
      <c r="AJ94" s="9"/>
    </row>
    <row r="95" spans="1:36" ht="14.25" customHeight="1" x14ac:dyDescent="0.3">
      <c r="A95" s="309"/>
      <c r="B95" s="306"/>
      <c r="C95" s="52" t="str">
        <f t="shared" si="304"/>
        <v/>
      </c>
      <c r="D95" s="61"/>
      <c r="E95" s="62"/>
      <c r="F95" s="55" t="b">
        <v>0</v>
      </c>
      <c r="G95" s="57"/>
      <c r="H95" s="57"/>
      <c r="I95" s="57"/>
      <c r="J95" s="58" t="str">
        <f t="shared" si="295"/>
        <v/>
      </c>
      <c r="K95" s="59"/>
      <c r="L95" s="60"/>
      <c r="M95" s="52" t="str">
        <f t="shared" si="305"/>
        <v/>
      </c>
      <c r="N95" s="61" t="str">
        <f>IF(O95="","",VLOOKUP(O95,İ!$C$101:$K$157,2,0))</f>
        <v/>
      </c>
      <c r="O95" s="62"/>
      <c r="P95" s="57"/>
      <c r="Q95" s="57" t="str">
        <f>IF(O95="","",VLOOKUP(O95,İ!$C$101:$K$157,4,0))</f>
        <v/>
      </c>
      <c r="R95" s="57" t="str">
        <f>IF(O95="","",VLOOKUP(O95,İ!$C$101:$K$157,5,0))</f>
        <v/>
      </c>
      <c r="S95" s="57" t="str">
        <f>IF(O95="","",VLOOKUP(O95,İ!$C$101:$K$157,6,0))</f>
        <v/>
      </c>
      <c r="T95" s="58" t="str">
        <f t="shared" si="296"/>
        <v/>
      </c>
      <c r="U95" s="59" t="str">
        <f>IF(O95="","",VLOOKUP(O95,İ!$C$101:$K$157,8,0))</f>
        <v/>
      </c>
      <c r="V95" s="60" t="str">
        <f>IF(O95="","",VLOOKUP(O95,İ!$C$101:$K$157,9,0))</f>
        <v/>
      </c>
      <c r="W95" s="52" t="str">
        <f t="shared" si="306"/>
        <v/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11</v>
      </c>
      <c r="H98" s="75">
        <f t="shared" si="331"/>
        <v>2</v>
      </c>
      <c r="I98" s="75">
        <f t="shared" si="331"/>
        <v>0</v>
      </c>
      <c r="J98" s="75">
        <f t="shared" si="331"/>
        <v>12</v>
      </c>
      <c r="K98" s="76">
        <f t="shared" si="331"/>
        <v>27</v>
      </c>
      <c r="L98" s="77"/>
      <c r="M98" s="72"/>
      <c r="N98" s="73"/>
      <c r="O98" s="78" t="s">
        <v>40</v>
      </c>
      <c r="P98" s="74"/>
      <c r="Q98" s="74">
        <f t="shared" ref="Q98:U98" si="332">+SUM(Q89:Q97)</f>
        <v>0</v>
      </c>
      <c r="R98" s="75">
        <f t="shared" si="332"/>
        <v>0</v>
      </c>
      <c r="S98" s="75">
        <f t="shared" si="332"/>
        <v>0</v>
      </c>
      <c r="T98" s="75">
        <f t="shared" si="332"/>
        <v>0</v>
      </c>
      <c r="U98" s="76">
        <f t="shared" si="332"/>
        <v>0</v>
      </c>
      <c r="V98" s="77"/>
      <c r="W98" s="72"/>
      <c r="X98" s="73"/>
      <c r="Y98" s="78" t="s">
        <v>40</v>
      </c>
      <c r="Z98" s="74">
        <f t="shared" ref="Z98:AD98" si="333">+SUM(Z89:Z97)</f>
        <v>11</v>
      </c>
      <c r="AA98" s="75">
        <f t="shared" si="333"/>
        <v>2</v>
      </c>
      <c r="AB98" s="75">
        <f t="shared" si="333"/>
        <v>0</v>
      </c>
      <c r="AC98" s="75">
        <f t="shared" si="333"/>
        <v>12</v>
      </c>
      <c r="AD98" s="76">
        <f t="shared" si="333"/>
        <v>27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126</v>
      </c>
      <c r="H99" s="96">
        <f t="shared" si="334"/>
        <v>12</v>
      </c>
      <c r="I99" s="96">
        <f t="shared" si="334"/>
        <v>20</v>
      </c>
      <c r="J99" s="96">
        <f t="shared" si="334"/>
        <v>142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47</v>
      </c>
      <c r="R99" s="96">
        <f t="shared" si="335"/>
        <v>4</v>
      </c>
      <c r="S99" s="96">
        <f t="shared" si="335"/>
        <v>4</v>
      </c>
      <c r="T99" s="96">
        <f t="shared" si="335"/>
        <v>51</v>
      </c>
      <c r="U99" s="97">
        <f t="shared" si="335"/>
        <v>64</v>
      </c>
      <c r="V99" s="85"/>
      <c r="W99" s="80"/>
      <c r="X99" s="81"/>
      <c r="Y99" s="94" t="s">
        <v>101</v>
      </c>
      <c r="Z99" s="96">
        <f t="shared" ref="Z99:AD99" si="336">Z98+Z87</f>
        <v>79</v>
      </c>
      <c r="AA99" s="96">
        <f t="shared" si="336"/>
        <v>8</v>
      </c>
      <c r="AB99" s="96">
        <f t="shared" si="336"/>
        <v>16</v>
      </c>
      <c r="AC99" s="96">
        <f t="shared" si="336"/>
        <v>91</v>
      </c>
      <c r="AD99" s="97">
        <f t="shared" si="336"/>
        <v>175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6">
    <mergeCell ref="E2:F2"/>
    <mergeCell ref="Y2:Z2"/>
    <mergeCell ref="A4:A27"/>
    <mergeCell ref="B5:B15"/>
    <mergeCell ref="B17:B27"/>
    <mergeCell ref="B29:B39"/>
    <mergeCell ref="B41:B51"/>
    <mergeCell ref="E98:F98"/>
    <mergeCell ref="E99:F99"/>
    <mergeCell ref="A28:A51"/>
    <mergeCell ref="A52:A75"/>
    <mergeCell ref="B53:B63"/>
    <mergeCell ref="B65:B75"/>
    <mergeCell ref="A76:A99"/>
    <mergeCell ref="B77:B87"/>
    <mergeCell ref="B89:B99"/>
  </mergeCells>
  <conditionalFormatting sqref="E2 O2 Y2">
    <cfRule type="containsText" dxfId="203" priority="1" operator="containsText" text="MAKİNE">
      <formula>NOT(ISERROR(SEARCH(("MAKİNE"),(E2))))</formula>
    </cfRule>
    <cfRule type="containsText" dxfId="202" priority="2" operator="containsText" text="İNŞAAT">
      <formula>NOT(ISERROR(SEARCH(("İNŞAAT"),(E2))))</formula>
    </cfRule>
    <cfRule type="containsText" dxfId="201" priority="3" operator="containsText" text="ELEKTRİK">
      <formula>NOT(ISERROR(SEARCH(("ELEKTRİK"),(E2))))</formula>
    </cfRule>
    <cfRule type="containsText" dxfId="200" priority="4" operator="containsText" text="BİLGİSAYAR">
      <formula>NOT(ISERROR(SEARCH(("BİLGİSAYAR"),(E2))))</formula>
    </cfRule>
    <cfRule type="containsText" dxfId="199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198" priority="6">
      <formula>$AG5=1</formula>
    </cfRule>
  </conditionalFormatting>
  <conditionalFormatting sqref="L2">
    <cfRule type="cellIs" dxfId="197" priority="7" operator="equal">
      <formula>240</formula>
    </cfRule>
    <cfRule type="cellIs" dxfId="196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00FF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439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52</v>
      </c>
      <c r="E2" s="313" t="s">
        <v>394</v>
      </c>
      <c r="F2" s="314"/>
      <c r="G2" s="14">
        <f t="shared" ref="G2:K2" si="0">G99</f>
        <v>126</v>
      </c>
      <c r="H2" s="15">
        <f t="shared" si="0"/>
        <v>12</v>
      </c>
      <c r="I2" s="15">
        <f t="shared" si="0"/>
        <v>20</v>
      </c>
      <c r="J2" s="16">
        <f t="shared" si="0"/>
        <v>142</v>
      </c>
      <c r="K2" s="17">
        <f t="shared" si="0"/>
        <v>240</v>
      </c>
      <c r="L2" s="18">
        <f>U2+AD2</f>
        <v>240</v>
      </c>
      <c r="M2" s="12"/>
      <c r="N2" s="19">
        <v>19</v>
      </c>
      <c r="O2" s="20" t="s">
        <v>2</v>
      </c>
      <c r="P2" s="21"/>
      <c r="Q2" s="21"/>
      <c r="R2" s="21"/>
      <c r="S2" s="21"/>
      <c r="T2" s="22"/>
      <c r="U2" s="17">
        <f>SUM(AH5:AH13,AH17:AH25,AH29:AH37,AH41:AH49,AH53:AH61,AH65:AH73,AH77:AH85,AH89:AH97)</f>
        <v>61</v>
      </c>
      <c r="V2" s="23"/>
      <c r="W2" s="12"/>
      <c r="X2" s="19">
        <v>33</v>
      </c>
      <c r="Y2" s="313" t="s">
        <v>394</v>
      </c>
      <c r="Z2" s="314"/>
      <c r="AA2" s="21"/>
      <c r="AB2" s="21"/>
      <c r="AC2" s="22"/>
      <c r="AD2" s="17">
        <f>SUM(AI5:AI13,AI17:AI25,AI29:AI37,AI41:AI49,AI53:AI61,AI65:AI73,AI77:AI85,AI89:AI97)</f>
        <v>179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187</v>
      </c>
      <c r="E8" s="62" t="s">
        <v>188</v>
      </c>
      <c r="F8" s="55" t="b">
        <v>1</v>
      </c>
      <c r="G8" s="57">
        <v>3</v>
      </c>
      <c r="H8" s="57">
        <v>0</v>
      </c>
      <c r="I8" s="57">
        <v>2</v>
      </c>
      <c r="J8" s="58">
        <f t="shared" si="1"/>
        <v>4</v>
      </c>
      <c r="K8" s="59">
        <v>7</v>
      </c>
      <c r="L8" s="60"/>
      <c r="M8" s="52">
        <f t="shared" si="11"/>
        <v>4</v>
      </c>
      <c r="N8" s="61"/>
      <c r="O8" s="62"/>
      <c r="P8" s="57"/>
      <c r="Q8" s="57"/>
      <c r="R8" s="57"/>
      <c r="S8" s="57"/>
      <c r="T8" s="58" t="str">
        <f t="shared" si="2"/>
        <v/>
      </c>
      <c r="U8" s="59"/>
      <c r="V8" s="60" t="str">
        <f>IF(O8="","",VLOOKUP(O8,İ!$C$101:$K$157,9,0))</f>
        <v/>
      </c>
      <c r="W8" s="52">
        <f t="shared" si="12"/>
        <v>4</v>
      </c>
      <c r="X8" s="61" t="str">
        <f t="shared" ref="X8:Y8" si="19">IF($F8=TRUE,D8,"")</f>
        <v>BIL101</v>
      </c>
      <c r="Y8" s="62" t="str">
        <f t="shared" si="19"/>
        <v>Bilgisayar Programlama I</v>
      </c>
      <c r="Z8" s="57">
        <f t="shared" ref="Z8:AB8" si="20">IF($F8=TRUE,G8,"")</f>
        <v>3</v>
      </c>
      <c r="AA8" s="57">
        <f t="shared" si="20"/>
        <v>0</v>
      </c>
      <c r="AB8" s="57">
        <f t="shared" si="20"/>
        <v>2</v>
      </c>
      <c r="AC8" s="58">
        <f t="shared" si="5"/>
        <v>4</v>
      </c>
      <c r="AD8" s="59">
        <f t="shared" ref="AD8:AE8" si="21">IF($F8=TRUE,K8,"")</f>
        <v>7</v>
      </c>
      <c r="AE8" s="60">
        <f t="shared" si="21"/>
        <v>0</v>
      </c>
      <c r="AF8" s="63"/>
      <c r="AG8" s="67">
        <f t="shared" si="7"/>
        <v>0</v>
      </c>
      <c r="AH8" s="68">
        <f t="shared" si="8"/>
        <v>0</v>
      </c>
      <c r="AI8" s="63">
        <f t="shared" si="9"/>
        <v>7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185</v>
      </c>
      <c r="E9" s="62" t="s">
        <v>186</v>
      </c>
      <c r="F9" s="55" t="b">
        <v>0</v>
      </c>
      <c r="G9" s="57">
        <v>2</v>
      </c>
      <c r="H9" s="57">
        <v>0</v>
      </c>
      <c r="I9" s="57">
        <v>0</v>
      </c>
      <c r="J9" s="58">
        <f t="shared" si="1"/>
        <v>2</v>
      </c>
      <c r="K9" s="59">
        <v>3</v>
      </c>
      <c r="L9" s="60"/>
      <c r="M9" s="52">
        <f t="shared" si="11"/>
        <v>5</v>
      </c>
      <c r="N9" s="61" t="s">
        <v>28</v>
      </c>
      <c r="O9" s="62" t="s">
        <v>29</v>
      </c>
      <c r="P9" s="57" t="b">
        <v>0</v>
      </c>
      <c r="Q9" s="57">
        <v>2</v>
      </c>
      <c r="R9" s="57">
        <v>0</v>
      </c>
      <c r="S9" s="57">
        <v>0</v>
      </c>
      <c r="T9" s="58">
        <f t="shared" si="2"/>
        <v>2</v>
      </c>
      <c r="U9" s="59">
        <v>2</v>
      </c>
      <c r="V9" s="60"/>
      <c r="W9" s="52">
        <f t="shared" si="12"/>
        <v>5</v>
      </c>
      <c r="X9" s="61" t="str">
        <f t="shared" ref="X9:Y9" si="22">IF($F9=TRUE,D9,"")</f>
        <v/>
      </c>
      <c r="Y9" s="62" t="str">
        <f t="shared" si="22"/>
        <v/>
      </c>
      <c r="Z9" s="57" t="str">
        <f t="shared" ref="Z9:AB9" si="23">IF($F9=TRUE,G9,"")</f>
        <v/>
      </c>
      <c r="AA9" s="57" t="str">
        <f t="shared" si="23"/>
        <v/>
      </c>
      <c r="AB9" s="57" t="str">
        <f t="shared" si="23"/>
        <v/>
      </c>
      <c r="AC9" s="58" t="str">
        <f t="shared" si="5"/>
        <v/>
      </c>
      <c r="AD9" s="59" t="str">
        <f t="shared" ref="AD9:AE9" si="24">IF($F9=TRUE,K9,"")</f>
        <v/>
      </c>
      <c r="AE9" s="60" t="str">
        <f t="shared" si="24"/>
        <v/>
      </c>
      <c r="AF9" s="63"/>
      <c r="AG9" s="67">
        <f t="shared" si="7"/>
        <v>0</v>
      </c>
      <c r="AH9" s="68">
        <f t="shared" si="8"/>
        <v>3</v>
      </c>
      <c r="AI9" s="63">
        <f t="shared" si="9"/>
        <v>0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38</v>
      </c>
      <c r="E11" s="62" t="s">
        <v>39</v>
      </c>
      <c r="F11" s="55" t="b">
        <v>0</v>
      </c>
      <c r="G11" s="57">
        <v>2</v>
      </c>
      <c r="H11" s="57">
        <v>1</v>
      </c>
      <c r="I11" s="57">
        <v>0</v>
      </c>
      <c r="J11" s="58">
        <f t="shared" si="1"/>
        <v>2.5</v>
      </c>
      <c r="K11" s="59">
        <v>2</v>
      </c>
      <c r="L11" s="60"/>
      <c r="M11" s="52">
        <f t="shared" si="11"/>
        <v>7</v>
      </c>
      <c r="N11" s="61" t="s">
        <v>38</v>
      </c>
      <c r="O11" s="62" t="s">
        <v>39</v>
      </c>
      <c r="P11" s="57" t="b">
        <v>0</v>
      </c>
      <c r="Q11" s="57">
        <v>2</v>
      </c>
      <c r="R11" s="57">
        <v>1</v>
      </c>
      <c r="S11" s="57">
        <v>0</v>
      </c>
      <c r="T11" s="58">
        <f t="shared" si="2"/>
        <v>2.5</v>
      </c>
      <c r="U11" s="59">
        <v>2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2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 t="str">
        <f t="shared" si="10"/>
        <v/>
      </c>
      <c r="D12" s="61"/>
      <c r="E12" s="62"/>
      <c r="F12" s="55" t="b">
        <v>0</v>
      </c>
      <c r="G12" s="57"/>
      <c r="H12" s="57"/>
      <c r="I12" s="57"/>
      <c r="J12" s="58" t="str">
        <f t="shared" si="1"/>
        <v/>
      </c>
      <c r="K12" s="59"/>
      <c r="L12" s="60"/>
      <c r="M12" s="52" t="str">
        <f t="shared" si="11"/>
        <v/>
      </c>
      <c r="N12" s="61"/>
      <c r="O12" s="62"/>
      <c r="P12" s="57"/>
      <c r="Q12" s="57"/>
      <c r="R12" s="57"/>
      <c r="S12" s="57"/>
      <c r="T12" s="58" t="str">
        <f t="shared" si="2"/>
        <v/>
      </c>
      <c r="U12" s="59"/>
      <c r="V12" s="60" t="str">
        <f>IF(O12="","",VLOOKUP(O12,İ!$C$101:$K$157,9,0))</f>
        <v/>
      </c>
      <c r="W12" s="52" t="str">
        <f t="shared" si="12"/>
        <v/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0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18</v>
      </c>
      <c r="H14" s="75">
        <f t="shared" si="37"/>
        <v>3</v>
      </c>
      <c r="I14" s="75">
        <f t="shared" si="37"/>
        <v>6</v>
      </c>
      <c r="J14" s="75">
        <f t="shared" si="37"/>
        <v>22.5</v>
      </c>
      <c r="K14" s="76">
        <f t="shared" si="37"/>
        <v>31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23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0</v>
      </c>
      <c r="AB14" s="75">
        <f t="shared" si="39"/>
        <v>2</v>
      </c>
      <c r="AC14" s="75">
        <f t="shared" si="39"/>
        <v>4</v>
      </c>
      <c r="AD14" s="76">
        <f t="shared" si="39"/>
        <v>7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18</v>
      </c>
      <c r="H15" s="90">
        <f t="shared" si="40"/>
        <v>3</v>
      </c>
      <c r="I15" s="90">
        <f t="shared" si="40"/>
        <v>6</v>
      </c>
      <c r="J15" s="83">
        <f t="shared" si="40"/>
        <v>22.5</v>
      </c>
      <c r="K15" s="91">
        <f t="shared" si="40"/>
        <v>31</v>
      </c>
      <c r="L15" s="92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23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0</v>
      </c>
      <c r="AB15" s="90">
        <f t="shared" si="42"/>
        <v>2</v>
      </c>
      <c r="AC15" s="83">
        <f t="shared" si="42"/>
        <v>4</v>
      </c>
      <c r="AD15" s="91">
        <f t="shared" si="42"/>
        <v>7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395</v>
      </c>
      <c r="E18" s="62" t="s">
        <v>396</v>
      </c>
      <c r="F18" s="55" t="b">
        <v>1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7</v>
      </c>
      <c r="L18" s="60" t="s">
        <v>187</v>
      </c>
      <c r="M18" s="52">
        <f t="shared" ref="M18:M25" si="53">IF($D18="","",MAX(M$17:M17)+1)</f>
        <v>2</v>
      </c>
      <c r="N18" s="61"/>
      <c r="O18" s="62"/>
      <c r="P18" s="57"/>
      <c r="Q18" s="57"/>
      <c r="R18" s="57"/>
      <c r="S18" s="57"/>
      <c r="T18" s="58" t="str">
        <f t="shared" si="44"/>
        <v/>
      </c>
      <c r="U18" s="59"/>
      <c r="V18" s="60" t="str">
        <f>IF(O18="","",VLOOKUP(O18,İ!$C$101:$K$157,9,0))</f>
        <v/>
      </c>
      <c r="W18" s="52">
        <f t="shared" ref="W18:W25" si="54">IF($D18="","",MAX(W$17:W17)+1)</f>
        <v>2</v>
      </c>
      <c r="X18" s="61" t="str">
        <f t="shared" ref="X18:Y18" si="55">IF($F18=TRUE,D18,"")</f>
        <v>BIL102</v>
      </c>
      <c r="Y18" s="62" t="str">
        <f t="shared" si="55"/>
        <v>Bilgisayar Programlama II</v>
      </c>
      <c r="Z18" s="57">
        <f t="shared" ref="Z18:AB18" si="56">IF($F18=TRUE,G18,"")</f>
        <v>3</v>
      </c>
      <c r="AA18" s="57">
        <f t="shared" si="56"/>
        <v>0</v>
      </c>
      <c r="AB18" s="57">
        <f t="shared" si="56"/>
        <v>2</v>
      </c>
      <c r="AC18" s="58">
        <f t="shared" si="47"/>
        <v>4</v>
      </c>
      <c r="AD18" s="59">
        <f t="shared" ref="AD18:AE18" si="57">IF($F18=TRUE,K18,"")</f>
        <v>7</v>
      </c>
      <c r="AE18" s="60" t="str">
        <f t="shared" si="57"/>
        <v>BIL101</v>
      </c>
      <c r="AF18" s="63"/>
      <c r="AG18" s="67">
        <f t="shared" si="49"/>
        <v>0</v>
      </c>
      <c r="AH18" s="68">
        <f t="shared" si="50"/>
        <v>0</v>
      </c>
      <c r="AI18" s="63">
        <f t="shared" si="51"/>
        <v>7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397</v>
      </c>
      <c r="E19" s="62" t="s">
        <v>398</v>
      </c>
      <c r="F19" s="55" t="b">
        <v>1</v>
      </c>
      <c r="G19" s="57">
        <v>2</v>
      </c>
      <c r="H19" s="57">
        <v>0</v>
      </c>
      <c r="I19" s="57">
        <v>2</v>
      </c>
      <c r="J19" s="58">
        <f t="shared" si="43"/>
        <v>3</v>
      </c>
      <c r="K19" s="59">
        <v>5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 t="str">
        <f>IF(O19="","",VLOOKUP(O19,İ!$C$101:$K$157,9,0))</f>
        <v/>
      </c>
      <c r="W19" s="52">
        <f t="shared" si="54"/>
        <v>3</v>
      </c>
      <c r="X19" s="61" t="str">
        <f t="shared" ref="X19:Y19" si="58">IF($F19=TRUE,D19,"")</f>
        <v>BIL104</v>
      </c>
      <c r="Y19" s="62" t="str">
        <f t="shared" si="58"/>
        <v>Unix</v>
      </c>
      <c r="Z19" s="57">
        <f t="shared" ref="Z19:AB19" si="59">IF($F19=TRUE,G19,"")</f>
        <v>2</v>
      </c>
      <c r="AA19" s="57">
        <f t="shared" si="59"/>
        <v>0</v>
      </c>
      <c r="AB19" s="57">
        <f t="shared" si="59"/>
        <v>2</v>
      </c>
      <c r="AC19" s="58">
        <f t="shared" si="47"/>
        <v>3</v>
      </c>
      <c r="AD19" s="59">
        <f t="shared" ref="AD19:AE19" si="60">IF($F19=TRUE,K19,"")</f>
        <v>5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189</v>
      </c>
      <c r="E20" s="62" t="s">
        <v>190</v>
      </c>
      <c r="F20" s="55" t="b">
        <v>0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4</v>
      </c>
      <c r="L20" s="60"/>
      <c r="M20" s="52">
        <f t="shared" si="53"/>
        <v>4</v>
      </c>
      <c r="N20" s="61" t="s">
        <v>53</v>
      </c>
      <c r="O20" s="62" t="s">
        <v>54</v>
      </c>
      <c r="P20" s="57">
        <v>3</v>
      </c>
      <c r="Q20" s="57">
        <v>3</v>
      </c>
      <c r="R20" s="57">
        <v>0</v>
      </c>
      <c r="S20" s="57">
        <v>0</v>
      </c>
      <c r="T20" s="58">
        <f t="shared" si="44"/>
        <v>3</v>
      </c>
      <c r="U20" s="59">
        <v>4</v>
      </c>
      <c r="V20" s="60">
        <f>IF(O20="","",VLOOKUP(O20,İ!$C$101:$K$157,9,0))</f>
        <v>0</v>
      </c>
      <c r="W20" s="52">
        <f t="shared" si="54"/>
        <v>4</v>
      </c>
      <c r="X20" s="61" t="str">
        <f t="shared" ref="X20:Y20" si="61">IF($F20=TRUE,D20,"")</f>
        <v/>
      </c>
      <c r="Y20" s="62" t="str">
        <f t="shared" si="61"/>
        <v/>
      </c>
      <c r="Z20" s="57" t="str">
        <f t="shared" ref="Z20:AB20" si="62">IF($F20=TRUE,G20,"")</f>
        <v/>
      </c>
      <c r="AA20" s="57" t="str">
        <f t="shared" si="62"/>
        <v/>
      </c>
      <c r="AB20" s="57" t="str">
        <f t="shared" si="62"/>
        <v/>
      </c>
      <c r="AC20" s="58" t="str">
        <f t="shared" si="47"/>
        <v/>
      </c>
      <c r="AD20" s="59" t="str">
        <f t="shared" ref="AD20:AE20" si="63">IF($F20=TRUE,K20,"")</f>
        <v/>
      </c>
      <c r="AE20" s="60" t="str">
        <f t="shared" si="63"/>
        <v/>
      </c>
      <c r="AF20" s="63"/>
      <c r="AG20" s="67">
        <f t="shared" si="49"/>
        <v>0</v>
      </c>
      <c r="AH20" s="68">
        <f t="shared" si="50"/>
        <v>4</v>
      </c>
      <c r="AI20" s="63">
        <f t="shared" si="51"/>
        <v>0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135</v>
      </c>
      <c r="E21" s="62" t="s">
        <v>134</v>
      </c>
      <c r="F21" s="55" t="b">
        <v>0</v>
      </c>
      <c r="G21" s="57">
        <v>2</v>
      </c>
      <c r="H21" s="57">
        <v>0</v>
      </c>
      <c r="I21" s="57">
        <v>0</v>
      </c>
      <c r="J21" s="58">
        <f t="shared" si="43"/>
        <v>2</v>
      </c>
      <c r="K21" s="59">
        <v>3</v>
      </c>
      <c r="L21" s="60"/>
      <c r="M21" s="52">
        <f t="shared" si="53"/>
        <v>5</v>
      </c>
      <c r="N21" s="61" t="s">
        <v>135</v>
      </c>
      <c r="O21" s="62" t="s">
        <v>134</v>
      </c>
      <c r="P21" s="57" t="b">
        <v>0</v>
      </c>
      <c r="Q21" s="57">
        <v>2</v>
      </c>
      <c r="R21" s="57">
        <v>0</v>
      </c>
      <c r="S21" s="57">
        <v>0</v>
      </c>
      <c r="T21" s="58">
        <f t="shared" si="44"/>
        <v>2</v>
      </c>
      <c r="U21" s="59">
        <v>3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3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55</v>
      </c>
      <c r="E22" s="62" t="s">
        <v>56</v>
      </c>
      <c r="F22" s="55" t="b">
        <v>0</v>
      </c>
      <c r="G22" s="57">
        <v>1</v>
      </c>
      <c r="H22" s="57">
        <v>0</v>
      </c>
      <c r="I22" s="57">
        <v>0</v>
      </c>
      <c r="J22" s="58">
        <f t="shared" si="43"/>
        <v>1</v>
      </c>
      <c r="K22" s="59">
        <v>2</v>
      </c>
      <c r="L22" s="60"/>
      <c r="M22" s="52">
        <f t="shared" si="53"/>
        <v>6</v>
      </c>
      <c r="N22" s="61" t="s">
        <v>55</v>
      </c>
      <c r="O22" s="62" t="s">
        <v>56</v>
      </c>
      <c r="P22" s="57" t="b">
        <v>0</v>
      </c>
      <c r="Q22" s="57">
        <v>1</v>
      </c>
      <c r="R22" s="57">
        <v>0</v>
      </c>
      <c r="S22" s="57">
        <v>0</v>
      </c>
      <c r="T22" s="58">
        <f t="shared" si="44"/>
        <v>1</v>
      </c>
      <c r="U22" s="59">
        <v>2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2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57</v>
      </c>
      <c r="E23" s="62" t="s">
        <v>58</v>
      </c>
      <c r="F23" s="55" t="b">
        <v>0</v>
      </c>
      <c r="G23" s="57">
        <v>2</v>
      </c>
      <c r="H23" s="57">
        <v>1</v>
      </c>
      <c r="I23" s="57">
        <v>0</v>
      </c>
      <c r="J23" s="58">
        <f t="shared" si="43"/>
        <v>2.5</v>
      </c>
      <c r="K23" s="59">
        <v>2</v>
      </c>
      <c r="L23" s="60"/>
      <c r="M23" s="52">
        <f t="shared" si="53"/>
        <v>7</v>
      </c>
      <c r="N23" s="61" t="s">
        <v>57</v>
      </c>
      <c r="O23" s="62" t="s">
        <v>58</v>
      </c>
      <c r="P23" s="57" t="b">
        <v>0</v>
      </c>
      <c r="Q23" s="57">
        <v>2</v>
      </c>
      <c r="R23" s="57">
        <v>1</v>
      </c>
      <c r="S23" s="57">
        <v>0</v>
      </c>
      <c r="T23" s="58">
        <f t="shared" si="44"/>
        <v>2.5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 t="str">
        <f t="shared" si="52"/>
        <v/>
      </c>
      <c r="D24" s="61"/>
      <c r="E24" s="62"/>
      <c r="F24" s="55" t="b">
        <v>0</v>
      </c>
      <c r="G24" s="57"/>
      <c r="H24" s="57"/>
      <c r="I24" s="57"/>
      <c r="J24" s="58" t="str">
        <f t="shared" si="43"/>
        <v/>
      </c>
      <c r="K24" s="59"/>
      <c r="L24" s="60"/>
      <c r="M24" s="52" t="str">
        <f t="shared" si="53"/>
        <v/>
      </c>
      <c r="N24" s="61"/>
      <c r="O24" s="62"/>
      <c r="P24" s="57"/>
      <c r="Q24" s="57"/>
      <c r="R24" s="57"/>
      <c r="S24" s="57"/>
      <c r="T24" s="58" t="str">
        <f t="shared" si="44"/>
        <v/>
      </c>
      <c r="U24" s="59"/>
      <c r="V24" s="60" t="str">
        <f>IF(O24="","",VLOOKUP(O24,İ!$C$101:$K$157,9,0))</f>
        <v/>
      </c>
      <c r="W24" s="52" t="str">
        <f t="shared" si="54"/>
        <v/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0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17</v>
      </c>
      <c r="H26" s="75">
        <f t="shared" si="79"/>
        <v>1</v>
      </c>
      <c r="I26" s="75">
        <f t="shared" si="79"/>
        <v>4</v>
      </c>
      <c r="J26" s="75">
        <f t="shared" si="79"/>
        <v>19.5</v>
      </c>
      <c r="K26" s="76">
        <f t="shared" si="79"/>
        <v>29</v>
      </c>
      <c r="L26" s="77"/>
      <c r="M26" s="72"/>
      <c r="N26" s="73"/>
      <c r="O26" s="78" t="s">
        <v>40</v>
      </c>
      <c r="P26" s="74"/>
      <c r="Q26" s="74">
        <f t="shared" ref="Q26:U26" si="80">+SUM(Q17:Q25)</f>
        <v>12</v>
      </c>
      <c r="R26" s="75">
        <f t="shared" si="80"/>
        <v>1</v>
      </c>
      <c r="S26" s="75">
        <f t="shared" si="80"/>
        <v>0</v>
      </c>
      <c r="T26" s="75">
        <f t="shared" si="80"/>
        <v>12.5</v>
      </c>
      <c r="U26" s="76">
        <f t="shared" si="80"/>
        <v>17</v>
      </c>
      <c r="V26" s="77"/>
      <c r="W26" s="72"/>
      <c r="X26" s="73"/>
      <c r="Y26" s="78" t="s">
        <v>40</v>
      </c>
      <c r="Z26" s="74">
        <f t="shared" ref="Z26:AD26" si="81">+SUM(Z17:Z25)</f>
        <v>5</v>
      </c>
      <c r="AA26" s="75">
        <f t="shared" si="81"/>
        <v>0</v>
      </c>
      <c r="AB26" s="75">
        <f t="shared" si="81"/>
        <v>4</v>
      </c>
      <c r="AC26" s="75">
        <f t="shared" si="81"/>
        <v>7</v>
      </c>
      <c r="AD26" s="76">
        <f t="shared" si="81"/>
        <v>12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35</v>
      </c>
      <c r="H27" s="90">
        <f t="shared" si="82"/>
        <v>4</v>
      </c>
      <c r="I27" s="90">
        <f t="shared" si="82"/>
        <v>10</v>
      </c>
      <c r="J27" s="90">
        <f t="shared" si="82"/>
        <v>42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27</v>
      </c>
      <c r="R27" s="90">
        <f t="shared" si="83"/>
        <v>4</v>
      </c>
      <c r="S27" s="90">
        <f t="shared" si="83"/>
        <v>4</v>
      </c>
      <c r="T27" s="90">
        <f t="shared" si="83"/>
        <v>31</v>
      </c>
      <c r="U27" s="91">
        <f t="shared" si="83"/>
        <v>40</v>
      </c>
      <c r="V27" s="92"/>
      <c r="W27" s="86"/>
      <c r="X27" s="87"/>
      <c r="Y27" s="88" t="s">
        <v>41</v>
      </c>
      <c r="Z27" s="90">
        <f t="shared" ref="Z27:AD27" si="84">Z26+Z15</f>
        <v>8</v>
      </c>
      <c r="AA27" s="90">
        <f t="shared" si="84"/>
        <v>0</v>
      </c>
      <c r="AB27" s="90">
        <f t="shared" si="84"/>
        <v>6</v>
      </c>
      <c r="AC27" s="90">
        <f t="shared" si="84"/>
        <v>11</v>
      </c>
      <c r="AD27" s="91">
        <f t="shared" si="84"/>
        <v>19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195</v>
      </c>
      <c r="E29" s="62" t="s">
        <v>196</v>
      </c>
      <c r="F29" s="55" t="b">
        <v>1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5</v>
      </c>
      <c r="L29" s="60"/>
      <c r="M29" s="52">
        <f>IF($D29="","",1)</f>
        <v>1</v>
      </c>
      <c r="N29" s="61" t="str">
        <f>IF(O29="","",VLOOKUP(O29,İ!$C$101:$K$157,2,0))</f>
        <v/>
      </c>
      <c r="O29" s="62"/>
      <c r="P29" s="57"/>
      <c r="Q29" s="57" t="str">
        <f>IF(O29="","",VLOOKUP(O29,İ!$C$101:$K$157,4,0))</f>
        <v/>
      </c>
      <c r="R29" s="57" t="str">
        <f>IF(O29="","",VLOOKUP(O29,İ!$C$101:$K$157,5,0))</f>
        <v/>
      </c>
      <c r="S29" s="57" t="str">
        <f>IF(O29="","",VLOOKUP(O29,İ!$C$101:$K$157,6,0))</f>
        <v/>
      </c>
      <c r="T29" s="58" t="str">
        <f t="shared" ref="T29:T37" si="86">IF(Q29="","",Q29+(R29+S29)/2)</f>
        <v/>
      </c>
      <c r="U29" s="59" t="str">
        <f>IF(O29="","",VLOOKUP(O29,İ!$C$101:$K$157,8,0))</f>
        <v/>
      </c>
      <c r="V29" s="60" t="str">
        <f>IF(O29="","",VLOOKUP(O29,İ!$C$101:$K$157,9,0))</f>
        <v/>
      </c>
      <c r="W29" s="52">
        <f>IF($D29="","",1)</f>
        <v>1</v>
      </c>
      <c r="X29" s="61" t="str">
        <f t="shared" ref="X29:Y29" si="87">IF($F29=TRUE,D29,"")</f>
        <v>MAT203</v>
      </c>
      <c r="Y29" s="62" t="str">
        <f t="shared" si="87"/>
        <v>Lineer Cebir</v>
      </c>
      <c r="Z29" s="57">
        <f t="shared" ref="Z29:AB29" si="88">IF($F29=TRUE,G29,"")</f>
        <v>3</v>
      </c>
      <c r="AA29" s="57">
        <f t="shared" si="88"/>
        <v>0</v>
      </c>
      <c r="AB29" s="57">
        <f t="shared" si="88"/>
        <v>0</v>
      </c>
      <c r="AC29" s="58">
        <f t="shared" ref="AC29:AC37" si="89">IF(Z29="","",Z29+(AA29+AB29)/2)</f>
        <v>3</v>
      </c>
      <c r="AD29" s="59">
        <f t="shared" ref="AD29:AE29" si="90">IF($F29=TRUE,K29,"")</f>
        <v>5</v>
      </c>
      <c r="AE29" s="60">
        <f t="shared" si="90"/>
        <v>0</v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0</v>
      </c>
      <c r="AI29" s="66">
        <f t="shared" ref="AI29:AI37" si="93">IF(Y29="",0,AD29)</f>
        <v>5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399</v>
      </c>
      <c r="E30" s="62" t="s">
        <v>400</v>
      </c>
      <c r="F30" s="55" t="b">
        <v>1</v>
      </c>
      <c r="G30" s="57">
        <v>3</v>
      </c>
      <c r="H30" s="57">
        <v>0</v>
      </c>
      <c r="I30" s="57">
        <v>2</v>
      </c>
      <c r="J30" s="58">
        <f t="shared" si="85"/>
        <v>4</v>
      </c>
      <c r="K30" s="59">
        <v>6</v>
      </c>
      <c r="L30" s="60" t="s">
        <v>395</v>
      </c>
      <c r="M30" s="52">
        <f t="shared" ref="M30:M37" si="95">IF($D30="","",MAX(M$29:M29)+1)</f>
        <v>2</v>
      </c>
      <c r="N30" s="61" t="str">
        <f>IF(O30="","",VLOOKUP(O30,İ!$C$101:$K$157,2,0))</f>
        <v/>
      </c>
      <c r="O30" s="62"/>
      <c r="P30" s="57"/>
      <c r="Q30" s="57" t="str">
        <f>IF(O30="","",VLOOKUP(O30,İ!$C$101:$K$157,4,0))</f>
        <v/>
      </c>
      <c r="R30" s="57" t="str">
        <f>IF(O30="","",VLOOKUP(O30,İ!$C$101:$K$157,5,0))</f>
        <v/>
      </c>
      <c r="S30" s="57" t="str">
        <f>IF(O30="","",VLOOKUP(O30,İ!$C$101:$K$157,6,0))</f>
        <v/>
      </c>
      <c r="T30" s="58" t="str">
        <f t="shared" si="86"/>
        <v/>
      </c>
      <c r="U30" s="59" t="str">
        <f>IF(O30="","",VLOOKUP(O30,İ!$C$101:$K$157,8,0))</f>
        <v/>
      </c>
      <c r="V30" s="60" t="str">
        <f>IF(O30="","",VLOOKUP(O30,İ!$C$101:$K$157,9,0))</f>
        <v/>
      </c>
      <c r="W30" s="52">
        <f t="shared" ref="W30:W37" si="96">IF($D30="","",MAX(W$29:W29)+1)</f>
        <v>2</v>
      </c>
      <c r="X30" s="61" t="str">
        <f t="shared" ref="X30:Y30" si="97">IF($F30=TRUE,D30,"")</f>
        <v>BIL201</v>
      </c>
      <c r="Y30" s="62" t="str">
        <f t="shared" si="97"/>
        <v>İleri Düzey Programlama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2</v>
      </c>
      <c r="AC30" s="58">
        <f t="shared" si="89"/>
        <v>4</v>
      </c>
      <c r="AD30" s="59">
        <f t="shared" ref="AD30:AE30" si="99">IF($F30=TRUE,K30,"")</f>
        <v>6</v>
      </c>
      <c r="AE30" s="60" t="str">
        <f t="shared" si="99"/>
        <v>BIL102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6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401</v>
      </c>
      <c r="E31" s="62" t="s">
        <v>402</v>
      </c>
      <c r="F31" s="55" t="b">
        <v>1</v>
      </c>
      <c r="G31" s="57">
        <v>3</v>
      </c>
      <c r="H31" s="57">
        <v>2</v>
      </c>
      <c r="I31" s="57">
        <v>0</v>
      </c>
      <c r="J31" s="58">
        <f t="shared" si="85"/>
        <v>4</v>
      </c>
      <c r="K31" s="59">
        <v>7</v>
      </c>
      <c r="L31" s="60" t="s">
        <v>395</v>
      </c>
      <c r="M31" s="52">
        <f t="shared" si="95"/>
        <v>3</v>
      </c>
      <c r="N31" s="61" t="str">
        <f>IF(O31="","",VLOOKUP(O31,İ!$C$101:$K$157,2,0))</f>
        <v/>
      </c>
      <c r="O31" s="62"/>
      <c r="P31" s="57"/>
      <c r="Q31" s="57" t="str">
        <f>IF(O31="","",VLOOKUP(O31,İ!$C$101:$K$157,4,0))</f>
        <v/>
      </c>
      <c r="R31" s="57" t="str">
        <f>IF(O31="","",VLOOKUP(O31,İ!$C$101:$K$157,5,0))</f>
        <v/>
      </c>
      <c r="S31" s="57" t="str">
        <f>IF(O31="","",VLOOKUP(O31,İ!$C$101:$K$157,6,0))</f>
        <v/>
      </c>
      <c r="T31" s="58" t="str">
        <f t="shared" si="86"/>
        <v/>
      </c>
      <c r="U31" s="59" t="str">
        <f>IF(O31="","",VLOOKUP(O31,İ!$C$101:$K$157,8,0))</f>
        <v/>
      </c>
      <c r="V31" s="60" t="str">
        <f>IF(O31="","",VLOOKUP(O31,İ!$C$101:$K$157,9,0))</f>
        <v/>
      </c>
      <c r="W31" s="52">
        <f t="shared" si="96"/>
        <v>3</v>
      </c>
      <c r="X31" s="61" t="str">
        <f t="shared" ref="X31:Y31" si="100">IF($F31=TRUE,D31,"")</f>
        <v>BIL203</v>
      </c>
      <c r="Y31" s="62" t="str">
        <f t="shared" si="100"/>
        <v>Veri Yapıları ve Algoritmalar</v>
      </c>
      <c r="Z31" s="57">
        <f t="shared" ref="Z31:AB31" si="101">IF($F31=TRUE,G31,"")</f>
        <v>3</v>
      </c>
      <c r="AA31" s="57">
        <f t="shared" si="101"/>
        <v>2</v>
      </c>
      <c r="AB31" s="57">
        <f t="shared" si="101"/>
        <v>0</v>
      </c>
      <c r="AC31" s="58">
        <f t="shared" si="89"/>
        <v>4</v>
      </c>
      <c r="AD31" s="59">
        <f t="shared" ref="AD31:AE31" si="102">IF($F31=TRUE,K31,"")</f>
        <v>7</v>
      </c>
      <c r="AE31" s="60" t="str">
        <f t="shared" si="102"/>
        <v>BIL102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7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191</v>
      </c>
      <c r="E32" s="62" t="s">
        <v>192</v>
      </c>
      <c r="F32" s="55" t="b">
        <v>1</v>
      </c>
      <c r="G32" s="57">
        <v>2</v>
      </c>
      <c r="H32" s="57">
        <v>0</v>
      </c>
      <c r="I32" s="57">
        <v>2</v>
      </c>
      <c r="J32" s="58">
        <f t="shared" si="85"/>
        <v>3</v>
      </c>
      <c r="K32" s="59">
        <v>6</v>
      </c>
      <c r="L32" s="60"/>
      <c r="M32" s="52">
        <f t="shared" si="95"/>
        <v>4</v>
      </c>
      <c r="N32" s="61" t="str">
        <f>IF(O32="","",VLOOKUP(O32,İ!$C$101:$K$157,2,0))</f>
        <v/>
      </c>
      <c r="O32" s="62"/>
      <c r="P32" s="57"/>
      <c r="Q32" s="57" t="str">
        <f>IF(O32="","",VLOOKUP(O32,İ!$C$101:$K$157,4,0))</f>
        <v/>
      </c>
      <c r="R32" s="57" t="str">
        <f>IF(O32="","",VLOOKUP(O32,İ!$C$101:$K$157,5,0))</f>
        <v/>
      </c>
      <c r="S32" s="57" t="str">
        <f>IF(O32="","",VLOOKUP(O32,İ!$C$101:$K$157,6,0))</f>
        <v/>
      </c>
      <c r="T32" s="58" t="str">
        <f t="shared" si="86"/>
        <v/>
      </c>
      <c r="U32" s="59" t="str">
        <f>IF(O32="","",VLOOKUP(O32,İ!$C$101:$K$157,8,0))</f>
        <v/>
      </c>
      <c r="V32" s="60" t="str">
        <f>IF(O32="","",VLOOKUP(O32,İ!$C$101:$K$157,9,0))</f>
        <v/>
      </c>
      <c r="W32" s="52">
        <f t="shared" si="96"/>
        <v>4</v>
      </c>
      <c r="X32" s="61" t="str">
        <f t="shared" ref="X32:Y32" si="103">IF($F32=TRUE,D32,"")</f>
        <v>BIL205</v>
      </c>
      <c r="Y32" s="62" t="str">
        <f t="shared" si="103"/>
        <v>Elektronik Devreler</v>
      </c>
      <c r="Z32" s="57">
        <f t="shared" ref="Z32:AB32" si="104">IF($F32=TRUE,G32,"")</f>
        <v>2</v>
      </c>
      <c r="AA32" s="57">
        <f t="shared" si="104"/>
        <v>0</v>
      </c>
      <c r="AB32" s="57">
        <f t="shared" si="104"/>
        <v>2</v>
      </c>
      <c r="AC32" s="58">
        <f t="shared" si="89"/>
        <v>3</v>
      </c>
      <c r="AD32" s="59">
        <f t="shared" ref="AD32:AE32" si="105">IF($F32=TRUE,K32,"")</f>
        <v>6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6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403</v>
      </c>
      <c r="E33" s="62" t="s">
        <v>115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6</v>
      </c>
      <c r="L33" s="60"/>
      <c r="M33" s="52">
        <f t="shared" si="95"/>
        <v>5</v>
      </c>
      <c r="N33" s="61" t="str">
        <f>IF(O33="","",VLOOKUP(O33,İ!$C$101:$K$157,2,0))</f>
        <v/>
      </c>
      <c r="O33" s="62"/>
      <c r="P33" s="57"/>
      <c r="Q33" s="57" t="str">
        <f>IF(O33="","",VLOOKUP(O33,İ!$C$101:$K$157,4,0))</f>
        <v/>
      </c>
      <c r="R33" s="57" t="str">
        <f>IF(O33="","",VLOOKUP(O33,İ!$C$101:$K$157,5,0))</f>
        <v/>
      </c>
      <c r="S33" s="57" t="str">
        <f>IF(O33="","",VLOOKUP(O33,İ!$C$101:$K$157,6,0))</f>
        <v/>
      </c>
      <c r="T33" s="58" t="str">
        <f t="shared" si="86"/>
        <v/>
      </c>
      <c r="U33" s="59" t="str">
        <f>IF(O33="","",VLOOKUP(O33,İ!$C$101:$K$157,8,0))</f>
        <v/>
      </c>
      <c r="V33" s="60" t="str">
        <f>IF(O33="","",VLOOKUP(O33,İ!$C$101:$K$157,9,0))</f>
        <v/>
      </c>
      <c r="W33" s="52">
        <f t="shared" si="96"/>
        <v>5</v>
      </c>
      <c r="X33" s="61" t="str">
        <f t="shared" ref="X33:Y33" si="106">IF($F33=TRUE,D33,"")</f>
        <v>BIS251</v>
      </c>
      <c r="Y33" s="62" t="str">
        <f t="shared" si="106"/>
        <v>Bölüm Seçmeli Ders 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6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6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77</v>
      </c>
      <c r="E34" s="62" t="s">
        <v>78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2</v>
      </c>
      <c r="L34" s="60"/>
      <c r="M34" s="52">
        <f t="shared" si="95"/>
        <v>6</v>
      </c>
      <c r="N34" s="61" t="s">
        <v>77</v>
      </c>
      <c r="O34" s="62" t="s">
        <v>78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2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2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 t="str">
        <f t="shared" si="94"/>
        <v/>
      </c>
      <c r="D35" s="61"/>
      <c r="E35" s="62"/>
      <c r="F35" s="55" t="b">
        <v>0</v>
      </c>
      <c r="G35" s="57"/>
      <c r="H35" s="57"/>
      <c r="I35" s="57"/>
      <c r="J35" s="58" t="str">
        <f t="shared" si="85"/>
        <v/>
      </c>
      <c r="K35" s="59"/>
      <c r="L35" s="60"/>
      <c r="M35" s="52" t="str">
        <f t="shared" si="95"/>
        <v/>
      </c>
      <c r="N35" s="61" t="str">
        <f>IF(O35="","",VLOOKUP(O35,İ!$C$101:$K$157,2,0))</f>
        <v/>
      </c>
      <c r="O35" s="62"/>
      <c r="P35" s="57"/>
      <c r="Q35" s="57" t="str">
        <f>IF(O35="","",VLOOKUP(O35,İ!$C$101:$K$157,4,0))</f>
        <v/>
      </c>
      <c r="R35" s="57" t="str">
        <f>IF(O35="","",VLOOKUP(O35,İ!$C$101:$K$157,5,0))</f>
        <v/>
      </c>
      <c r="S35" s="57" t="str">
        <f>IF(O35="","",VLOOKUP(O35,İ!$C$101:$K$157,6,0))</f>
        <v/>
      </c>
      <c r="T35" s="58" t="str">
        <f t="shared" si="86"/>
        <v/>
      </c>
      <c r="U35" s="59" t="str">
        <f>IF(O35="","",VLOOKUP(O35,İ!$C$101:$K$157,8,0))</f>
        <v/>
      </c>
      <c r="V35" s="60" t="str">
        <f>IF(O35="","",VLOOKUP(O35,İ!$C$101:$K$157,9,0))</f>
        <v/>
      </c>
      <c r="W35" s="52" t="str">
        <f t="shared" si="96"/>
        <v/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0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61"/>
      <c r="E36" s="62"/>
      <c r="F36" s="55" t="b">
        <v>0</v>
      </c>
      <c r="G36" s="57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16</v>
      </c>
      <c r="H38" s="75">
        <f t="shared" si="121"/>
        <v>2</v>
      </c>
      <c r="I38" s="75">
        <f t="shared" si="121"/>
        <v>4</v>
      </c>
      <c r="J38" s="75">
        <f t="shared" si="121"/>
        <v>19</v>
      </c>
      <c r="K38" s="76">
        <f t="shared" si="121"/>
        <v>32</v>
      </c>
      <c r="L38" s="77"/>
      <c r="M38" s="72"/>
      <c r="N38" s="73"/>
      <c r="O38" s="78" t="s">
        <v>40</v>
      </c>
      <c r="P38" s="74"/>
      <c r="Q38" s="74">
        <f t="shared" ref="Q38:U38" si="122">+SUM(Q29:Q37)</f>
        <v>2</v>
      </c>
      <c r="R38" s="75">
        <f t="shared" si="122"/>
        <v>0</v>
      </c>
      <c r="S38" s="75">
        <f t="shared" si="122"/>
        <v>0</v>
      </c>
      <c r="T38" s="75">
        <f t="shared" si="122"/>
        <v>2</v>
      </c>
      <c r="U38" s="76">
        <f t="shared" si="122"/>
        <v>2</v>
      </c>
      <c r="V38" s="77"/>
      <c r="W38" s="72"/>
      <c r="X38" s="73"/>
      <c r="Y38" s="78" t="s">
        <v>40</v>
      </c>
      <c r="Z38" s="74">
        <f t="shared" ref="Z38:AD38" si="123">+SUM(Z29:Z37)</f>
        <v>14</v>
      </c>
      <c r="AA38" s="75">
        <f t="shared" si="123"/>
        <v>2</v>
      </c>
      <c r="AB38" s="75">
        <f t="shared" si="123"/>
        <v>4</v>
      </c>
      <c r="AC38" s="75">
        <f t="shared" si="123"/>
        <v>17</v>
      </c>
      <c r="AD38" s="76">
        <f t="shared" si="123"/>
        <v>30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51</v>
      </c>
      <c r="H39" s="90">
        <f t="shared" si="124"/>
        <v>6</v>
      </c>
      <c r="I39" s="90">
        <f t="shared" si="124"/>
        <v>14</v>
      </c>
      <c r="J39" s="90">
        <f t="shared" si="124"/>
        <v>61</v>
      </c>
      <c r="K39" s="91">
        <f t="shared" si="124"/>
        <v>92</v>
      </c>
      <c r="L39" s="92"/>
      <c r="M39" s="86"/>
      <c r="N39" s="87"/>
      <c r="O39" s="88" t="s">
        <v>41</v>
      </c>
      <c r="P39" s="89"/>
      <c r="Q39" s="90">
        <f t="shared" ref="Q39:U39" si="125">Q38+Q27</f>
        <v>29</v>
      </c>
      <c r="R39" s="90">
        <f t="shared" si="125"/>
        <v>4</v>
      </c>
      <c r="S39" s="90">
        <f t="shared" si="125"/>
        <v>4</v>
      </c>
      <c r="T39" s="90">
        <f t="shared" si="125"/>
        <v>33</v>
      </c>
      <c r="U39" s="91">
        <f t="shared" si="125"/>
        <v>42</v>
      </c>
      <c r="V39" s="92"/>
      <c r="W39" s="86"/>
      <c r="X39" s="87"/>
      <c r="Y39" s="88" t="s">
        <v>41</v>
      </c>
      <c r="Z39" s="90">
        <f t="shared" ref="Z39:AD39" si="126">Z38+Z27</f>
        <v>22</v>
      </c>
      <c r="AA39" s="90">
        <f t="shared" si="126"/>
        <v>2</v>
      </c>
      <c r="AB39" s="90">
        <f t="shared" si="126"/>
        <v>10</v>
      </c>
      <c r="AC39" s="90">
        <f t="shared" si="126"/>
        <v>28</v>
      </c>
      <c r="AD39" s="91">
        <f t="shared" si="126"/>
        <v>49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193</v>
      </c>
      <c r="E41" s="62" t="s">
        <v>194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5</v>
      </c>
      <c r="L41" s="60"/>
      <c r="M41" s="52">
        <f>IF($D41="","",1)</f>
        <v>1</v>
      </c>
      <c r="N41" s="61"/>
      <c r="O41" s="62"/>
      <c r="P41" s="57"/>
      <c r="Q41" s="57"/>
      <c r="R41" s="57"/>
      <c r="S41" s="57"/>
      <c r="T41" s="58" t="str">
        <f t="shared" ref="T41:T49" si="128">IF(Q41="","",Q41+(R41+S41)/2)</f>
        <v/>
      </c>
      <c r="U41" s="59"/>
      <c r="V41" s="60"/>
      <c r="W41" s="52">
        <f>IF($D41="","",1)</f>
        <v>1</v>
      </c>
      <c r="X41" s="61" t="str">
        <f t="shared" ref="X41:Y41" si="129">IF($F41=TRUE,D41,"")</f>
        <v>MAT202</v>
      </c>
      <c r="Y41" s="62" t="str">
        <f t="shared" si="129"/>
        <v>Ayrık Matematik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5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5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404</v>
      </c>
      <c r="E42" s="62" t="s">
        <v>365</v>
      </c>
      <c r="F42" s="55" t="b">
        <v>1</v>
      </c>
      <c r="G42" s="57">
        <v>3</v>
      </c>
      <c r="H42" s="57">
        <v>0</v>
      </c>
      <c r="I42" s="57">
        <v>2</v>
      </c>
      <c r="J42" s="58">
        <f t="shared" si="127"/>
        <v>4</v>
      </c>
      <c r="K42" s="59">
        <v>6</v>
      </c>
      <c r="L42" s="60"/>
      <c r="M42" s="52">
        <f t="shared" ref="M42:M49" si="137">IF($D42="","",MAX(M$41:M41)+1)</f>
        <v>2</v>
      </c>
      <c r="N42" s="61" t="str">
        <f>IF(O42="","",VLOOKUP(O42,İ!$C$101:$K$157,2,0))</f>
        <v/>
      </c>
      <c r="O42" s="62"/>
      <c r="P42" s="57"/>
      <c r="Q42" s="57" t="str">
        <f>IF(O42="","",VLOOKUP(O42,İ!$C$101:$K$157,4,0))</f>
        <v/>
      </c>
      <c r="R42" s="57" t="str">
        <f>IF(O42="","",VLOOKUP(O42,İ!$C$101:$K$157,5,0))</f>
        <v/>
      </c>
      <c r="S42" s="57" t="str">
        <f>IF(O42="","",VLOOKUP(O42,İ!$C$101:$K$157,6,0))</f>
        <v/>
      </c>
      <c r="T42" s="58" t="str">
        <f t="shared" si="128"/>
        <v/>
      </c>
      <c r="U42" s="59" t="str">
        <f>IF(O42="","",VLOOKUP(O42,İ!$C$101:$K$157,8,0))</f>
        <v/>
      </c>
      <c r="V42" s="60" t="str">
        <f>IF(O42="","",VLOOKUP(O42,İ!$C$101:$K$157,9,0))</f>
        <v/>
      </c>
      <c r="W42" s="52">
        <f t="shared" ref="W42:W49" si="138">IF($D42="","",MAX(W$41:W41)+1)</f>
        <v>2</v>
      </c>
      <c r="X42" s="61" t="str">
        <f t="shared" ref="X42:Y42" si="139">IF($F42=TRUE,D42,"")</f>
        <v>BIL202</v>
      </c>
      <c r="Y42" s="62" t="str">
        <f t="shared" si="139"/>
        <v>Sayısal Mantık Tasarımı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2</v>
      </c>
      <c r="AC42" s="58">
        <f t="shared" si="131"/>
        <v>4</v>
      </c>
      <c r="AD42" s="59">
        <f t="shared" ref="AD42:AE42" si="141">IF($F42=TRUE,K42,"")</f>
        <v>6</v>
      </c>
      <c r="AE42" s="60">
        <f t="shared" si="141"/>
        <v>0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6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405</v>
      </c>
      <c r="E43" s="62" t="s">
        <v>406</v>
      </c>
      <c r="F43" s="55" t="b">
        <v>1</v>
      </c>
      <c r="G43" s="57">
        <v>3</v>
      </c>
      <c r="H43" s="57">
        <v>0</v>
      </c>
      <c r="I43" s="57">
        <v>0</v>
      </c>
      <c r="J43" s="58">
        <f t="shared" si="127"/>
        <v>3</v>
      </c>
      <c r="K43" s="59">
        <v>5</v>
      </c>
      <c r="L43" s="60"/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BIL204</v>
      </c>
      <c r="Y43" s="62" t="str">
        <f t="shared" si="142"/>
        <v>Veri Bilimine Giriş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>
        <f t="shared" si="144"/>
        <v>0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407</v>
      </c>
      <c r="E44" s="62" t="s">
        <v>117</v>
      </c>
      <c r="F44" s="55" t="b">
        <v>1</v>
      </c>
      <c r="G44" s="57">
        <v>3</v>
      </c>
      <c r="H44" s="57">
        <v>0</v>
      </c>
      <c r="I44" s="57">
        <v>0</v>
      </c>
      <c r="J44" s="58">
        <f t="shared" si="127"/>
        <v>3</v>
      </c>
      <c r="K44" s="59">
        <v>6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BIS252</v>
      </c>
      <c r="Y44" s="62" t="str">
        <f t="shared" si="145"/>
        <v>Bölüm Seçmeli Ders II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6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6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197</v>
      </c>
      <c r="E45" s="62" t="s">
        <v>155</v>
      </c>
      <c r="F45" s="55" t="b">
        <v>0</v>
      </c>
      <c r="G45" s="57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">
        <v>154</v>
      </c>
      <c r="O45" s="62" t="s">
        <v>258</v>
      </c>
      <c r="P45" s="57" t="b">
        <v>0</v>
      </c>
      <c r="Q45" s="57">
        <v>3</v>
      </c>
      <c r="R45" s="57">
        <v>0</v>
      </c>
      <c r="S45" s="57">
        <v>0</v>
      </c>
      <c r="T45" s="58">
        <f t="shared" si="128"/>
        <v>3</v>
      </c>
      <c r="U45" s="59">
        <v>4</v>
      </c>
      <c r="V45" s="60"/>
      <c r="W45" s="52">
        <f t="shared" si="138"/>
        <v>5</v>
      </c>
      <c r="X45" s="61" t="str">
        <f t="shared" ref="X45:Y45" si="148">IF($F45=TRUE,D45,"")</f>
        <v/>
      </c>
      <c r="Y45" s="62" t="str">
        <f t="shared" si="148"/>
        <v/>
      </c>
      <c r="Z45" s="57" t="str">
        <f t="shared" ref="Z45:AB45" si="149">IF($F45=TRUE,G45,"")</f>
        <v/>
      </c>
      <c r="AA45" s="57" t="str">
        <f t="shared" si="149"/>
        <v/>
      </c>
      <c r="AB45" s="57" t="str">
        <f t="shared" si="149"/>
        <v/>
      </c>
      <c r="AC45" s="58" t="str">
        <f t="shared" si="131"/>
        <v/>
      </c>
      <c r="AD45" s="59" t="str">
        <f t="shared" ref="AD45:AE45" si="150">IF($F45=TRUE,K45,"")</f>
        <v/>
      </c>
      <c r="AE45" s="60" t="str">
        <f t="shared" si="150"/>
        <v/>
      </c>
      <c r="AF45" s="63"/>
      <c r="AG45" s="67">
        <f t="shared" si="133"/>
        <v>0</v>
      </c>
      <c r="AH45" s="68">
        <f t="shared" si="134"/>
        <v>4</v>
      </c>
      <c r="AI45" s="63">
        <f t="shared" si="135"/>
        <v>0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99</v>
      </c>
      <c r="E46" s="62" t="s">
        <v>100</v>
      </c>
      <c r="F46" s="55" t="b">
        <v>0</v>
      </c>
      <c r="G46" s="57">
        <v>2</v>
      </c>
      <c r="H46" s="57">
        <v>0</v>
      </c>
      <c r="I46" s="57">
        <v>0</v>
      </c>
      <c r="J46" s="58">
        <f t="shared" si="127"/>
        <v>2</v>
      </c>
      <c r="K46" s="59">
        <v>2</v>
      </c>
      <c r="L46" s="60"/>
      <c r="M46" s="52">
        <f t="shared" si="137"/>
        <v>6</v>
      </c>
      <c r="N46" s="61" t="s">
        <v>99</v>
      </c>
      <c r="O46" s="62" t="s">
        <v>100</v>
      </c>
      <c r="P46" s="57" t="b">
        <v>0</v>
      </c>
      <c r="Q46" s="57">
        <v>2</v>
      </c>
      <c r="R46" s="57">
        <v>0</v>
      </c>
      <c r="S46" s="57">
        <v>0</v>
      </c>
      <c r="T46" s="58">
        <f t="shared" si="128"/>
        <v>2</v>
      </c>
      <c r="U46" s="59">
        <v>2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2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 t="str">
        <f t="shared" si="136"/>
        <v/>
      </c>
      <c r="D47" s="61"/>
      <c r="E47" s="62"/>
      <c r="F47" s="55" t="b">
        <v>0</v>
      </c>
      <c r="G47" s="57"/>
      <c r="H47" s="57"/>
      <c r="I47" s="57"/>
      <c r="J47" s="58" t="str">
        <f t="shared" si="127"/>
        <v/>
      </c>
      <c r="K47" s="59"/>
      <c r="L47" s="60"/>
      <c r="M47" s="52" t="str">
        <f t="shared" si="137"/>
        <v/>
      </c>
      <c r="N47" s="61" t="str">
        <f>IF(O47="","",VLOOKUP(O47,İ!$C$101:$K$157,2,0))</f>
        <v/>
      </c>
      <c r="O47" s="62"/>
      <c r="P47" s="57"/>
      <c r="Q47" s="57" t="str">
        <f>IF(O47="","",VLOOKUP(O47,İ!$C$101:$K$157,4,0))</f>
        <v/>
      </c>
      <c r="R47" s="57" t="str">
        <f>IF(O47="","",VLOOKUP(O47,İ!$C$101:$K$157,5,0))</f>
        <v/>
      </c>
      <c r="S47" s="57" t="str">
        <f>IF(O47="","",VLOOKUP(O47,İ!$C$101:$K$157,6,0))</f>
        <v/>
      </c>
      <c r="T47" s="58" t="str">
        <f t="shared" si="128"/>
        <v/>
      </c>
      <c r="U47" s="59" t="str">
        <f>IF(O47="","",VLOOKUP(O47,İ!$C$101:$K$157,8,0))</f>
        <v/>
      </c>
      <c r="V47" s="60" t="str">
        <f>IF(O47="","",VLOOKUP(O47,İ!$C$101:$K$157,9,0))</f>
        <v/>
      </c>
      <c r="W47" s="52" t="str">
        <f t="shared" si="138"/>
        <v/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0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 t="str">
        <f t="shared" si="136"/>
        <v/>
      </c>
      <c r="D48" s="61"/>
      <c r="E48" s="62"/>
      <c r="F48" s="55" t="b">
        <v>0</v>
      </c>
      <c r="G48" s="57"/>
      <c r="H48" s="57"/>
      <c r="I48" s="57"/>
      <c r="J48" s="58" t="str">
        <f t="shared" si="127"/>
        <v/>
      </c>
      <c r="K48" s="59"/>
      <c r="L48" s="60"/>
      <c r="M48" s="52" t="str">
        <f t="shared" si="137"/>
        <v/>
      </c>
      <c r="N48" s="61" t="str">
        <f>IF(O48="","",VLOOKUP(O48,İ!$C$101:$K$157,2,0))</f>
        <v/>
      </c>
      <c r="O48" s="62"/>
      <c r="P48" s="57"/>
      <c r="Q48" s="57" t="str">
        <f>IF(O48="","",VLOOKUP(O48,İ!$C$101:$K$157,4,0))</f>
        <v/>
      </c>
      <c r="R48" s="57" t="str">
        <f>IF(O48="","",VLOOKUP(O48,İ!$C$101:$K$157,5,0))</f>
        <v/>
      </c>
      <c r="S48" s="57" t="str">
        <f>IF(O48="","",VLOOKUP(O48,İ!$C$101:$K$157,6,0))</f>
        <v/>
      </c>
      <c r="T48" s="58" t="str">
        <f t="shared" si="128"/>
        <v/>
      </c>
      <c r="U48" s="59" t="str">
        <f>IF(O48="","",VLOOKUP(O48,İ!$C$101:$K$157,8,0))</f>
        <v/>
      </c>
      <c r="V48" s="60" t="str">
        <f>IF(O48="","",VLOOKUP(O48,İ!$C$101:$K$157,9,0))</f>
        <v/>
      </c>
      <c r="W48" s="52" t="str">
        <f t="shared" si="138"/>
        <v/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0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17</v>
      </c>
      <c r="H50" s="75">
        <f t="shared" si="163"/>
        <v>0</v>
      </c>
      <c r="I50" s="75">
        <f t="shared" si="163"/>
        <v>2</v>
      </c>
      <c r="J50" s="75">
        <f t="shared" si="163"/>
        <v>18</v>
      </c>
      <c r="K50" s="76">
        <f t="shared" si="163"/>
        <v>28</v>
      </c>
      <c r="L50" s="77"/>
      <c r="M50" s="72"/>
      <c r="N50" s="73"/>
      <c r="O50" s="78" t="s">
        <v>40</v>
      </c>
      <c r="P50" s="74"/>
      <c r="Q50" s="74">
        <f t="shared" ref="Q50:U50" si="164">+SUM(Q41:Q49)</f>
        <v>5</v>
      </c>
      <c r="R50" s="75">
        <f t="shared" si="164"/>
        <v>0</v>
      </c>
      <c r="S50" s="75">
        <f t="shared" si="164"/>
        <v>0</v>
      </c>
      <c r="T50" s="75">
        <f t="shared" si="164"/>
        <v>5</v>
      </c>
      <c r="U50" s="76">
        <f t="shared" si="164"/>
        <v>6</v>
      </c>
      <c r="V50" s="77"/>
      <c r="W50" s="72"/>
      <c r="X50" s="73"/>
      <c r="Y50" s="78" t="s">
        <v>40</v>
      </c>
      <c r="Z50" s="74">
        <f t="shared" ref="Z50:AD50" si="165">+SUM(Z41:Z49)</f>
        <v>12</v>
      </c>
      <c r="AA50" s="75">
        <f t="shared" si="165"/>
        <v>0</v>
      </c>
      <c r="AB50" s="75">
        <f t="shared" si="165"/>
        <v>2</v>
      </c>
      <c r="AC50" s="75">
        <f t="shared" si="165"/>
        <v>13</v>
      </c>
      <c r="AD50" s="76">
        <f t="shared" si="165"/>
        <v>22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68</v>
      </c>
      <c r="H51" s="90">
        <f t="shared" si="166"/>
        <v>6</v>
      </c>
      <c r="I51" s="90">
        <f t="shared" si="166"/>
        <v>16</v>
      </c>
      <c r="J51" s="90">
        <f t="shared" si="166"/>
        <v>79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34</v>
      </c>
      <c r="R51" s="90">
        <f t="shared" si="167"/>
        <v>4</v>
      </c>
      <c r="S51" s="90">
        <f t="shared" si="167"/>
        <v>4</v>
      </c>
      <c r="T51" s="90">
        <f t="shared" si="167"/>
        <v>38</v>
      </c>
      <c r="U51" s="91">
        <f t="shared" si="167"/>
        <v>48</v>
      </c>
      <c r="V51" s="85"/>
      <c r="W51" s="80"/>
      <c r="X51" s="81"/>
      <c r="Y51" s="94" t="s">
        <v>101</v>
      </c>
      <c r="Z51" s="90">
        <f t="shared" ref="Z51:AD51" si="168">Z50+Z39</f>
        <v>34</v>
      </c>
      <c r="AA51" s="90">
        <f t="shared" si="168"/>
        <v>2</v>
      </c>
      <c r="AB51" s="90">
        <f t="shared" si="168"/>
        <v>12</v>
      </c>
      <c r="AC51" s="90">
        <f t="shared" si="168"/>
        <v>41</v>
      </c>
      <c r="AD51" s="91">
        <f t="shared" si="168"/>
        <v>71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408</v>
      </c>
      <c r="E53" s="62" t="s">
        <v>105</v>
      </c>
      <c r="F53" s="55" t="b">
        <v>1</v>
      </c>
      <c r="G53" s="57">
        <v>0</v>
      </c>
      <c r="H53" s="57">
        <v>0</v>
      </c>
      <c r="I53" s="57">
        <v>0</v>
      </c>
      <c r="J53" s="58">
        <f t="shared" ref="J53:J61" si="169">IF(G53="","",G53+(H53+I53)/2)</f>
        <v>0</v>
      </c>
      <c r="K53" s="95">
        <v>3</v>
      </c>
      <c r="L53" s="60"/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BIL301</v>
      </c>
      <c r="Y53" s="62" t="str">
        <f t="shared" si="171"/>
        <v>Staj I</v>
      </c>
      <c r="Z53" s="57">
        <f t="shared" ref="Z53:AB53" si="172">IF($F53=TRUE,G53,"")</f>
        <v>0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0</v>
      </c>
      <c r="AD53" s="59">
        <f t="shared" ref="AD53:AE53" si="174">IF($F53=TRUE,K53,"")</f>
        <v>3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3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409</v>
      </c>
      <c r="E54" s="62" t="s">
        <v>410</v>
      </c>
      <c r="F54" s="55" t="b">
        <v>1</v>
      </c>
      <c r="G54" s="57">
        <v>3</v>
      </c>
      <c r="H54" s="57">
        <v>0</v>
      </c>
      <c r="I54" s="57">
        <v>2</v>
      </c>
      <c r="J54" s="58">
        <f t="shared" si="169"/>
        <v>4</v>
      </c>
      <c r="K54" s="59">
        <v>6</v>
      </c>
      <c r="L54" s="60"/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BIL303</v>
      </c>
      <c r="Y54" s="62" t="str">
        <f t="shared" si="181"/>
        <v>Veri Tabanı Yönetimi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2</v>
      </c>
      <c r="AC54" s="58">
        <f t="shared" si="173"/>
        <v>4</v>
      </c>
      <c r="AD54" s="59">
        <f t="shared" ref="AD54:AE54" si="183">IF($F54=TRUE,K54,"")</f>
        <v>6</v>
      </c>
      <c r="AE54" s="60">
        <f t="shared" si="183"/>
        <v>0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6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411</v>
      </c>
      <c r="E55" s="62" t="s">
        <v>412</v>
      </c>
      <c r="F55" s="55" t="b">
        <v>1</v>
      </c>
      <c r="G55" s="57">
        <v>3</v>
      </c>
      <c r="H55" s="57">
        <v>0</v>
      </c>
      <c r="I55" s="57">
        <v>0</v>
      </c>
      <c r="J55" s="58">
        <f t="shared" si="169"/>
        <v>3</v>
      </c>
      <c r="K55" s="95">
        <v>5</v>
      </c>
      <c r="L55" s="60" t="s">
        <v>404</v>
      </c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BIL305</v>
      </c>
      <c r="Y55" s="62" t="str">
        <f t="shared" si="184"/>
        <v>Bilgisayar Mimarisi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5</v>
      </c>
      <c r="AE55" s="60" t="str">
        <f t="shared" si="186"/>
        <v>BIL202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5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413</v>
      </c>
      <c r="E56" s="62" t="s">
        <v>130</v>
      </c>
      <c r="F56" s="55" t="b">
        <v>1</v>
      </c>
      <c r="G56" s="57">
        <v>3</v>
      </c>
      <c r="H56" s="57">
        <v>0</v>
      </c>
      <c r="I56" s="57">
        <v>0</v>
      </c>
      <c r="J56" s="58">
        <f t="shared" si="169"/>
        <v>3</v>
      </c>
      <c r="K56" s="59">
        <v>6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BIS351</v>
      </c>
      <c r="Y56" s="62" t="str">
        <f t="shared" si="187"/>
        <v>Bölüm Seçmeli Ders III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6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6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198</v>
      </c>
      <c r="E57" s="62" t="s">
        <v>173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/>
      <c r="O57" s="62"/>
      <c r="P57" s="57"/>
      <c r="Q57" s="57"/>
      <c r="R57" s="57"/>
      <c r="S57" s="57"/>
      <c r="T57" s="58" t="str">
        <f t="shared" si="170"/>
        <v/>
      </c>
      <c r="U57" s="59"/>
      <c r="V57" s="60"/>
      <c r="W57" s="52">
        <f t="shared" si="180"/>
        <v>5</v>
      </c>
      <c r="X57" s="61" t="str">
        <f t="shared" ref="X57:Y57" si="190">IF($F57=TRUE,D57,"")</f>
        <v>MMS351</v>
      </c>
      <c r="Y57" s="62" t="str">
        <f t="shared" si="190"/>
        <v>Fakülte Seçmeli Ders II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4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4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182</v>
      </c>
      <c r="E58" s="62" t="s">
        <v>157</v>
      </c>
      <c r="F58" s="55" t="b">
        <v>0</v>
      </c>
      <c r="G58" s="57">
        <v>2</v>
      </c>
      <c r="H58" s="57">
        <v>0</v>
      </c>
      <c r="I58" s="57">
        <v>0</v>
      </c>
      <c r="J58" s="58">
        <f t="shared" si="169"/>
        <v>2</v>
      </c>
      <c r="K58" s="59">
        <v>3</v>
      </c>
      <c r="L58" s="60"/>
      <c r="M58" s="52">
        <f t="shared" si="179"/>
        <v>6</v>
      </c>
      <c r="N58" s="61" t="s">
        <v>158</v>
      </c>
      <c r="O58" s="62" t="s">
        <v>157</v>
      </c>
      <c r="P58" s="57" t="b">
        <v>0</v>
      </c>
      <c r="Q58" s="57">
        <v>2</v>
      </c>
      <c r="R58" s="57">
        <v>0</v>
      </c>
      <c r="S58" s="57">
        <v>0</v>
      </c>
      <c r="T58" s="58">
        <f t="shared" si="170"/>
        <v>2</v>
      </c>
      <c r="U58" s="59">
        <v>3</v>
      </c>
      <c r="V58" s="60"/>
      <c r="W58" s="52">
        <f t="shared" si="180"/>
        <v>6</v>
      </c>
      <c r="X58" s="61" t="str">
        <f t="shared" ref="X58:Y58" si="193">IF($F58=TRUE,D58,"")</f>
        <v/>
      </c>
      <c r="Y58" s="62" t="str">
        <f t="shared" si="193"/>
        <v/>
      </c>
      <c r="Z58" s="57" t="str">
        <f t="shared" ref="Z58:AB58" si="194">IF($F58=TRUE,G58,"")</f>
        <v/>
      </c>
      <c r="AA58" s="57" t="str">
        <f t="shared" si="194"/>
        <v/>
      </c>
      <c r="AB58" s="57" t="str">
        <f t="shared" si="194"/>
        <v/>
      </c>
      <c r="AC58" s="58" t="str">
        <f t="shared" si="173"/>
        <v/>
      </c>
      <c r="AD58" s="59" t="str">
        <f t="shared" ref="AD58:AE58" si="195">IF($F58=TRUE,K58,"")</f>
        <v/>
      </c>
      <c r="AE58" s="60" t="str">
        <f t="shared" si="195"/>
        <v/>
      </c>
      <c r="AF58" s="63"/>
      <c r="AG58" s="67">
        <f t="shared" si="175"/>
        <v>0</v>
      </c>
      <c r="AH58" s="68">
        <f t="shared" si="176"/>
        <v>3</v>
      </c>
      <c r="AI58" s="63">
        <f t="shared" si="177"/>
        <v>0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118</v>
      </c>
      <c r="E59" s="62" t="s">
        <v>119</v>
      </c>
      <c r="F59" s="55" t="b">
        <v>0</v>
      </c>
      <c r="G59" s="57">
        <v>2</v>
      </c>
      <c r="H59" s="57">
        <v>0</v>
      </c>
      <c r="I59" s="57">
        <v>0</v>
      </c>
      <c r="J59" s="58">
        <f t="shared" si="169"/>
        <v>2</v>
      </c>
      <c r="K59" s="59">
        <v>2</v>
      </c>
      <c r="L59" s="60"/>
      <c r="M59" s="52">
        <f t="shared" si="179"/>
        <v>7</v>
      </c>
      <c r="N59" s="61" t="s">
        <v>118</v>
      </c>
      <c r="O59" s="62" t="s">
        <v>119</v>
      </c>
      <c r="P59" s="57" t="b">
        <v>0</v>
      </c>
      <c r="Q59" s="57">
        <v>2</v>
      </c>
      <c r="R59" s="57">
        <v>0</v>
      </c>
      <c r="S59" s="57">
        <v>0</v>
      </c>
      <c r="T59" s="58">
        <f t="shared" si="170"/>
        <v>2</v>
      </c>
      <c r="U59" s="59">
        <v>2</v>
      </c>
      <c r="V59" s="60"/>
      <c r="W59" s="52">
        <f t="shared" si="180"/>
        <v>7</v>
      </c>
      <c r="X59" s="61" t="str">
        <f t="shared" ref="X59:Y59" si="196">IF($F59=TRUE,D59,"")</f>
        <v/>
      </c>
      <c r="Y59" s="62" t="str">
        <f t="shared" si="196"/>
        <v/>
      </c>
      <c r="Z59" s="57" t="str">
        <f t="shared" ref="Z59:AB59" si="197">IF($F59=TRUE,G59,"")</f>
        <v/>
      </c>
      <c r="AA59" s="57" t="str">
        <f t="shared" si="197"/>
        <v/>
      </c>
      <c r="AB59" s="57" t="str">
        <f t="shared" si="197"/>
        <v/>
      </c>
      <c r="AC59" s="58" t="str">
        <f t="shared" si="173"/>
        <v/>
      </c>
      <c r="AD59" s="59" t="str">
        <f t="shared" ref="AD59:AE59" si="198">IF($F59=TRUE,K59,"")</f>
        <v/>
      </c>
      <c r="AE59" s="60" t="str">
        <f t="shared" si="198"/>
        <v/>
      </c>
      <c r="AF59" s="63"/>
      <c r="AG59" s="67">
        <f t="shared" si="175"/>
        <v>0</v>
      </c>
      <c r="AH59" s="68">
        <f t="shared" si="176"/>
        <v>2</v>
      </c>
      <c r="AI59" s="63">
        <f t="shared" si="177"/>
        <v>0</v>
      </c>
      <c r="AJ59" s="9"/>
    </row>
    <row r="60" spans="1:36" ht="14.25" customHeight="1" x14ac:dyDescent="0.3">
      <c r="A60" s="309"/>
      <c r="B60" s="306"/>
      <c r="C60" s="52" t="str">
        <f t="shared" si="178"/>
        <v/>
      </c>
      <c r="D60" s="61"/>
      <c r="E60" s="62"/>
      <c r="F60" s="55" t="b">
        <v>0</v>
      </c>
      <c r="G60" s="57"/>
      <c r="H60" s="57"/>
      <c r="I60" s="57"/>
      <c r="J60" s="58" t="str">
        <f t="shared" si="169"/>
        <v/>
      </c>
      <c r="K60" s="59"/>
      <c r="L60" s="60"/>
      <c r="M60" s="52" t="str">
        <f t="shared" si="179"/>
        <v/>
      </c>
      <c r="N60" s="61" t="str">
        <f>IF(O60="","",VLOOKUP(O60,İ!$C$101:$K$157,2,0))</f>
        <v/>
      </c>
      <c r="O60" s="62"/>
      <c r="P60" s="57"/>
      <c r="Q60" s="57" t="str">
        <f>IF(O60="","",VLOOKUP(O60,İ!$C$101:$K$157,4,0))</f>
        <v/>
      </c>
      <c r="R60" s="57" t="str">
        <f>IF(O60="","",VLOOKUP(O60,İ!$C$101:$K$157,5,0))</f>
        <v/>
      </c>
      <c r="S60" s="57" t="str">
        <f>IF(O60="","",VLOOKUP(O60,İ!$C$101:$K$157,6,0))</f>
        <v/>
      </c>
      <c r="T60" s="58" t="str">
        <f t="shared" si="170"/>
        <v/>
      </c>
      <c r="U60" s="59" t="str">
        <f>IF(O60="","",VLOOKUP(O60,İ!$C$101:$K$157,8,0))</f>
        <v/>
      </c>
      <c r="V60" s="60" t="str">
        <f>IF(O60="","",VLOOKUP(O60,İ!$C$101:$K$157,9,0))</f>
        <v/>
      </c>
      <c r="W60" s="52" t="str">
        <f t="shared" si="180"/>
        <v/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0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16</v>
      </c>
      <c r="H62" s="75">
        <f t="shared" si="205"/>
        <v>0</v>
      </c>
      <c r="I62" s="75">
        <f t="shared" si="205"/>
        <v>2</v>
      </c>
      <c r="J62" s="75">
        <f t="shared" si="205"/>
        <v>17</v>
      </c>
      <c r="K62" s="76">
        <f t="shared" si="205"/>
        <v>29</v>
      </c>
      <c r="L62" s="77"/>
      <c r="M62" s="72"/>
      <c r="N62" s="73"/>
      <c r="O62" s="78" t="s">
        <v>40</v>
      </c>
      <c r="P62" s="74"/>
      <c r="Q62" s="74">
        <f t="shared" ref="Q62:U62" si="206">+SUM(Q53:Q61)</f>
        <v>4</v>
      </c>
      <c r="R62" s="75">
        <f t="shared" si="206"/>
        <v>0</v>
      </c>
      <c r="S62" s="75">
        <f t="shared" si="206"/>
        <v>0</v>
      </c>
      <c r="T62" s="75">
        <f t="shared" si="206"/>
        <v>4</v>
      </c>
      <c r="U62" s="76">
        <f t="shared" si="206"/>
        <v>5</v>
      </c>
      <c r="V62" s="77"/>
      <c r="W62" s="72"/>
      <c r="X62" s="73"/>
      <c r="Y62" s="78" t="s">
        <v>40</v>
      </c>
      <c r="Z62" s="74">
        <f t="shared" ref="Z62:AD62" si="207">+SUM(Z53:Z61)</f>
        <v>12</v>
      </c>
      <c r="AA62" s="75">
        <f t="shared" si="207"/>
        <v>0</v>
      </c>
      <c r="AB62" s="75">
        <f t="shared" si="207"/>
        <v>2</v>
      </c>
      <c r="AC62" s="75">
        <f t="shared" si="207"/>
        <v>13</v>
      </c>
      <c r="AD62" s="76">
        <f t="shared" si="207"/>
        <v>24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84</v>
      </c>
      <c r="H63" s="90">
        <f t="shared" si="208"/>
        <v>6</v>
      </c>
      <c r="I63" s="90">
        <f t="shared" si="208"/>
        <v>18</v>
      </c>
      <c r="J63" s="90">
        <f t="shared" si="208"/>
        <v>96</v>
      </c>
      <c r="K63" s="91">
        <f t="shared" si="208"/>
        <v>149</v>
      </c>
      <c r="L63" s="92"/>
      <c r="M63" s="80"/>
      <c r="N63" s="81"/>
      <c r="O63" s="94" t="s">
        <v>101</v>
      </c>
      <c r="P63" s="89"/>
      <c r="Q63" s="90">
        <f t="shared" ref="Q63:U63" si="209">Q62+Q51</f>
        <v>38</v>
      </c>
      <c r="R63" s="90">
        <f t="shared" si="209"/>
        <v>4</v>
      </c>
      <c r="S63" s="90">
        <f t="shared" si="209"/>
        <v>4</v>
      </c>
      <c r="T63" s="90">
        <f t="shared" si="209"/>
        <v>42</v>
      </c>
      <c r="U63" s="91">
        <f t="shared" si="209"/>
        <v>53</v>
      </c>
      <c r="V63" s="85"/>
      <c r="W63" s="80"/>
      <c r="X63" s="81"/>
      <c r="Y63" s="94" t="s">
        <v>101</v>
      </c>
      <c r="Z63" s="90">
        <f t="shared" ref="Z63:AD63" si="210">Z62+Z51</f>
        <v>46</v>
      </c>
      <c r="AA63" s="90">
        <f t="shared" si="210"/>
        <v>2</v>
      </c>
      <c r="AB63" s="90">
        <f t="shared" si="210"/>
        <v>14</v>
      </c>
      <c r="AC63" s="90">
        <f t="shared" si="210"/>
        <v>54</v>
      </c>
      <c r="AD63" s="91">
        <f t="shared" si="210"/>
        <v>95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414</v>
      </c>
      <c r="E65" s="62" t="s">
        <v>415</v>
      </c>
      <c r="F65" s="55" t="b">
        <v>1</v>
      </c>
      <c r="G65" s="57">
        <v>2</v>
      </c>
      <c r="H65" s="57">
        <v>0</v>
      </c>
      <c r="I65" s="57">
        <v>2</v>
      </c>
      <c r="J65" s="58">
        <f t="shared" ref="J65:J73" si="211">IF(G65="","",G65+(H65+I65)/2)</f>
        <v>3</v>
      </c>
      <c r="K65" s="59">
        <v>6</v>
      </c>
      <c r="L65" s="60" t="s">
        <v>187</v>
      </c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BIL302</v>
      </c>
      <c r="Y65" s="62" t="str">
        <f t="shared" si="213"/>
        <v>Bilgisayar Ağları</v>
      </c>
      <c r="Z65" s="57">
        <f t="shared" ref="Z65:AB65" si="214">IF($F65=TRUE,G65,"")</f>
        <v>2</v>
      </c>
      <c r="AA65" s="57">
        <f t="shared" si="214"/>
        <v>0</v>
      </c>
      <c r="AB65" s="57">
        <f t="shared" si="214"/>
        <v>2</v>
      </c>
      <c r="AC65" s="58">
        <f t="shared" ref="AC65:AC73" si="215">IF(Z65="","",Z65+(AA65+AB65)/2)</f>
        <v>3</v>
      </c>
      <c r="AD65" s="59">
        <f t="shared" ref="AD65:AE65" si="216">IF($F65=TRUE,K65,"")</f>
        <v>6</v>
      </c>
      <c r="AE65" s="60" t="str">
        <f t="shared" si="216"/>
        <v>BIL101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6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416</v>
      </c>
      <c r="E66" s="62" t="s">
        <v>417</v>
      </c>
      <c r="F66" s="55" t="b">
        <v>1</v>
      </c>
      <c r="G66" s="57">
        <v>3</v>
      </c>
      <c r="H66" s="57">
        <v>0</v>
      </c>
      <c r="I66" s="57">
        <v>0</v>
      </c>
      <c r="J66" s="58">
        <f t="shared" si="211"/>
        <v>3</v>
      </c>
      <c r="K66" s="59">
        <v>6</v>
      </c>
      <c r="L66" s="60" t="s">
        <v>395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BIL304</v>
      </c>
      <c r="Y66" s="62" t="str">
        <f t="shared" si="223"/>
        <v>İşletim Sistemleri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6</v>
      </c>
      <c r="AE66" s="60" t="str">
        <f t="shared" si="225"/>
        <v>BIL102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6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418</v>
      </c>
      <c r="E67" s="62" t="s">
        <v>132</v>
      </c>
      <c r="F67" s="55" t="b">
        <v>1</v>
      </c>
      <c r="G67" s="57">
        <v>3</v>
      </c>
      <c r="H67" s="57">
        <v>0</v>
      </c>
      <c r="I67" s="57">
        <v>0</v>
      </c>
      <c r="J67" s="58">
        <f t="shared" si="211"/>
        <v>3</v>
      </c>
      <c r="K67" s="59">
        <v>6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BIS352</v>
      </c>
      <c r="Y67" s="62" t="str">
        <f t="shared" si="226"/>
        <v>Bölüm Seçmeli Ders IV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6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6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419</v>
      </c>
      <c r="E68" s="62" t="s">
        <v>420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MMS352</v>
      </c>
      <c r="Y68" s="62" t="str">
        <f t="shared" si="229"/>
        <v>Fakülte Seçmeli Ders III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421</v>
      </c>
      <c r="E69" s="62" t="s">
        <v>422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MMS354</v>
      </c>
      <c r="Y69" s="62" t="str">
        <f t="shared" si="232"/>
        <v>Fakülte Seçmeli Ders IV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133</v>
      </c>
      <c r="E70" s="62" t="s">
        <v>175</v>
      </c>
      <c r="F70" s="55" t="b">
        <v>0</v>
      </c>
      <c r="G70" s="57">
        <v>2</v>
      </c>
      <c r="H70" s="57">
        <v>0</v>
      </c>
      <c r="I70" s="57">
        <v>0</v>
      </c>
      <c r="J70" s="58">
        <f t="shared" si="211"/>
        <v>2</v>
      </c>
      <c r="K70" s="59">
        <v>3</v>
      </c>
      <c r="L70" s="60"/>
      <c r="M70" s="52">
        <f t="shared" si="221"/>
        <v>6</v>
      </c>
      <c r="N70" s="61" t="s">
        <v>174</v>
      </c>
      <c r="O70" s="62" t="s">
        <v>175</v>
      </c>
      <c r="P70" s="57" t="b">
        <v>1</v>
      </c>
      <c r="Q70" s="57">
        <v>2</v>
      </c>
      <c r="R70" s="57">
        <v>0</v>
      </c>
      <c r="S70" s="57">
        <v>0</v>
      </c>
      <c r="T70" s="58">
        <f t="shared" si="212"/>
        <v>2</v>
      </c>
      <c r="U70" s="59">
        <v>3</v>
      </c>
      <c r="V70" s="60"/>
      <c r="W70" s="52">
        <f t="shared" si="222"/>
        <v>6</v>
      </c>
      <c r="X70" s="61" t="str">
        <f t="shared" ref="X70:Y70" si="235">IF($F70=TRUE,D70,"")</f>
        <v/>
      </c>
      <c r="Y70" s="62" t="str">
        <f t="shared" si="235"/>
        <v/>
      </c>
      <c r="Z70" s="57" t="str">
        <f t="shared" ref="Z70:AB70" si="236">IF($F70=TRUE,G70,"")</f>
        <v/>
      </c>
      <c r="AA70" s="57" t="str">
        <f t="shared" si="236"/>
        <v/>
      </c>
      <c r="AB70" s="57" t="str">
        <f t="shared" si="236"/>
        <v/>
      </c>
      <c r="AC70" s="58" t="str">
        <f t="shared" si="215"/>
        <v/>
      </c>
      <c r="AD70" s="59" t="str">
        <f t="shared" ref="AD70:AE70" si="237">IF($F70=TRUE,K70,"")</f>
        <v/>
      </c>
      <c r="AE70" s="60" t="str">
        <f t="shared" si="237"/>
        <v/>
      </c>
      <c r="AF70" s="63"/>
      <c r="AG70" s="67">
        <f t="shared" si="217"/>
        <v>0</v>
      </c>
      <c r="AH70" s="68">
        <f t="shared" si="218"/>
        <v>3</v>
      </c>
      <c r="AI70" s="63">
        <f t="shared" si="219"/>
        <v>0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136</v>
      </c>
      <c r="E71" s="62" t="s">
        <v>137</v>
      </c>
      <c r="F71" s="55" t="b">
        <v>0</v>
      </c>
      <c r="G71" s="57">
        <v>2</v>
      </c>
      <c r="H71" s="57">
        <v>0</v>
      </c>
      <c r="I71" s="57">
        <v>0</v>
      </c>
      <c r="J71" s="58">
        <f t="shared" si="211"/>
        <v>2</v>
      </c>
      <c r="K71" s="59">
        <v>2</v>
      </c>
      <c r="L71" s="60"/>
      <c r="M71" s="52">
        <f t="shared" si="221"/>
        <v>7</v>
      </c>
      <c r="N71" s="61" t="s">
        <v>136</v>
      </c>
      <c r="O71" s="62" t="s">
        <v>137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2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2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18</v>
      </c>
      <c r="H74" s="75">
        <f t="shared" si="247"/>
        <v>0</v>
      </c>
      <c r="I74" s="75">
        <f t="shared" si="247"/>
        <v>2</v>
      </c>
      <c r="J74" s="75">
        <f t="shared" si="247"/>
        <v>19</v>
      </c>
      <c r="K74" s="76">
        <f t="shared" si="247"/>
        <v>31</v>
      </c>
      <c r="L74" s="77"/>
      <c r="M74" s="72"/>
      <c r="N74" s="73"/>
      <c r="O74" s="78" t="s">
        <v>40</v>
      </c>
      <c r="P74" s="74"/>
      <c r="Q74" s="74">
        <f t="shared" ref="Q74:U74" si="248">+SUM(Q65:Q73)</f>
        <v>4</v>
      </c>
      <c r="R74" s="75">
        <f t="shared" si="248"/>
        <v>0</v>
      </c>
      <c r="S74" s="75">
        <f t="shared" si="248"/>
        <v>0</v>
      </c>
      <c r="T74" s="75">
        <f t="shared" si="248"/>
        <v>4</v>
      </c>
      <c r="U74" s="76">
        <f t="shared" si="248"/>
        <v>5</v>
      </c>
      <c r="V74" s="77"/>
      <c r="W74" s="72"/>
      <c r="X74" s="73"/>
      <c r="Y74" s="78" t="s">
        <v>40</v>
      </c>
      <c r="Z74" s="74">
        <f t="shared" ref="Z74:AD74" si="249">+SUM(Z65:Z73)</f>
        <v>14</v>
      </c>
      <c r="AA74" s="75">
        <f t="shared" si="249"/>
        <v>0</v>
      </c>
      <c r="AB74" s="75">
        <f t="shared" si="249"/>
        <v>2</v>
      </c>
      <c r="AC74" s="75">
        <f t="shared" si="249"/>
        <v>15</v>
      </c>
      <c r="AD74" s="76">
        <f t="shared" si="249"/>
        <v>26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102</v>
      </c>
      <c r="H75" s="90">
        <f t="shared" si="250"/>
        <v>6</v>
      </c>
      <c r="I75" s="90">
        <f t="shared" si="250"/>
        <v>20</v>
      </c>
      <c r="J75" s="90">
        <f t="shared" si="250"/>
        <v>115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42</v>
      </c>
      <c r="R75" s="90">
        <f t="shared" si="251"/>
        <v>4</v>
      </c>
      <c r="S75" s="90">
        <f t="shared" si="251"/>
        <v>4</v>
      </c>
      <c r="T75" s="90">
        <f t="shared" si="251"/>
        <v>46</v>
      </c>
      <c r="U75" s="91">
        <f t="shared" si="251"/>
        <v>58</v>
      </c>
      <c r="V75" s="85"/>
      <c r="W75" s="80"/>
      <c r="X75" s="81"/>
      <c r="Y75" s="94" t="s">
        <v>101</v>
      </c>
      <c r="Z75" s="90">
        <f t="shared" ref="Z75:AD75" si="252">Z74+Z63</f>
        <v>60</v>
      </c>
      <c r="AA75" s="90">
        <f t="shared" si="252"/>
        <v>2</v>
      </c>
      <c r="AB75" s="90">
        <f t="shared" si="252"/>
        <v>16</v>
      </c>
      <c r="AC75" s="90">
        <f t="shared" si="252"/>
        <v>69</v>
      </c>
      <c r="AD75" s="91">
        <f t="shared" si="252"/>
        <v>121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423</v>
      </c>
      <c r="E77" s="62" t="s">
        <v>141</v>
      </c>
      <c r="F77" s="55" t="b">
        <v>1</v>
      </c>
      <c r="G77" s="57">
        <v>0</v>
      </c>
      <c r="H77" s="57">
        <v>0</v>
      </c>
      <c r="I77" s="57">
        <v>0</v>
      </c>
      <c r="J77" s="58">
        <f t="shared" ref="J77:J85" si="253">IF(G77="","",G77+(H77+I77)/2)</f>
        <v>0</v>
      </c>
      <c r="K77" s="95">
        <v>3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BIL401</v>
      </c>
      <c r="Y77" s="62" t="str">
        <f t="shared" si="255"/>
        <v>Staj II</v>
      </c>
      <c r="Z77" s="57">
        <f t="shared" ref="Z77:AB77" si="256">IF($F77=TRUE,G77,"")</f>
        <v>0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0</v>
      </c>
      <c r="AD77" s="59">
        <f t="shared" ref="AD77:AE77" si="258">IF($F77=TRUE,K77,"")</f>
        <v>3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3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424</v>
      </c>
      <c r="E78" s="62" t="s">
        <v>425</v>
      </c>
      <c r="F78" s="55" t="b">
        <v>1</v>
      </c>
      <c r="G78" s="57">
        <v>0</v>
      </c>
      <c r="H78" s="57">
        <v>2</v>
      </c>
      <c r="I78" s="57">
        <v>0</v>
      </c>
      <c r="J78" s="58">
        <f t="shared" si="253"/>
        <v>1</v>
      </c>
      <c r="K78" s="59">
        <v>7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BIL403</v>
      </c>
      <c r="Y78" s="62" t="str">
        <f t="shared" si="265"/>
        <v>Bitirme Projesi I</v>
      </c>
      <c r="Z78" s="57">
        <f t="shared" ref="Z78:AB78" si="266">IF($F78=TRUE,G78,"")</f>
        <v>0</v>
      </c>
      <c r="AA78" s="57">
        <f t="shared" si="266"/>
        <v>2</v>
      </c>
      <c r="AB78" s="57">
        <f t="shared" si="266"/>
        <v>0</v>
      </c>
      <c r="AC78" s="58">
        <f t="shared" si="257"/>
        <v>1</v>
      </c>
      <c r="AD78" s="59">
        <f t="shared" ref="AD78:AE78" si="267">IF($F78=TRUE,K78,"")</f>
        <v>7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7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426</v>
      </c>
      <c r="E79" s="62" t="s">
        <v>427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59">
        <v>6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BIL405</v>
      </c>
      <c r="Y79" s="62" t="str">
        <f t="shared" si="268"/>
        <v>Otomata Teorisi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6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6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428</v>
      </c>
      <c r="E80" s="62" t="s">
        <v>429</v>
      </c>
      <c r="F80" s="55" t="b">
        <v>1</v>
      </c>
      <c r="G80" s="57">
        <v>3</v>
      </c>
      <c r="H80" s="57">
        <v>2</v>
      </c>
      <c r="I80" s="57">
        <v>0</v>
      </c>
      <c r="J80" s="58">
        <f t="shared" si="253"/>
        <v>4</v>
      </c>
      <c r="K80" s="95">
        <v>6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BIL407</v>
      </c>
      <c r="Y80" s="62" t="str">
        <f t="shared" si="271"/>
        <v>Yapay Zeka</v>
      </c>
      <c r="Z80" s="57">
        <f t="shared" ref="Z80:AB80" si="272">IF($F80=TRUE,G80,"")</f>
        <v>3</v>
      </c>
      <c r="AA80" s="57">
        <f t="shared" si="272"/>
        <v>2</v>
      </c>
      <c r="AB80" s="57">
        <f t="shared" si="272"/>
        <v>0</v>
      </c>
      <c r="AC80" s="58">
        <f t="shared" si="257"/>
        <v>4</v>
      </c>
      <c r="AD80" s="59">
        <f t="shared" ref="AD80:AE80" si="273">IF($F80=TRUE,K80,"")</f>
        <v>6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6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430</v>
      </c>
      <c r="E81" s="62" t="s">
        <v>147</v>
      </c>
      <c r="F81" s="55" t="b">
        <v>1</v>
      </c>
      <c r="G81" s="57">
        <v>3</v>
      </c>
      <c r="H81" s="57">
        <v>0</v>
      </c>
      <c r="I81" s="57">
        <v>0</v>
      </c>
      <c r="J81" s="58">
        <f t="shared" si="253"/>
        <v>3</v>
      </c>
      <c r="K81" s="59">
        <v>6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BIS451</v>
      </c>
      <c r="Y81" s="62" t="str">
        <f t="shared" si="274"/>
        <v>Bölüm Seçmeli Ders V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6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6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152</v>
      </c>
      <c r="E82" s="62" t="s">
        <v>153</v>
      </c>
      <c r="F82" s="55" t="b">
        <v>0</v>
      </c>
      <c r="G82" s="57">
        <v>2</v>
      </c>
      <c r="H82" s="57">
        <v>0</v>
      </c>
      <c r="I82" s="57">
        <v>0</v>
      </c>
      <c r="J82" s="58">
        <f t="shared" si="253"/>
        <v>2</v>
      </c>
      <c r="K82" s="59">
        <v>2</v>
      </c>
      <c r="L82" s="60"/>
      <c r="M82" s="52">
        <f t="shared" si="263"/>
        <v>6</v>
      </c>
      <c r="N82" s="61" t="s">
        <v>152</v>
      </c>
      <c r="O82" s="62" t="s">
        <v>153</v>
      </c>
      <c r="P82" s="57" t="b">
        <v>0</v>
      </c>
      <c r="Q82" s="57">
        <v>2</v>
      </c>
      <c r="R82" s="57">
        <v>0</v>
      </c>
      <c r="S82" s="57">
        <v>0</v>
      </c>
      <c r="T82" s="58">
        <f t="shared" si="254"/>
        <v>2</v>
      </c>
      <c r="U82" s="59">
        <v>2</v>
      </c>
      <c r="V82" s="60"/>
      <c r="W82" s="52">
        <f t="shared" si="264"/>
        <v>6</v>
      </c>
      <c r="X82" s="61" t="str">
        <f t="shared" ref="X82:Y82" si="277">IF($F82=TRUE,D82,"")</f>
        <v/>
      </c>
      <c r="Y82" s="62" t="str">
        <f t="shared" si="277"/>
        <v/>
      </c>
      <c r="Z82" s="57" t="str">
        <f t="shared" ref="Z82:AB82" si="278">IF($F82=TRUE,G82,"")</f>
        <v/>
      </c>
      <c r="AA82" s="57" t="str">
        <f t="shared" si="278"/>
        <v/>
      </c>
      <c r="AB82" s="57" t="str">
        <f t="shared" si="278"/>
        <v/>
      </c>
      <c r="AC82" s="58" t="str">
        <f t="shared" si="257"/>
        <v/>
      </c>
      <c r="AD82" s="59" t="str">
        <f t="shared" ref="AD82:AE82" si="279">IF($F82=TRUE,K82,"")</f>
        <v/>
      </c>
      <c r="AE82" s="60" t="str">
        <f t="shared" si="279"/>
        <v/>
      </c>
      <c r="AF82" s="63"/>
      <c r="AG82" s="67">
        <f t="shared" si="259"/>
        <v>0</v>
      </c>
      <c r="AH82" s="68">
        <f t="shared" si="260"/>
        <v>2</v>
      </c>
      <c r="AI82" s="63">
        <f t="shared" si="261"/>
        <v>0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156</v>
      </c>
      <c r="E83" s="62" t="s">
        <v>431</v>
      </c>
      <c r="F83" s="55" t="b">
        <v>1</v>
      </c>
      <c r="G83" s="57">
        <v>2</v>
      </c>
      <c r="H83" s="57">
        <v>0</v>
      </c>
      <c r="I83" s="57">
        <v>0</v>
      </c>
      <c r="J83" s="58">
        <f t="shared" si="253"/>
        <v>2</v>
      </c>
      <c r="K83" s="59">
        <v>3</v>
      </c>
      <c r="L83" s="60"/>
      <c r="M83" s="52">
        <f t="shared" si="263"/>
        <v>7</v>
      </c>
      <c r="N83" s="61" t="str">
        <f>IF(O83="","",VLOOKUP(O83,İ!$C$101:$K$157,2,0))</f>
        <v/>
      </c>
      <c r="O83" s="62"/>
      <c r="P83" s="57"/>
      <c r="Q83" s="57" t="str">
        <f>IF(O83="","",VLOOKUP(O83,İ!$C$101:$K$157,4,0))</f>
        <v/>
      </c>
      <c r="R83" s="57" t="str">
        <f>IF(O83="","",VLOOKUP(O83,İ!$C$101:$K$157,5,0))</f>
        <v/>
      </c>
      <c r="S83" s="57" t="str">
        <f>IF(O83="","",VLOOKUP(O83,İ!$C$101:$K$157,6,0))</f>
        <v/>
      </c>
      <c r="T83" s="58" t="str">
        <f t="shared" si="254"/>
        <v/>
      </c>
      <c r="U83" s="59" t="str">
        <f>IF(O83="","",VLOOKUP(O83,İ!$C$101:$K$157,8,0))</f>
        <v/>
      </c>
      <c r="V83" s="60" t="str">
        <f>IF(O83="","",VLOOKUP(O83,İ!$C$101:$K$157,9,0))</f>
        <v/>
      </c>
      <c r="W83" s="52">
        <f t="shared" si="264"/>
        <v>7</v>
      </c>
      <c r="X83" s="61" t="str">
        <f t="shared" ref="X83:Y83" si="280">IF($F83=TRUE,D83,"")</f>
        <v>USD451</v>
      </c>
      <c r="Y83" s="62" t="str">
        <f t="shared" si="280"/>
        <v>Üniversite Seçmeli Ders IV</v>
      </c>
      <c r="Z83" s="57">
        <f t="shared" ref="Z83:AB83" si="281">IF($F83=TRUE,G83,"")</f>
        <v>2</v>
      </c>
      <c r="AA83" s="57">
        <f t="shared" si="281"/>
        <v>0</v>
      </c>
      <c r="AB83" s="57">
        <f t="shared" si="281"/>
        <v>0</v>
      </c>
      <c r="AC83" s="58">
        <f t="shared" si="257"/>
        <v>2</v>
      </c>
      <c r="AD83" s="59">
        <f t="shared" ref="AD83:AE83" si="282">IF($F83=TRUE,K83,"")</f>
        <v>3</v>
      </c>
      <c r="AE83" s="60">
        <f t="shared" si="282"/>
        <v>0</v>
      </c>
      <c r="AF83" s="63"/>
      <c r="AG83" s="67">
        <f t="shared" si="259"/>
        <v>0</v>
      </c>
      <c r="AH83" s="68">
        <f t="shared" si="260"/>
        <v>0</v>
      </c>
      <c r="AI83" s="63">
        <f t="shared" si="261"/>
        <v>3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13</v>
      </c>
      <c r="H86" s="75">
        <f t="shared" si="289"/>
        <v>4</v>
      </c>
      <c r="I86" s="75">
        <f t="shared" si="289"/>
        <v>0</v>
      </c>
      <c r="J86" s="75">
        <f t="shared" si="289"/>
        <v>15</v>
      </c>
      <c r="K86" s="76">
        <f t="shared" si="289"/>
        <v>33</v>
      </c>
      <c r="L86" s="77"/>
      <c r="M86" s="72"/>
      <c r="N86" s="73"/>
      <c r="O86" s="78" t="s">
        <v>40</v>
      </c>
      <c r="P86" s="74"/>
      <c r="Q86" s="74">
        <f t="shared" ref="Q86:U86" si="290">+SUM(Q77:Q85)</f>
        <v>2</v>
      </c>
      <c r="R86" s="75">
        <f t="shared" si="290"/>
        <v>0</v>
      </c>
      <c r="S86" s="75">
        <f t="shared" si="290"/>
        <v>0</v>
      </c>
      <c r="T86" s="75">
        <f t="shared" si="290"/>
        <v>2</v>
      </c>
      <c r="U86" s="76">
        <f t="shared" si="290"/>
        <v>2</v>
      </c>
      <c r="V86" s="77"/>
      <c r="W86" s="72"/>
      <c r="X86" s="73"/>
      <c r="Y86" s="78" t="s">
        <v>40</v>
      </c>
      <c r="Z86" s="74">
        <f t="shared" ref="Z86:AD86" si="291">+SUM(Z77:Z85)</f>
        <v>11</v>
      </c>
      <c r="AA86" s="75">
        <f t="shared" si="291"/>
        <v>4</v>
      </c>
      <c r="AB86" s="75">
        <f t="shared" si="291"/>
        <v>0</v>
      </c>
      <c r="AC86" s="75">
        <f t="shared" si="291"/>
        <v>13</v>
      </c>
      <c r="AD86" s="76">
        <f t="shared" si="291"/>
        <v>31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115</v>
      </c>
      <c r="H87" s="90">
        <f t="shared" si="292"/>
        <v>10</v>
      </c>
      <c r="I87" s="90">
        <f t="shared" si="292"/>
        <v>20</v>
      </c>
      <c r="J87" s="90">
        <f t="shared" si="292"/>
        <v>130</v>
      </c>
      <c r="K87" s="91">
        <f t="shared" si="292"/>
        <v>213</v>
      </c>
      <c r="L87" s="92"/>
      <c r="M87" s="80"/>
      <c r="N87" s="81"/>
      <c r="O87" s="94" t="s">
        <v>101</v>
      </c>
      <c r="P87" s="89"/>
      <c r="Q87" s="90">
        <f t="shared" ref="Q87:U87" si="293">Q86+Q75</f>
        <v>44</v>
      </c>
      <c r="R87" s="90">
        <f t="shared" si="293"/>
        <v>4</v>
      </c>
      <c r="S87" s="90">
        <f t="shared" si="293"/>
        <v>4</v>
      </c>
      <c r="T87" s="90">
        <f t="shared" si="293"/>
        <v>48</v>
      </c>
      <c r="U87" s="91">
        <f t="shared" si="293"/>
        <v>60</v>
      </c>
      <c r="V87" s="85"/>
      <c r="W87" s="80"/>
      <c r="X87" s="81"/>
      <c r="Y87" s="94" t="s">
        <v>101</v>
      </c>
      <c r="Z87" s="90">
        <f t="shared" ref="Z87:AD87" si="294">Z86+Z75</f>
        <v>71</v>
      </c>
      <c r="AA87" s="90">
        <f t="shared" si="294"/>
        <v>6</v>
      </c>
      <c r="AB87" s="90">
        <f t="shared" si="294"/>
        <v>16</v>
      </c>
      <c r="AC87" s="90">
        <f t="shared" si="294"/>
        <v>82</v>
      </c>
      <c r="AD87" s="91">
        <f t="shared" si="294"/>
        <v>152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432</v>
      </c>
      <c r="E89" s="62" t="s">
        <v>433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5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BIL402</v>
      </c>
      <c r="Y89" s="62" t="str">
        <f t="shared" si="297"/>
        <v>Yazılım Mühendisliği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5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5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434</v>
      </c>
      <c r="E90" s="62" t="s">
        <v>435</v>
      </c>
      <c r="F90" s="55" t="b">
        <v>1</v>
      </c>
      <c r="G90" s="57">
        <v>0</v>
      </c>
      <c r="H90" s="57">
        <v>2</v>
      </c>
      <c r="I90" s="57">
        <v>0</v>
      </c>
      <c r="J90" s="58">
        <f t="shared" si="295"/>
        <v>1</v>
      </c>
      <c r="K90" s="59">
        <v>7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BIL404</v>
      </c>
      <c r="Y90" s="62" t="str">
        <f t="shared" si="307"/>
        <v>Bitirme Projesi II</v>
      </c>
      <c r="Z90" s="57">
        <f t="shared" ref="Z90:AB90" si="308">IF($F90=TRUE,G90,"")</f>
        <v>0</v>
      </c>
      <c r="AA90" s="57">
        <f t="shared" si="308"/>
        <v>2</v>
      </c>
      <c r="AB90" s="57">
        <f t="shared" si="308"/>
        <v>0</v>
      </c>
      <c r="AC90" s="58">
        <f t="shared" si="299"/>
        <v>1</v>
      </c>
      <c r="AD90" s="59">
        <f t="shared" ref="AD90:AE90" si="309">IF($F90=TRUE,K90,"")</f>
        <v>7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7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436</v>
      </c>
      <c r="E91" s="62" t="s">
        <v>149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6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BIS452</v>
      </c>
      <c r="Y91" s="62" t="str">
        <f t="shared" si="310"/>
        <v>Bölüm Seçmeli Ders VI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6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6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437</v>
      </c>
      <c r="E92" s="62" t="s">
        <v>151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6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BIS454</v>
      </c>
      <c r="Y92" s="62" t="str">
        <f t="shared" si="313"/>
        <v>Bölüm Seçmeli Ders VII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6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6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174</v>
      </c>
      <c r="E93" s="62" t="s">
        <v>438</v>
      </c>
      <c r="F93" s="55" t="b">
        <v>1</v>
      </c>
      <c r="G93" s="57">
        <v>2</v>
      </c>
      <c r="H93" s="57">
        <v>0</v>
      </c>
      <c r="I93" s="57">
        <v>0</v>
      </c>
      <c r="J93" s="58">
        <f t="shared" si="295"/>
        <v>2</v>
      </c>
      <c r="K93" s="59">
        <v>3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USD452</v>
      </c>
      <c r="Y93" s="62" t="str">
        <f t="shared" si="316"/>
        <v>Üniversite Seçmeli Ders V</v>
      </c>
      <c r="Z93" s="57">
        <f t="shared" ref="Z93:AB93" si="317">IF($F93=TRUE,G93,"")</f>
        <v>2</v>
      </c>
      <c r="AA93" s="57">
        <f t="shared" si="317"/>
        <v>0</v>
      </c>
      <c r="AB93" s="57">
        <f t="shared" si="317"/>
        <v>0</v>
      </c>
      <c r="AC93" s="58">
        <f t="shared" si="299"/>
        <v>2</v>
      </c>
      <c r="AD93" s="59">
        <f t="shared" ref="AD93:AE93" si="318">IF($F93=TRUE,K93,"")</f>
        <v>3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3</v>
      </c>
      <c r="AJ93" s="9"/>
    </row>
    <row r="94" spans="1:36" ht="14.25" customHeight="1" x14ac:dyDescent="0.3">
      <c r="A94" s="309"/>
      <c r="B94" s="306"/>
      <c r="C94" s="52" t="str">
        <f t="shared" si="304"/>
        <v/>
      </c>
      <c r="D94" s="61"/>
      <c r="E94" s="62"/>
      <c r="F94" s="55" t="b">
        <v>0</v>
      </c>
      <c r="G94" s="57"/>
      <c r="H94" s="57"/>
      <c r="I94" s="57"/>
      <c r="J94" s="58" t="str">
        <f t="shared" si="295"/>
        <v/>
      </c>
      <c r="K94" s="59"/>
      <c r="L94" s="60"/>
      <c r="M94" s="52" t="str">
        <f t="shared" si="305"/>
        <v/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 t="str">
        <f t="shared" si="306"/>
        <v/>
      </c>
      <c r="X94" s="61" t="str">
        <f t="shared" ref="X94:Y94" si="319">IF($F94=TRUE,D94,"")</f>
        <v/>
      </c>
      <c r="Y94" s="62" t="str">
        <f t="shared" si="319"/>
        <v/>
      </c>
      <c r="Z94" s="57" t="str">
        <f t="shared" ref="Z94:AB94" si="320">IF($F94=TRUE,G94,"")</f>
        <v/>
      </c>
      <c r="AA94" s="57" t="str">
        <f t="shared" si="320"/>
        <v/>
      </c>
      <c r="AB94" s="57" t="str">
        <f t="shared" si="320"/>
        <v/>
      </c>
      <c r="AC94" s="58" t="str">
        <f t="shared" si="299"/>
        <v/>
      </c>
      <c r="AD94" s="59" t="str">
        <f t="shared" ref="AD94:AE94" si="321">IF($F94=TRUE,K94,"")</f>
        <v/>
      </c>
      <c r="AE94" s="60" t="str">
        <f t="shared" si="321"/>
        <v/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0</v>
      </c>
      <c r="AJ94" s="9"/>
    </row>
    <row r="95" spans="1:36" ht="14.25" customHeight="1" x14ac:dyDescent="0.3">
      <c r="A95" s="309"/>
      <c r="B95" s="306"/>
      <c r="C95" s="52" t="str">
        <f t="shared" si="304"/>
        <v/>
      </c>
      <c r="D95" s="61"/>
      <c r="E95" s="62"/>
      <c r="F95" s="55" t="b">
        <v>0</v>
      </c>
      <c r="G95" s="57"/>
      <c r="H95" s="57"/>
      <c r="I95" s="57"/>
      <c r="J95" s="58" t="str">
        <f t="shared" si="295"/>
        <v/>
      </c>
      <c r="K95" s="59"/>
      <c r="L95" s="60"/>
      <c r="M95" s="52" t="str">
        <f t="shared" si="305"/>
        <v/>
      </c>
      <c r="N95" s="61" t="str">
        <f>IF(O95="","",VLOOKUP(O95,İ!$C$101:$K$157,2,0))</f>
        <v/>
      </c>
      <c r="O95" s="62"/>
      <c r="P95" s="57"/>
      <c r="Q95" s="57" t="str">
        <f>IF(O95="","",VLOOKUP(O95,İ!$C$101:$K$157,4,0))</f>
        <v/>
      </c>
      <c r="R95" s="57" t="str">
        <f>IF(O95="","",VLOOKUP(O95,İ!$C$101:$K$157,5,0))</f>
        <v/>
      </c>
      <c r="S95" s="57" t="str">
        <f>IF(O95="","",VLOOKUP(O95,İ!$C$101:$K$157,6,0))</f>
        <v/>
      </c>
      <c r="T95" s="58" t="str">
        <f t="shared" si="296"/>
        <v/>
      </c>
      <c r="U95" s="59" t="str">
        <f>IF(O95="","",VLOOKUP(O95,İ!$C$101:$K$157,8,0))</f>
        <v/>
      </c>
      <c r="V95" s="60" t="str">
        <f>IF(O95="","",VLOOKUP(O95,İ!$C$101:$K$157,9,0))</f>
        <v/>
      </c>
      <c r="W95" s="52" t="str">
        <f t="shared" si="306"/>
        <v/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11</v>
      </c>
      <c r="H98" s="75">
        <f t="shared" si="331"/>
        <v>2</v>
      </c>
      <c r="I98" s="75">
        <f t="shared" si="331"/>
        <v>0</v>
      </c>
      <c r="J98" s="75">
        <f t="shared" si="331"/>
        <v>12</v>
      </c>
      <c r="K98" s="76">
        <f t="shared" si="331"/>
        <v>27</v>
      </c>
      <c r="L98" s="77"/>
      <c r="M98" s="72"/>
      <c r="N98" s="73"/>
      <c r="O98" s="78" t="s">
        <v>40</v>
      </c>
      <c r="P98" s="74"/>
      <c r="Q98" s="74">
        <f t="shared" ref="Q98:U98" si="332">+SUM(Q89:Q97)</f>
        <v>0</v>
      </c>
      <c r="R98" s="75">
        <f t="shared" si="332"/>
        <v>0</v>
      </c>
      <c r="S98" s="75">
        <f t="shared" si="332"/>
        <v>0</v>
      </c>
      <c r="T98" s="75">
        <f t="shared" si="332"/>
        <v>0</v>
      </c>
      <c r="U98" s="76">
        <f t="shared" si="332"/>
        <v>0</v>
      </c>
      <c r="V98" s="77"/>
      <c r="W98" s="72"/>
      <c r="X98" s="73"/>
      <c r="Y98" s="78" t="s">
        <v>40</v>
      </c>
      <c r="Z98" s="74">
        <f t="shared" ref="Z98:AD98" si="333">+SUM(Z89:Z97)</f>
        <v>11</v>
      </c>
      <c r="AA98" s="75">
        <f t="shared" si="333"/>
        <v>2</v>
      </c>
      <c r="AB98" s="75">
        <f t="shared" si="333"/>
        <v>0</v>
      </c>
      <c r="AC98" s="75">
        <f t="shared" si="333"/>
        <v>12</v>
      </c>
      <c r="AD98" s="76">
        <f t="shared" si="333"/>
        <v>27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126</v>
      </c>
      <c r="H99" s="96">
        <f t="shared" si="334"/>
        <v>12</v>
      </c>
      <c r="I99" s="96">
        <f t="shared" si="334"/>
        <v>20</v>
      </c>
      <c r="J99" s="96">
        <f t="shared" si="334"/>
        <v>142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44</v>
      </c>
      <c r="R99" s="96">
        <f t="shared" si="335"/>
        <v>4</v>
      </c>
      <c r="S99" s="96">
        <f t="shared" si="335"/>
        <v>4</v>
      </c>
      <c r="T99" s="96">
        <f t="shared" si="335"/>
        <v>48</v>
      </c>
      <c r="U99" s="97">
        <f t="shared" si="335"/>
        <v>60</v>
      </c>
      <c r="V99" s="85"/>
      <c r="W99" s="80"/>
      <c r="X99" s="81"/>
      <c r="Y99" s="94" t="s">
        <v>101</v>
      </c>
      <c r="Z99" s="96">
        <f t="shared" ref="Z99:AD99" si="336">Z98+Z87</f>
        <v>82</v>
      </c>
      <c r="AA99" s="96">
        <f t="shared" si="336"/>
        <v>8</v>
      </c>
      <c r="AB99" s="96">
        <f t="shared" si="336"/>
        <v>16</v>
      </c>
      <c r="AC99" s="96">
        <f t="shared" si="336"/>
        <v>94</v>
      </c>
      <c r="AD99" s="97">
        <f t="shared" si="336"/>
        <v>179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6">
    <mergeCell ref="E2:F2"/>
    <mergeCell ref="Y2:Z2"/>
    <mergeCell ref="A4:A27"/>
    <mergeCell ref="B5:B15"/>
    <mergeCell ref="B17:B27"/>
    <mergeCell ref="B29:B39"/>
    <mergeCell ref="B41:B51"/>
    <mergeCell ref="E98:F98"/>
    <mergeCell ref="E99:F99"/>
    <mergeCell ref="A28:A51"/>
    <mergeCell ref="A52:A75"/>
    <mergeCell ref="B53:B63"/>
    <mergeCell ref="B65:B75"/>
    <mergeCell ref="A76:A99"/>
    <mergeCell ref="B77:B87"/>
    <mergeCell ref="B89:B99"/>
  </mergeCells>
  <conditionalFormatting sqref="E2 O2 Y2">
    <cfRule type="containsText" dxfId="195" priority="1" operator="containsText" text="MAKİNE">
      <formula>NOT(ISERROR(SEARCH(("MAKİNE"),(E2))))</formula>
    </cfRule>
    <cfRule type="containsText" dxfId="194" priority="2" operator="containsText" text="İNŞAAT">
      <formula>NOT(ISERROR(SEARCH(("İNŞAAT"),(E2))))</formula>
    </cfRule>
    <cfRule type="containsText" dxfId="193" priority="3" operator="containsText" text="ELEKTRİK">
      <formula>NOT(ISERROR(SEARCH(("ELEKTRİK"),(E2))))</formula>
    </cfRule>
    <cfRule type="containsText" dxfId="192" priority="4" operator="containsText" text="BİLGİSAYAR">
      <formula>NOT(ISERROR(SEARCH(("BİLGİSAYAR"),(E2))))</formula>
    </cfRule>
    <cfRule type="containsText" dxfId="191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190" priority="6">
      <formula>$AG5=1</formula>
    </cfRule>
  </conditionalFormatting>
  <conditionalFormatting sqref="L2">
    <cfRule type="cellIs" dxfId="189" priority="7" operator="equal">
      <formula>240</formula>
    </cfRule>
    <cfRule type="cellIs" dxfId="188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900FF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440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52</v>
      </c>
      <c r="E2" s="313" t="s">
        <v>394</v>
      </c>
      <c r="F2" s="314"/>
      <c r="G2" s="14">
        <f t="shared" ref="G2:K2" si="0">G99</f>
        <v>126</v>
      </c>
      <c r="H2" s="15">
        <f t="shared" si="0"/>
        <v>12</v>
      </c>
      <c r="I2" s="15">
        <f t="shared" si="0"/>
        <v>20</v>
      </c>
      <c r="J2" s="16">
        <f t="shared" si="0"/>
        <v>142</v>
      </c>
      <c r="K2" s="17">
        <f t="shared" si="0"/>
        <v>240</v>
      </c>
      <c r="L2" s="18">
        <f>U2+AD2</f>
        <v>240</v>
      </c>
      <c r="M2" s="12"/>
      <c r="N2" s="19">
        <v>26</v>
      </c>
      <c r="O2" s="20" t="s">
        <v>177</v>
      </c>
      <c r="P2" s="21"/>
      <c r="Q2" s="21"/>
      <c r="R2" s="21"/>
      <c r="S2" s="21"/>
      <c r="T2" s="22"/>
      <c r="U2" s="17">
        <f>SUM(AH5:AH13,AH17:AH25,AH29:AH37,AH41:AH49,AH53:AH61,AH65:AH73,AH77:AH85,AH89:AH97)</f>
        <v>97</v>
      </c>
      <c r="V2" s="23"/>
      <c r="W2" s="12"/>
      <c r="X2" s="19">
        <v>26</v>
      </c>
      <c r="Y2" s="313" t="s">
        <v>394</v>
      </c>
      <c r="Z2" s="314"/>
      <c r="AA2" s="21"/>
      <c r="AB2" s="21"/>
      <c r="AC2" s="22"/>
      <c r="AD2" s="17">
        <f>SUM(AI5:AI13,AI17:AI25,AI29:AI37,AI41:AI49,AI53:AI61,AI65:AI73,AI77:AI85,AI89:AI97)</f>
        <v>143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187</v>
      </c>
      <c r="E8" s="62" t="s">
        <v>188</v>
      </c>
      <c r="F8" s="55" t="b">
        <v>1</v>
      </c>
      <c r="G8" s="57">
        <v>3</v>
      </c>
      <c r="H8" s="57">
        <v>0</v>
      </c>
      <c r="I8" s="57">
        <v>2</v>
      </c>
      <c r="J8" s="58">
        <f t="shared" si="1"/>
        <v>4</v>
      </c>
      <c r="K8" s="59">
        <v>7</v>
      </c>
      <c r="L8" s="60"/>
      <c r="M8" s="52">
        <f t="shared" si="11"/>
        <v>4</v>
      </c>
      <c r="N8" s="61"/>
      <c r="O8" s="62"/>
      <c r="P8" s="57"/>
      <c r="Q8" s="57"/>
      <c r="R8" s="57"/>
      <c r="S8" s="57"/>
      <c r="T8" s="58" t="str">
        <f t="shared" si="2"/>
        <v/>
      </c>
      <c r="U8" s="59"/>
      <c r="V8" s="60" t="str">
        <f>IF(O8="","",VLOOKUP(O8,İ!$C$101:$K$157,9,0))</f>
        <v/>
      </c>
      <c r="W8" s="52">
        <f t="shared" si="12"/>
        <v>4</v>
      </c>
      <c r="X8" s="61" t="str">
        <f t="shared" ref="X8:Y8" si="19">IF($F8=TRUE,D8,"")</f>
        <v>BIL101</v>
      </c>
      <c r="Y8" s="62" t="str">
        <f t="shared" si="19"/>
        <v>Bilgisayar Programlama I</v>
      </c>
      <c r="Z8" s="57">
        <f t="shared" ref="Z8:AB8" si="20">IF($F8=TRUE,G8,"")</f>
        <v>3</v>
      </c>
      <c r="AA8" s="57">
        <f t="shared" si="20"/>
        <v>0</v>
      </c>
      <c r="AB8" s="57">
        <f t="shared" si="20"/>
        <v>2</v>
      </c>
      <c r="AC8" s="58">
        <f t="shared" si="5"/>
        <v>4</v>
      </c>
      <c r="AD8" s="59">
        <f t="shared" ref="AD8:AE8" si="21">IF($F8=TRUE,K8,"")</f>
        <v>7</v>
      </c>
      <c r="AE8" s="60">
        <f t="shared" si="21"/>
        <v>0</v>
      </c>
      <c r="AF8" s="63"/>
      <c r="AG8" s="67">
        <f t="shared" si="7"/>
        <v>0</v>
      </c>
      <c r="AH8" s="68">
        <f t="shared" si="8"/>
        <v>0</v>
      </c>
      <c r="AI8" s="63">
        <f t="shared" si="9"/>
        <v>7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185</v>
      </c>
      <c r="E9" s="62" t="s">
        <v>186</v>
      </c>
      <c r="F9" s="55" t="b">
        <v>0</v>
      </c>
      <c r="G9" s="57">
        <v>2</v>
      </c>
      <c r="H9" s="57">
        <v>0</v>
      </c>
      <c r="I9" s="57">
        <v>0</v>
      </c>
      <c r="J9" s="58">
        <f t="shared" si="1"/>
        <v>2</v>
      </c>
      <c r="K9" s="59">
        <v>3</v>
      </c>
      <c r="L9" s="60"/>
      <c r="M9" s="52">
        <f t="shared" si="11"/>
        <v>5</v>
      </c>
      <c r="N9" s="61" t="s">
        <v>178</v>
      </c>
      <c r="O9" s="62" t="s">
        <v>179</v>
      </c>
      <c r="P9" s="57" t="b">
        <v>0</v>
      </c>
      <c r="Q9" s="57">
        <v>2</v>
      </c>
      <c r="R9" s="57">
        <v>0</v>
      </c>
      <c r="S9" s="57">
        <v>0</v>
      </c>
      <c r="T9" s="58">
        <f t="shared" si="2"/>
        <v>2</v>
      </c>
      <c r="U9" s="59">
        <v>2</v>
      </c>
      <c r="V9" s="60"/>
      <c r="W9" s="52">
        <f t="shared" si="12"/>
        <v>5</v>
      </c>
      <c r="X9" s="61" t="str">
        <f t="shared" ref="X9:Y9" si="22">IF($F9=TRUE,D9,"")</f>
        <v/>
      </c>
      <c r="Y9" s="62" t="str">
        <f t="shared" si="22"/>
        <v/>
      </c>
      <c r="Z9" s="57" t="str">
        <f t="shared" ref="Z9:AB9" si="23">IF($F9=TRUE,G9,"")</f>
        <v/>
      </c>
      <c r="AA9" s="57" t="str">
        <f t="shared" si="23"/>
        <v/>
      </c>
      <c r="AB9" s="57" t="str">
        <f t="shared" si="23"/>
        <v/>
      </c>
      <c r="AC9" s="58" t="str">
        <f t="shared" si="5"/>
        <v/>
      </c>
      <c r="AD9" s="59" t="str">
        <f t="shared" ref="AD9:AE9" si="24">IF($F9=TRUE,K9,"")</f>
        <v/>
      </c>
      <c r="AE9" s="60" t="str">
        <f t="shared" si="24"/>
        <v/>
      </c>
      <c r="AF9" s="63"/>
      <c r="AG9" s="67">
        <f t="shared" si="7"/>
        <v>0</v>
      </c>
      <c r="AH9" s="68">
        <f t="shared" si="8"/>
        <v>3</v>
      </c>
      <c r="AI9" s="63">
        <f t="shared" si="9"/>
        <v>0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38</v>
      </c>
      <c r="E11" s="62" t="s">
        <v>39</v>
      </c>
      <c r="F11" s="55" t="b">
        <v>0</v>
      </c>
      <c r="G11" s="57">
        <v>2</v>
      </c>
      <c r="H11" s="57">
        <v>1</v>
      </c>
      <c r="I11" s="57">
        <v>0</v>
      </c>
      <c r="J11" s="58">
        <f t="shared" si="1"/>
        <v>2.5</v>
      </c>
      <c r="K11" s="59">
        <v>2</v>
      </c>
      <c r="L11" s="60"/>
      <c r="M11" s="52">
        <f t="shared" si="11"/>
        <v>7</v>
      </c>
      <c r="N11" s="61" t="s">
        <v>38</v>
      </c>
      <c r="O11" s="62" t="s">
        <v>39</v>
      </c>
      <c r="P11" s="57" t="b">
        <v>0</v>
      </c>
      <c r="Q11" s="57">
        <v>2</v>
      </c>
      <c r="R11" s="57">
        <v>1</v>
      </c>
      <c r="S11" s="57">
        <v>0</v>
      </c>
      <c r="T11" s="58">
        <f t="shared" si="2"/>
        <v>2.5</v>
      </c>
      <c r="U11" s="59">
        <v>2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2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 t="str">
        <f t="shared" si="10"/>
        <v/>
      </c>
      <c r="D12" s="61"/>
      <c r="E12" s="62"/>
      <c r="F12" s="55" t="b">
        <v>0</v>
      </c>
      <c r="G12" s="57"/>
      <c r="H12" s="57"/>
      <c r="I12" s="57"/>
      <c r="J12" s="58" t="str">
        <f t="shared" si="1"/>
        <v/>
      </c>
      <c r="K12" s="59"/>
      <c r="L12" s="60"/>
      <c r="M12" s="52" t="str">
        <f t="shared" si="11"/>
        <v/>
      </c>
      <c r="N12" s="61"/>
      <c r="O12" s="62"/>
      <c r="P12" s="57"/>
      <c r="Q12" s="57"/>
      <c r="R12" s="57"/>
      <c r="S12" s="57"/>
      <c r="T12" s="58" t="str">
        <f t="shared" si="2"/>
        <v/>
      </c>
      <c r="U12" s="59"/>
      <c r="V12" s="60" t="str">
        <f>IF(O12="","",VLOOKUP(O12,İ!$C$101:$K$157,9,0))</f>
        <v/>
      </c>
      <c r="W12" s="52" t="str">
        <f t="shared" si="12"/>
        <v/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0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18</v>
      </c>
      <c r="H14" s="75">
        <f t="shared" si="37"/>
        <v>3</v>
      </c>
      <c r="I14" s="75">
        <f t="shared" si="37"/>
        <v>6</v>
      </c>
      <c r="J14" s="75">
        <f t="shared" si="37"/>
        <v>22.5</v>
      </c>
      <c r="K14" s="76">
        <f t="shared" si="37"/>
        <v>31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23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0</v>
      </c>
      <c r="AB14" s="75">
        <f t="shared" si="39"/>
        <v>2</v>
      </c>
      <c r="AC14" s="75">
        <f t="shared" si="39"/>
        <v>4</v>
      </c>
      <c r="AD14" s="76">
        <f t="shared" si="39"/>
        <v>7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18</v>
      </c>
      <c r="H15" s="90">
        <f t="shared" si="40"/>
        <v>3</v>
      </c>
      <c r="I15" s="90">
        <f t="shared" si="40"/>
        <v>6</v>
      </c>
      <c r="J15" s="83">
        <f t="shared" si="40"/>
        <v>22.5</v>
      </c>
      <c r="K15" s="91">
        <f t="shared" si="40"/>
        <v>31</v>
      </c>
      <c r="L15" s="92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23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0</v>
      </c>
      <c r="AB15" s="90">
        <f t="shared" si="42"/>
        <v>2</v>
      </c>
      <c r="AC15" s="83">
        <f t="shared" si="42"/>
        <v>4</v>
      </c>
      <c r="AD15" s="91">
        <f t="shared" si="42"/>
        <v>7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395</v>
      </c>
      <c r="E18" s="62" t="s">
        <v>396</v>
      </c>
      <c r="F18" s="55" t="b">
        <v>1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7</v>
      </c>
      <c r="L18" s="60" t="s">
        <v>187</v>
      </c>
      <c r="M18" s="52">
        <f t="shared" ref="M18:M25" si="53">IF($D18="","",MAX(M$17:M17)+1)</f>
        <v>2</v>
      </c>
      <c r="N18" s="61"/>
      <c r="O18" s="62"/>
      <c r="P18" s="57"/>
      <c r="Q18" s="57"/>
      <c r="R18" s="57"/>
      <c r="S18" s="57"/>
      <c r="T18" s="58" t="str">
        <f t="shared" si="44"/>
        <v/>
      </c>
      <c r="U18" s="59"/>
      <c r="V18" s="60" t="str">
        <f>IF(O18="","",VLOOKUP(O18,İ!$C$101:$K$157,9,0))</f>
        <v/>
      </c>
      <c r="W18" s="52">
        <f t="shared" ref="W18:W25" si="54">IF($D18="","",MAX(W$17:W17)+1)</f>
        <v>2</v>
      </c>
      <c r="X18" s="61" t="str">
        <f t="shared" ref="X18:Y18" si="55">IF($F18=TRUE,D18,"")</f>
        <v>BIL102</v>
      </c>
      <c r="Y18" s="62" t="str">
        <f t="shared" si="55"/>
        <v>Bilgisayar Programlama II</v>
      </c>
      <c r="Z18" s="57">
        <f t="shared" ref="Z18:AB18" si="56">IF($F18=TRUE,G18,"")</f>
        <v>3</v>
      </c>
      <c r="AA18" s="57">
        <f t="shared" si="56"/>
        <v>0</v>
      </c>
      <c r="AB18" s="57">
        <f t="shared" si="56"/>
        <v>2</v>
      </c>
      <c r="AC18" s="58">
        <f t="shared" si="47"/>
        <v>4</v>
      </c>
      <c r="AD18" s="59">
        <f t="shared" ref="AD18:AE18" si="57">IF($F18=TRUE,K18,"")</f>
        <v>7</v>
      </c>
      <c r="AE18" s="60" t="str">
        <f t="shared" si="57"/>
        <v>BIL101</v>
      </c>
      <c r="AF18" s="63"/>
      <c r="AG18" s="67">
        <f t="shared" si="49"/>
        <v>0</v>
      </c>
      <c r="AH18" s="68">
        <f t="shared" si="50"/>
        <v>0</v>
      </c>
      <c r="AI18" s="63">
        <f t="shared" si="51"/>
        <v>7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397</v>
      </c>
      <c r="E19" s="62" t="s">
        <v>398</v>
      </c>
      <c r="F19" s="55" t="b">
        <v>1</v>
      </c>
      <c r="G19" s="57">
        <v>2</v>
      </c>
      <c r="H19" s="57">
        <v>0</v>
      </c>
      <c r="I19" s="57">
        <v>2</v>
      </c>
      <c r="J19" s="58">
        <f t="shared" si="43"/>
        <v>3</v>
      </c>
      <c r="K19" s="59">
        <v>5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 t="str">
        <f>IF(O19="","",VLOOKUP(O19,İ!$C$101:$K$157,9,0))</f>
        <v/>
      </c>
      <c r="W19" s="52">
        <f t="shared" si="54"/>
        <v>3</v>
      </c>
      <c r="X19" s="61" t="str">
        <f t="shared" ref="X19:Y19" si="58">IF($F19=TRUE,D19,"")</f>
        <v>BIL104</v>
      </c>
      <c r="Y19" s="62" t="str">
        <f t="shared" si="58"/>
        <v>Unix</v>
      </c>
      <c r="Z19" s="57">
        <f t="shared" ref="Z19:AB19" si="59">IF($F19=TRUE,G19,"")</f>
        <v>2</v>
      </c>
      <c r="AA19" s="57">
        <f t="shared" si="59"/>
        <v>0</v>
      </c>
      <c r="AB19" s="57">
        <f t="shared" si="59"/>
        <v>2</v>
      </c>
      <c r="AC19" s="58">
        <f t="shared" si="47"/>
        <v>3</v>
      </c>
      <c r="AD19" s="59">
        <f t="shared" ref="AD19:AE19" si="60">IF($F19=TRUE,K19,"")</f>
        <v>5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189</v>
      </c>
      <c r="E20" s="62" t="s">
        <v>190</v>
      </c>
      <c r="F20" s="55" t="b">
        <v>0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4</v>
      </c>
      <c r="L20" s="60"/>
      <c r="M20" s="52">
        <f t="shared" si="53"/>
        <v>4</v>
      </c>
      <c r="N20" s="61" t="s">
        <v>441</v>
      </c>
      <c r="O20" s="62" t="s">
        <v>442</v>
      </c>
      <c r="P20" s="57"/>
      <c r="Q20" s="57">
        <v>3</v>
      </c>
      <c r="R20" s="57">
        <v>0</v>
      </c>
      <c r="S20" s="57">
        <v>0</v>
      </c>
      <c r="T20" s="58">
        <f t="shared" si="44"/>
        <v>3</v>
      </c>
      <c r="U20" s="59">
        <v>4</v>
      </c>
      <c r="V20" s="60"/>
      <c r="W20" s="52">
        <f t="shared" si="54"/>
        <v>4</v>
      </c>
      <c r="X20" s="61" t="str">
        <f t="shared" ref="X20:Y20" si="61">IF($F20=TRUE,D20,"")</f>
        <v/>
      </c>
      <c r="Y20" s="62" t="str">
        <f t="shared" si="61"/>
        <v/>
      </c>
      <c r="Z20" s="57" t="str">
        <f t="shared" ref="Z20:AB20" si="62">IF($F20=TRUE,G20,"")</f>
        <v/>
      </c>
      <c r="AA20" s="57" t="str">
        <f t="shared" si="62"/>
        <v/>
      </c>
      <c r="AB20" s="57" t="str">
        <f t="shared" si="62"/>
        <v/>
      </c>
      <c r="AC20" s="58" t="str">
        <f t="shared" si="47"/>
        <v/>
      </c>
      <c r="AD20" s="59" t="str">
        <f t="shared" ref="AD20:AE20" si="63">IF($F20=TRUE,K20,"")</f>
        <v/>
      </c>
      <c r="AE20" s="60" t="str">
        <f t="shared" si="63"/>
        <v/>
      </c>
      <c r="AF20" s="63"/>
      <c r="AG20" s="67">
        <f t="shared" si="49"/>
        <v>0</v>
      </c>
      <c r="AH20" s="68">
        <f t="shared" si="50"/>
        <v>4</v>
      </c>
      <c r="AI20" s="63">
        <f t="shared" si="51"/>
        <v>0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135</v>
      </c>
      <c r="E21" s="62" t="s">
        <v>134</v>
      </c>
      <c r="F21" s="55" t="b">
        <v>0</v>
      </c>
      <c r="G21" s="57">
        <v>2</v>
      </c>
      <c r="H21" s="57">
        <v>0</v>
      </c>
      <c r="I21" s="57">
        <v>0</v>
      </c>
      <c r="J21" s="58">
        <f t="shared" si="43"/>
        <v>2</v>
      </c>
      <c r="K21" s="59">
        <v>3</v>
      </c>
      <c r="L21" s="60"/>
      <c r="M21" s="52">
        <f t="shared" si="53"/>
        <v>5</v>
      </c>
      <c r="N21" s="61" t="s">
        <v>182</v>
      </c>
      <c r="O21" s="62" t="s">
        <v>134</v>
      </c>
      <c r="P21" s="57" t="b">
        <v>0</v>
      </c>
      <c r="Q21" s="57">
        <v>2</v>
      </c>
      <c r="R21" s="57">
        <v>0</v>
      </c>
      <c r="S21" s="57">
        <v>0</v>
      </c>
      <c r="T21" s="58">
        <f t="shared" si="44"/>
        <v>2</v>
      </c>
      <c r="U21" s="59">
        <v>3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3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55</v>
      </c>
      <c r="E22" s="62" t="s">
        <v>56</v>
      </c>
      <c r="F22" s="55" t="b">
        <v>0</v>
      </c>
      <c r="G22" s="57">
        <v>1</v>
      </c>
      <c r="H22" s="57">
        <v>0</v>
      </c>
      <c r="I22" s="57">
        <v>0</v>
      </c>
      <c r="J22" s="58">
        <f t="shared" si="43"/>
        <v>1</v>
      </c>
      <c r="K22" s="59">
        <v>2</v>
      </c>
      <c r="L22" s="60"/>
      <c r="M22" s="52">
        <f t="shared" si="53"/>
        <v>6</v>
      </c>
      <c r="N22" s="61" t="s">
        <v>55</v>
      </c>
      <c r="O22" s="62" t="s">
        <v>56</v>
      </c>
      <c r="P22" s="57" t="b">
        <v>0</v>
      </c>
      <c r="Q22" s="57">
        <v>1</v>
      </c>
      <c r="R22" s="57">
        <v>0</v>
      </c>
      <c r="S22" s="57">
        <v>0</v>
      </c>
      <c r="T22" s="58">
        <f t="shared" si="44"/>
        <v>1</v>
      </c>
      <c r="U22" s="59">
        <v>2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2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57</v>
      </c>
      <c r="E23" s="62" t="s">
        <v>58</v>
      </c>
      <c r="F23" s="55" t="b">
        <v>0</v>
      </c>
      <c r="G23" s="57">
        <v>2</v>
      </c>
      <c r="H23" s="57">
        <v>1</v>
      </c>
      <c r="I23" s="57">
        <v>0</v>
      </c>
      <c r="J23" s="58">
        <f t="shared" si="43"/>
        <v>2.5</v>
      </c>
      <c r="K23" s="59">
        <v>2</v>
      </c>
      <c r="L23" s="60"/>
      <c r="M23" s="52">
        <f t="shared" si="53"/>
        <v>7</v>
      </c>
      <c r="N23" s="61" t="s">
        <v>57</v>
      </c>
      <c r="O23" s="62" t="s">
        <v>58</v>
      </c>
      <c r="P23" s="57" t="b">
        <v>0</v>
      </c>
      <c r="Q23" s="57">
        <v>2</v>
      </c>
      <c r="R23" s="57">
        <v>1</v>
      </c>
      <c r="S23" s="57">
        <v>0</v>
      </c>
      <c r="T23" s="58">
        <f t="shared" si="44"/>
        <v>2.5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 t="str">
        <f t="shared" si="52"/>
        <v/>
      </c>
      <c r="D24" s="61"/>
      <c r="E24" s="62"/>
      <c r="F24" s="55" t="b">
        <v>0</v>
      </c>
      <c r="G24" s="57"/>
      <c r="H24" s="57"/>
      <c r="I24" s="57"/>
      <c r="J24" s="58" t="str">
        <f t="shared" si="43"/>
        <v/>
      </c>
      <c r="K24" s="59"/>
      <c r="L24" s="60"/>
      <c r="M24" s="52" t="str">
        <f t="shared" si="53"/>
        <v/>
      </c>
      <c r="N24" s="61"/>
      <c r="O24" s="62"/>
      <c r="P24" s="57"/>
      <c r="Q24" s="57"/>
      <c r="R24" s="57"/>
      <c r="S24" s="57"/>
      <c r="T24" s="58" t="str">
        <f t="shared" si="44"/>
        <v/>
      </c>
      <c r="U24" s="59"/>
      <c r="V24" s="60" t="str">
        <f>IF(O24="","",VLOOKUP(O24,İ!$C$101:$K$157,9,0))</f>
        <v/>
      </c>
      <c r="W24" s="52" t="str">
        <f t="shared" si="54"/>
        <v/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0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17</v>
      </c>
      <c r="H26" s="75">
        <f t="shared" si="79"/>
        <v>1</v>
      </c>
      <c r="I26" s="75">
        <f t="shared" si="79"/>
        <v>4</v>
      </c>
      <c r="J26" s="75">
        <f t="shared" si="79"/>
        <v>19.5</v>
      </c>
      <c r="K26" s="76">
        <f t="shared" si="79"/>
        <v>29</v>
      </c>
      <c r="L26" s="77"/>
      <c r="M26" s="72"/>
      <c r="N26" s="73"/>
      <c r="O26" s="78" t="s">
        <v>40</v>
      </c>
      <c r="P26" s="74"/>
      <c r="Q26" s="74">
        <f t="shared" ref="Q26:U26" si="80">+SUM(Q17:Q25)</f>
        <v>12</v>
      </c>
      <c r="R26" s="75">
        <f t="shared" si="80"/>
        <v>1</v>
      </c>
      <c r="S26" s="75">
        <f t="shared" si="80"/>
        <v>0</v>
      </c>
      <c r="T26" s="75">
        <f t="shared" si="80"/>
        <v>12.5</v>
      </c>
      <c r="U26" s="76">
        <f t="shared" si="80"/>
        <v>17</v>
      </c>
      <c r="V26" s="77"/>
      <c r="W26" s="72"/>
      <c r="X26" s="73"/>
      <c r="Y26" s="78" t="s">
        <v>40</v>
      </c>
      <c r="Z26" s="74">
        <f t="shared" ref="Z26:AD26" si="81">+SUM(Z17:Z25)</f>
        <v>5</v>
      </c>
      <c r="AA26" s="75">
        <f t="shared" si="81"/>
        <v>0</v>
      </c>
      <c r="AB26" s="75">
        <f t="shared" si="81"/>
        <v>4</v>
      </c>
      <c r="AC26" s="75">
        <f t="shared" si="81"/>
        <v>7</v>
      </c>
      <c r="AD26" s="76">
        <f t="shared" si="81"/>
        <v>12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35</v>
      </c>
      <c r="H27" s="90">
        <f t="shared" si="82"/>
        <v>4</v>
      </c>
      <c r="I27" s="90">
        <f t="shared" si="82"/>
        <v>10</v>
      </c>
      <c r="J27" s="90">
        <f t="shared" si="82"/>
        <v>42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27</v>
      </c>
      <c r="R27" s="90">
        <f t="shared" si="83"/>
        <v>4</v>
      </c>
      <c r="S27" s="90">
        <f t="shared" si="83"/>
        <v>4</v>
      </c>
      <c r="T27" s="90">
        <f t="shared" si="83"/>
        <v>31</v>
      </c>
      <c r="U27" s="91">
        <f t="shared" si="83"/>
        <v>40</v>
      </c>
      <c r="V27" s="92"/>
      <c r="W27" s="86"/>
      <c r="X27" s="87"/>
      <c r="Y27" s="88" t="s">
        <v>41</v>
      </c>
      <c r="Z27" s="90">
        <f t="shared" ref="Z27:AD27" si="84">Z26+Z15</f>
        <v>8</v>
      </c>
      <c r="AA27" s="90">
        <f t="shared" si="84"/>
        <v>0</v>
      </c>
      <c r="AB27" s="90">
        <f t="shared" si="84"/>
        <v>6</v>
      </c>
      <c r="AC27" s="90">
        <f t="shared" si="84"/>
        <v>11</v>
      </c>
      <c r="AD27" s="91">
        <f t="shared" si="84"/>
        <v>19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195</v>
      </c>
      <c r="E29" s="62" t="s">
        <v>196</v>
      </c>
      <c r="F29" s="55" t="b">
        <v>1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5</v>
      </c>
      <c r="L29" s="60"/>
      <c r="M29" s="52">
        <f>IF($D29="","",1)</f>
        <v>1</v>
      </c>
      <c r="N29" s="61" t="str">
        <f>IF(O29="","",VLOOKUP(O29,İ!$C$101:$K$157,2,0))</f>
        <v/>
      </c>
      <c r="O29" s="62"/>
      <c r="P29" s="57"/>
      <c r="Q29" s="57" t="str">
        <f>IF(O29="","",VLOOKUP(O29,İ!$C$101:$K$157,4,0))</f>
        <v/>
      </c>
      <c r="R29" s="57" t="str">
        <f>IF(O29="","",VLOOKUP(O29,İ!$C$101:$K$157,5,0))</f>
        <v/>
      </c>
      <c r="S29" s="57" t="str">
        <f>IF(O29="","",VLOOKUP(O29,İ!$C$101:$K$157,6,0))</f>
        <v/>
      </c>
      <c r="T29" s="58" t="str">
        <f t="shared" ref="T29:T37" si="86">IF(Q29="","",Q29+(R29+S29)/2)</f>
        <v/>
      </c>
      <c r="U29" s="59" t="str">
        <f>IF(O29="","",VLOOKUP(O29,İ!$C$101:$K$157,8,0))</f>
        <v/>
      </c>
      <c r="V29" s="60" t="str">
        <f>IF(O29="","",VLOOKUP(O29,İ!$C$101:$K$157,9,0))</f>
        <v/>
      </c>
      <c r="W29" s="52">
        <f>IF($D29="","",1)</f>
        <v>1</v>
      </c>
      <c r="X29" s="61" t="str">
        <f t="shared" ref="X29:Y29" si="87">IF($F29=TRUE,D29,"")</f>
        <v>MAT203</v>
      </c>
      <c r="Y29" s="62" t="str">
        <f t="shared" si="87"/>
        <v>Lineer Cebir</v>
      </c>
      <c r="Z29" s="57">
        <f t="shared" ref="Z29:AB29" si="88">IF($F29=TRUE,G29,"")</f>
        <v>3</v>
      </c>
      <c r="AA29" s="57">
        <f t="shared" si="88"/>
        <v>0</v>
      </c>
      <c r="AB29" s="57">
        <f t="shared" si="88"/>
        <v>0</v>
      </c>
      <c r="AC29" s="58">
        <f t="shared" ref="AC29:AC37" si="89">IF(Z29="","",Z29+(AA29+AB29)/2)</f>
        <v>3</v>
      </c>
      <c r="AD29" s="59">
        <f t="shared" ref="AD29:AE29" si="90">IF($F29=TRUE,K29,"")</f>
        <v>5</v>
      </c>
      <c r="AE29" s="60">
        <f t="shared" si="90"/>
        <v>0</v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0</v>
      </c>
      <c r="AI29" s="66">
        <f t="shared" ref="AI29:AI37" si="93">IF(Y29="",0,AD29)</f>
        <v>5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399</v>
      </c>
      <c r="E30" s="62" t="s">
        <v>400</v>
      </c>
      <c r="F30" s="55" t="b">
        <v>1</v>
      </c>
      <c r="G30" s="57">
        <v>3</v>
      </c>
      <c r="H30" s="57">
        <v>0</v>
      </c>
      <c r="I30" s="57">
        <v>2</v>
      </c>
      <c r="J30" s="58">
        <f t="shared" si="85"/>
        <v>4</v>
      </c>
      <c r="K30" s="59">
        <v>6</v>
      </c>
      <c r="L30" s="60" t="s">
        <v>395</v>
      </c>
      <c r="M30" s="52">
        <f t="shared" ref="M30:M37" si="95">IF($D30="","",MAX(M$29:M29)+1)</f>
        <v>2</v>
      </c>
      <c r="N30" s="61" t="str">
        <f>IF(O30="","",VLOOKUP(O30,İ!$C$101:$K$157,2,0))</f>
        <v/>
      </c>
      <c r="O30" s="62"/>
      <c r="P30" s="57"/>
      <c r="Q30" s="57" t="str">
        <f>IF(O30="","",VLOOKUP(O30,İ!$C$101:$K$157,4,0))</f>
        <v/>
      </c>
      <c r="R30" s="57" t="str">
        <f>IF(O30="","",VLOOKUP(O30,İ!$C$101:$K$157,5,0))</f>
        <v/>
      </c>
      <c r="S30" s="57" t="str">
        <f>IF(O30="","",VLOOKUP(O30,İ!$C$101:$K$157,6,0))</f>
        <v/>
      </c>
      <c r="T30" s="58" t="str">
        <f t="shared" si="86"/>
        <v/>
      </c>
      <c r="U30" s="59" t="str">
        <f>IF(O30="","",VLOOKUP(O30,İ!$C$101:$K$157,8,0))</f>
        <v/>
      </c>
      <c r="V30" s="60" t="str">
        <f>IF(O30="","",VLOOKUP(O30,İ!$C$101:$K$157,9,0))</f>
        <v/>
      </c>
      <c r="W30" s="52">
        <f t="shared" ref="W30:W37" si="96">IF($D30="","",MAX(W$29:W29)+1)</f>
        <v>2</v>
      </c>
      <c r="X30" s="61" t="str">
        <f t="shared" ref="X30:Y30" si="97">IF($F30=TRUE,D30,"")</f>
        <v>BIL201</v>
      </c>
      <c r="Y30" s="62" t="str">
        <f t="shared" si="97"/>
        <v>İleri Düzey Programlama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2</v>
      </c>
      <c r="AC30" s="58">
        <f t="shared" si="89"/>
        <v>4</v>
      </c>
      <c r="AD30" s="59">
        <f t="shared" ref="AD30:AE30" si="99">IF($F30=TRUE,K30,"")</f>
        <v>6</v>
      </c>
      <c r="AE30" s="60" t="str">
        <f t="shared" si="99"/>
        <v>BIL102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6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401</v>
      </c>
      <c r="E31" s="62" t="s">
        <v>402</v>
      </c>
      <c r="F31" s="55" t="b">
        <v>1</v>
      </c>
      <c r="G31" s="57">
        <v>3</v>
      </c>
      <c r="H31" s="57">
        <v>2</v>
      </c>
      <c r="I31" s="57">
        <v>0</v>
      </c>
      <c r="J31" s="58">
        <f t="shared" si="85"/>
        <v>4</v>
      </c>
      <c r="K31" s="59">
        <v>7</v>
      </c>
      <c r="L31" s="60" t="s">
        <v>395</v>
      </c>
      <c r="M31" s="52">
        <f t="shared" si="95"/>
        <v>3</v>
      </c>
      <c r="N31" s="61" t="str">
        <f>IF(O31="","",VLOOKUP(O31,İ!$C$101:$K$157,2,0))</f>
        <v/>
      </c>
      <c r="O31" s="62"/>
      <c r="P31" s="57"/>
      <c r="Q31" s="57" t="str">
        <f>IF(O31="","",VLOOKUP(O31,İ!$C$101:$K$157,4,0))</f>
        <v/>
      </c>
      <c r="R31" s="57" t="str">
        <f>IF(O31="","",VLOOKUP(O31,İ!$C$101:$K$157,5,0))</f>
        <v/>
      </c>
      <c r="S31" s="57" t="str">
        <f>IF(O31="","",VLOOKUP(O31,İ!$C$101:$K$157,6,0))</f>
        <v/>
      </c>
      <c r="T31" s="58" t="str">
        <f t="shared" si="86"/>
        <v/>
      </c>
      <c r="U31" s="59" t="str">
        <f>IF(O31="","",VLOOKUP(O31,İ!$C$101:$K$157,8,0))</f>
        <v/>
      </c>
      <c r="V31" s="60" t="str">
        <f>IF(O31="","",VLOOKUP(O31,İ!$C$101:$K$157,9,0))</f>
        <v/>
      </c>
      <c r="W31" s="52">
        <f t="shared" si="96"/>
        <v>3</v>
      </c>
      <c r="X31" s="61" t="str">
        <f t="shared" ref="X31:Y31" si="100">IF($F31=TRUE,D31,"")</f>
        <v>BIL203</v>
      </c>
      <c r="Y31" s="62" t="str">
        <f t="shared" si="100"/>
        <v>Veri Yapıları ve Algoritmalar</v>
      </c>
      <c r="Z31" s="57">
        <f t="shared" ref="Z31:AB31" si="101">IF($F31=TRUE,G31,"")</f>
        <v>3</v>
      </c>
      <c r="AA31" s="57">
        <f t="shared" si="101"/>
        <v>2</v>
      </c>
      <c r="AB31" s="57">
        <f t="shared" si="101"/>
        <v>0</v>
      </c>
      <c r="AC31" s="58">
        <f t="shared" si="89"/>
        <v>4</v>
      </c>
      <c r="AD31" s="59">
        <f t="shared" ref="AD31:AE31" si="102">IF($F31=TRUE,K31,"")</f>
        <v>7</v>
      </c>
      <c r="AE31" s="60" t="str">
        <f t="shared" si="102"/>
        <v>BIL102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7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191</v>
      </c>
      <c r="E32" s="62" t="s">
        <v>192</v>
      </c>
      <c r="F32" s="55" t="b">
        <v>0</v>
      </c>
      <c r="G32" s="57">
        <v>2</v>
      </c>
      <c r="H32" s="57">
        <v>0</v>
      </c>
      <c r="I32" s="57">
        <v>2</v>
      </c>
      <c r="J32" s="58">
        <f t="shared" si="85"/>
        <v>3</v>
      </c>
      <c r="K32" s="59">
        <v>6</v>
      </c>
      <c r="L32" s="60"/>
      <c r="M32" s="52">
        <f t="shared" si="95"/>
        <v>4</v>
      </c>
      <c r="N32" s="61" t="s">
        <v>180</v>
      </c>
      <c r="O32" s="62" t="s">
        <v>181</v>
      </c>
      <c r="P32" s="57"/>
      <c r="Q32" s="57">
        <v>3</v>
      </c>
      <c r="R32" s="57">
        <v>0</v>
      </c>
      <c r="S32" s="57">
        <v>0</v>
      </c>
      <c r="T32" s="58">
        <f t="shared" si="86"/>
        <v>3</v>
      </c>
      <c r="U32" s="59">
        <v>4</v>
      </c>
      <c r="V32" s="60"/>
      <c r="W32" s="52">
        <f t="shared" si="96"/>
        <v>4</v>
      </c>
      <c r="X32" s="61" t="str">
        <f t="shared" ref="X32:Y32" si="103">IF($F32=TRUE,D32,"")</f>
        <v/>
      </c>
      <c r="Y32" s="62" t="str">
        <f t="shared" si="103"/>
        <v/>
      </c>
      <c r="Z32" s="57" t="str">
        <f t="shared" ref="Z32:AB32" si="104">IF($F32=TRUE,G32,"")</f>
        <v/>
      </c>
      <c r="AA32" s="57" t="str">
        <f t="shared" si="104"/>
        <v/>
      </c>
      <c r="AB32" s="57" t="str">
        <f t="shared" si="104"/>
        <v/>
      </c>
      <c r="AC32" s="58" t="str">
        <f t="shared" si="89"/>
        <v/>
      </c>
      <c r="AD32" s="59" t="str">
        <f t="shared" ref="AD32:AE32" si="105">IF($F32=TRUE,K32,"")</f>
        <v/>
      </c>
      <c r="AE32" s="60" t="str">
        <f t="shared" si="105"/>
        <v/>
      </c>
      <c r="AF32" s="63"/>
      <c r="AG32" s="67">
        <f t="shared" si="91"/>
        <v>0</v>
      </c>
      <c r="AH32" s="68">
        <f t="shared" si="92"/>
        <v>6</v>
      </c>
      <c r="AI32" s="63">
        <f t="shared" si="93"/>
        <v>0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403</v>
      </c>
      <c r="E33" s="62" t="s">
        <v>115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6</v>
      </c>
      <c r="L33" s="60"/>
      <c r="M33" s="52">
        <f t="shared" si="95"/>
        <v>5</v>
      </c>
      <c r="N33" s="61" t="str">
        <f>IF(O33="","",VLOOKUP(O33,İ!$C$101:$K$157,2,0))</f>
        <v/>
      </c>
      <c r="O33" s="62"/>
      <c r="P33" s="57"/>
      <c r="Q33" s="57" t="str">
        <f>IF(O33="","",VLOOKUP(O33,İ!$C$101:$K$157,4,0))</f>
        <v/>
      </c>
      <c r="R33" s="57" t="str">
        <f>IF(O33="","",VLOOKUP(O33,İ!$C$101:$K$157,5,0))</f>
        <v/>
      </c>
      <c r="S33" s="57" t="str">
        <f>IF(O33="","",VLOOKUP(O33,İ!$C$101:$K$157,6,0))</f>
        <v/>
      </c>
      <c r="T33" s="58" t="str">
        <f t="shared" si="86"/>
        <v/>
      </c>
      <c r="U33" s="59" t="str">
        <f>IF(O33="","",VLOOKUP(O33,İ!$C$101:$K$157,8,0))</f>
        <v/>
      </c>
      <c r="V33" s="60" t="str">
        <f>IF(O33="","",VLOOKUP(O33,İ!$C$101:$K$157,9,0))</f>
        <v/>
      </c>
      <c r="W33" s="52">
        <f t="shared" si="96"/>
        <v>5</v>
      </c>
      <c r="X33" s="61" t="str">
        <f t="shared" ref="X33:Y33" si="106">IF($F33=TRUE,D33,"")</f>
        <v>BIS251</v>
      </c>
      <c r="Y33" s="62" t="str">
        <f t="shared" si="106"/>
        <v>Bölüm Seçmeli Ders 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6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6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77</v>
      </c>
      <c r="E34" s="62" t="s">
        <v>78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2</v>
      </c>
      <c r="L34" s="60"/>
      <c r="M34" s="52">
        <f t="shared" si="95"/>
        <v>6</v>
      </c>
      <c r="N34" s="61" t="s">
        <v>77</v>
      </c>
      <c r="O34" s="62" t="s">
        <v>78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2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2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 t="str">
        <f t="shared" si="94"/>
        <v/>
      </c>
      <c r="D35" s="61"/>
      <c r="E35" s="62"/>
      <c r="F35" s="55" t="b">
        <v>0</v>
      </c>
      <c r="G35" s="57"/>
      <c r="H35" s="57"/>
      <c r="I35" s="57"/>
      <c r="J35" s="58" t="str">
        <f t="shared" si="85"/>
        <v/>
      </c>
      <c r="K35" s="59"/>
      <c r="L35" s="60"/>
      <c r="M35" s="52" t="str">
        <f t="shared" si="95"/>
        <v/>
      </c>
      <c r="N35" s="61" t="str">
        <f>IF(O35="","",VLOOKUP(O35,İ!$C$101:$K$157,2,0))</f>
        <v/>
      </c>
      <c r="O35" s="62"/>
      <c r="P35" s="57"/>
      <c r="Q35" s="57" t="str">
        <f>IF(O35="","",VLOOKUP(O35,İ!$C$101:$K$157,4,0))</f>
        <v/>
      </c>
      <c r="R35" s="57" t="str">
        <f>IF(O35="","",VLOOKUP(O35,İ!$C$101:$K$157,5,0))</f>
        <v/>
      </c>
      <c r="S35" s="57" t="str">
        <f>IF(O35="","",VLOOKUP(O35,İ!$C$101:$K$157,6,0))</f>
        <v/>
      </c>
      <c r="T35" s="58" t="str">
        <f t="shared" si="86"/>
        <v/>
      </c>
      <c r="U35" s="59" t="str">
        <f>IF(O35="","",VLOOKUP(O35,İ!$C$101:$K$157,8,0))</f>
        <v/>
      </c>
      <c r="V35" s="60" t="str">
        <f>IF(O35="","",VLOOKUP(O35,İ!$C$101:$K$157,9,0))</f>
        <v/>
      </c>
      <c r="W35" s="52" t="str">
        <f t="shared" si="96"/>
        <v/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0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61"/>
      <c r="E36" s="62"/>
      <c r="F36" s="55" t="b">
        <v>0</v>
      </c>
      <c r="G36" s="57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16</v>
      </c>
      <c r="H38" s="75">
        <f t="shared" si="121"/>
        <v>2</v>
      </c>
      <c r="I38" s="75">
        <f t="shared" si="121"/>
        <v>4</v>
      </c>
      <c r="J38" s="75">
        <f t="shared" si="121"/>
        <v>19</v>
      </c>
      <c r="K38" s="76">
        <f t="shared" si="121"/>
        <v>32</v>
      </c>
      <c r="L38" s="77"/>
      <c r="M38" s="72"/>
      <c r="N38" s="73"/>
      <c r="O38" s="78" t="s">
        <v>40</v>
      </c>
      <c r="P38" s="74"/>
      <c r="Q38" s="74">
        <f t="shared" ref="Q38:U38" si="122">+SUM(Q29:Q37)</f>
        <v>5</v>
      </c>
      <c r="R38" s="75">
        <f t="shared" si="122"/>
        <v>0</v>
      </c>
      <c r="S38" s="75">
        <f t="shared" si="122"/>
        <v>0</v>
      </c>
      <c r="T38" s="75">
        <f t="shared" si="122"/>
        <v>5</v>
      </c>
      <c r="U38" s="76">
        <f t="shared" si="122"/>
        <v>6</v>
      </c>
      <c r="V38" s="77"/>
      <c r="W38" s="72"/>
      <c r="X38" s="73"/>
      <c r="Y38" s="78" t="s">
        <v>40</v>
      </c>
      <c r="Z38" s="74">
        <f t="shared" ref="Z38:AD38" si="123">+SUM(Z29:Z37)</f>
        <v>12</v>
      </c>
      <c r="AA38" s="75">
        <f t="shared" si="123"/>
        <v>2</v>
      </c>
      <c r="AB38" s="75">
        <f t="shared" si="123"/>
        <v>2</v>
      </c>
      <c r="AC38" s="75">
        <f t="shared" si="123"/>
        <v>14</v>
      </c>
      <c r="AD38" s="76">
        <f t="shared" si="123"/>
        <v>24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51</v>
      </c>
      <c r="H39" s="90">
        <f t="shared" si="124"/>
        <v>6</v>
      </c>
      <c r="I39" s="90">
        <f t="shared" si="124"/>
        <v>14</v>
      </c>
      <c r="J39" s="90">
        <f t="shared" si="124"/>
        <v>61</v>
      </c>
      <c r="K39" s="91">
        <f t="shared" si="124"/>
        <v>92</v>
      </c>
      <c r="L39" s="92"/>
      <c r="M39" s="86"/>
      <c r="N39" s="87"/>
      <c r="O39" s="88" t="s">
        <v>41</v>
      </c>
      <c r="P39" s="89"/>
      <c r="Q39" s="90">
        <f t="shared" ref="Q39:U39" si="125">Q38+Q27</f>
        <v>32</v>
      </c>
      <c r="R39" s="90">
        <f t="shared" si="125"/>
        <v>4</v>
      </c>
      <c r="S39" s="90">
        <f t="shared" si="125"/>
        <v>4</v>
      </c>
      <c r="T39" s="90">
        <f t="shared" si="125"/>
        <v>36</v>
      </c>
      <c r="U39" s="91">
        <f t="shared" si="125"/>
        <v>46</v>
      </c>
      <c r="V39" s="92"/>
      <c r="W39" s="86"/>
      <c r="X39" s="87"/>
      <c r="Y39" s="88" t="s">
        <v>41</v>
      </c>
      <c r="Z39" s="90">
        <f t="shared" ref="Z39:AD39" si="126">Z38+Z27</f>
        <v>20</v>
      </c>
      <c r="AA39" s="90">
        <f t="shared" si="126"/>
        <v>2</v>
      </c>
      <c r="AB39" s="90">
        <f t="shared" si="126"/>
        <v>8</v>
      </c>
      <c r="AC39" s="90">
        <f t="shared" si="126"/>
        <v>25</v>
      </c>
      <c r="AD39" s="91">
        <f t="shared" si="126"/>
        <v>43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193</v>
      </c>
      <c r="E41" s="62" t="s">
        <v>194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5</v>
      </c>
      <c r="L41" s="60"/>
      <c r="M41" s="52">
        <f>IF($D41="","",1)</f>
        <v>1</v>
      </c>
      <c r="N41" s="61"/>
      <c r="O41" s="62"/>
      <c r="P41" s="57"/>
      <c r="Q41" s="57"/>
      <c r="R41" s="57"/>
      <c r="S41" s="57"/>
      <c r="T41" s="58" t="str">
        <f t="shared" ref="T41:T49" si="128">IF(Q41="","",Q41+(R41+S41)/2)</f>
        <v/>
      </c>
      <c r="U41" s="59"/>
      <c r="V41" s="60"/>
      <c r="W41" s="52">
        <f>IF($D41="","",1)</f>
        <v>1</v>
      </c>
      <c r="X41" s="61" t="str">
        <f t="shared" ref="X41:Y41" si="129">IF($F41=TRUE,D41,"")</f>
        <v>MAT202</v>
      </c>
      <c r="Y41" s="62" t="str">
        <f t="shared" si="129"/>
        <v>Ayrık Matematik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5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5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404</v>
      </c>
      <c r="E42" s="62" t="s">
        <v>365</v>
      </c>
      <c r="F42" s="55" t="b">
        <v>0</v>
      </c>
      <c r="G42" s="57">
        <v>3</v>
      </c>
      <c r="H42" s="57">
        <v>0</v>
      </c>
      <c r="I42" s="57">
        <v>2</v>
      </c>
      <c r="J42" s="58">
        <f t="shared" si="127"/>
        <v>4</v>
      </c>
      <c r="K42" s="59">
        <v>6</v>
      </c>
      <c r="L42" s="60"/>
      <c r="M42" s="52">
        <f t="shared" ref="M42:M49" si="137">IF($D42="","",MAX(M$41:M41)+1)</f>
        <v>2</v>
      </c>
      <c r="N42" s="61" t="s">
        <v>443</v>
      </c>
      <c r="O42" s="62" t="s">
        <v>444</v>
      </c>
      <c r="P42" s="57"/>
      <c r="Q42" s="57">
        <v>3</v>
      </c>
      <c r="R42" s="57">
        <v>0</v>
      </c>
      <c r="S42" s="57">
        <v>2</v>
      </c>
      <c r="T42" s="58">
        <f t="shared" si="128"/>
        <v>4</v>
      </c>
      <c r="U42" s="59">
        <v>7</v>
      </c>
      <c r="V42" s="60"/>
      <c r="W42" s="52">
        <f t="shared" ref="W42:W49" si="138">IF($D42="","",MAX(W$41:W41)+1)</f>
        <v>2</v>
      </c>
      <c r="X42" s="61" t="str">
        <f t="shared" ref="X42:Y42" si="139">IF($F42=TRUE,D42,"")</f>
        <v/>
      </c>
      <c r="Y42" s="62" t="str">
        <f t="shared" si="139"/>
        <v/>
      </c>
      <c r="Z42" s="57" t="str">
        <f t="shared" ref="Z42:AB42" si="140">IF($F42=TRUE,G42,"")</f>
        <v/>
      </c>
      <c r="AA42" s="57" t="str">
        <f t="shared" si="140"/>
        <v/>
      </c>
      <c r="AB42" s="57" t="str">
        <f t="shared" si="140"/>
        <v/>
      </c>
      <c r="AC42" s="58" t="str">
        <f t="shared" si="131"/>
        <v/>
      </c>
      <c r="AD42" s="59" t="str">
        <f t="shared" ref="AD42:AE42" si="141">IF($F42=TRUE,K42,"")</f>
        <v/>
      </c>
      <c r="AE42" s="60" t="str">
        <f t="shared" si="141"/>
        <v/>
      </c>
      <c r="AF42" s="63"/>
      <c r="AG42" s="67">
        <f t="shared" si="133"/>
        <v>0</v>
      </c>
      <c r="AH42" s="68">
        <f t="shared" si="134"/>
        <v>6</v>
      </c>
      <c r="AI42" s="63">
        <f t="shared" si="135"/>
        <v>0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405</v>
      </c>
      <c r="E43" s="62" t="s">
        <v>406</v>
      </c>
      <c r="F43" s="55" t="b">
        <v>1</v>
      </c>
      <c r="G43" s="57">
        <v>3</v>
      </c>
      <c r="H43" s="57">
        <v>0</v>
      </c>
      <c r="I43" s="57">
        <v>0</v>
      </c>
      <c r="J43" s="58">
        <f t="shared" si="127"/>
        <v>3</v>
      </c>
      <c r="K43" s="59">
        <v>5</v>
      </c>
      <c r="L43" s="60"/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BIL204</v>
      </c>
      <c r="Y43" s="62" t="str">
        <f t="shared" si="142"/>
        <v>Veri Bilimine Giriş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>
        <f t="shared" si="144"/>
        <v>0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407</v>
      </c>
      <c r="E44" s="62" t="s">
        <v>117</v>
      </c>
      <c r="F44" s="55" t="b">
        <v>1</v>
      </c>
      <c r="G44" s="57">
        <v>3</v>
      </c>
      <c r="H44" s="57">
        <v>0</v>
      </c>
      <c r="I44" s="57">
        <v>0</v>
      </c>
      <c r="J44" s="58">
        <f t="shared" si="127"/>
        <v>3</v>
      </c>
      <c r="K44" s="59">
        <v>6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BIS252</v>
      </c>
      <c r="Y44" s="62" t="str">
        <f t="shared" si="145"/>
        <v>Bölüm Seçmeli Ders II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6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6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197</v>
      </c>
      <c r="E45" s="62" t="s">
        <v>155</v>
      </c>
      <c r="F45" s="55" t="b">
        <v>0</v>
      </c>
      <c r="G45" s="57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">
        <v>154</v>
      </c>
      <c r="O45" s="62" t="s">
        <v>155</v>
      </c>
      <c r="P45" s="57" t="b">
        <v>0</v>
      </c>
      <c r="Q45" s="57">
        <v>3</v>
      </c>
      <c r="R45" s="57">
        <v>0</v>
      </c>
      <c r="S45" s="57">
        <v>0</v>
      </c>
      <c r="T45" s="58">
        <f t="shared" si="128"/>
        <v>3</v>
      </c>
      <c r="U45" s="59">
        <v>4</v>
      </c>
      <c r="V45" s="60"/>
      <c r="W45" s="52">
        <f t="shared" si="138"/>
        <v>5</v>
      </c>
      <c r="X45" s="61" t="str">
        <f t="shared" ref="X45:Y45" si="148">IF($F45=TRUE,D45,"")</f>
        <v/>
      </c>
      <c r="Y45" s="62" t="str">
        <f t="shared" si="148"/>
        <v/>
      </c>
      <c r="Z45" s="57" t="str">
        <f t="shared" ref="Z45:AB45" si="149">IF($F45=TRUE,G45,"")</f>
        <v/>
      </c>
      <c r="AA45" s="57" t="str">
        <f t="shared" si="149"/>
        <v/>
      </c>
      <c r="AB45" s="57" t="str">
        <f t="shared" si="149"/>
        <v/>
      </c>
      <c r="AC45" s="58" t="str">
        <f t="shared" si="131"/>
        <v/>
      </c>
      <c r="AD45" s="59" t="str">
        <f t="shared" ref="AD45:AE45" si="150">IF($F45=TRUE,K45,"")</f>
        <v/>
      </c>
      <c r="AE45" s="60" t="str">
        <f t="shared" si="150"/>
        <v/>
      </c>
      <c r="AF45" s="63"/>
      <c r="AG45" s="67">
        <f t="shared" si="133"/>
        <v>0</v>
      </c>
      <c r="AH45" s="68">
        <f t="shared" si="134"/>
        <v>4</v>
      </c>
      <c r="AI45" s="63">
        <f t="shared" si="135"/>
        <v>0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99</v>
      </c>
      <c r="E46" s="62" t="s">
        <v>100</v>
      </c>
      <c r="F46" s="55" t="b">
        <v>0</v>
      </c>
      <c r="G46" s="57">
        <v>2</v>
      </c>
      <c r="H46" s="57">
        <v>0</v>
      </c>
      <c r="I46" s="57">
        <v>0</v>
      </c>
      <c r="J46" s="58">
        <f t="shared" si="127"/>
        <v>2</v>
      </c>
      <c r="K46" s="59">
        <v>2</v>
      </c>
      <c r="L46" s="60"/>
      <c r="M46" s="52">
        <f t="shared" si="137"/>
        <v>6</v>
      </c>
      <c r="N46" s="61" t="s">
        <v>99</v>
      </c>
      <c r="O46" s="62" t="s">
        <v>100</v>
      </c>
      <c r="P46" s="57" t="b">
        <v>0</v>
      </c>
      <c r="Q46" s="57">
        <v>2</v>
      </c>
      <c r="R46" s="57">
        <v>0</v>
      </c>
      <c r="S46" s="57">
        <v>0</v>
      </c>
      <c r="T46" s="58">
        <f t="shared" si="128"/>
        <v>2</v>
      </c>
      <c r="U46" s="59">
        <v>2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2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 t="str">
        <f t="shared" si="136"/>
        <v/>
      </c>
      <c r="D47" s="61"/>
      <c r="E47" s="62"/>
      <c r="F47" s="55" t="b">
        <v>0</v>
      </c>
      <c r="G47" s="57"/>
      <c r="H47" s="57"/>
      <c r="I47" s="57"/>
      <c r="J47" s="58" t="str">
        <f t="shared" si="127"/>
        <v/>
      </c>
      <c r="K47" s="59"/>
      <c r="L47" s="60"/>
      <c r="M47" s="52" t="str">
        <f t="shared" si="137"/>
        <v/>
      </c>
      <c r="N47" s="61" t="str">
        <f>IF(O47="","",VLOOKUP(O47,İ!$C$101:$K$157,2,0))</f>
        <v/>
      </c>
      <c r="O47" s="62"/>
      <c r="P47" s="57"/>
      <c r="Q47" s="57" t="str">
        <f>IF(O47="","",VLOOKUP(O47,İ!$C$101:$K$157,4,0))</f>
        <v/>
      </c>
      <c r="R47" s="57" t="str">
        <f>IF(O47="","",VLOOKUP(O47,İ!$C$101:$K$157,5,0))</f>
        <v/>
      </c>
      <c r="S47" s="57" t="str">
        <f>IF(O47="","",VLOOKUP(O47,İ!$C$101:$K$157,6,0))</f>
        <v/>
      </c>
      <c r="T47" s="58" t="str">
        <f t="shared" si="128"/>
        <v/>
      </c>
      <c r="U47" s="59" t="str">
        <f>IF(O47="","",VLOOKUP(O47,İ!$C$101:$K$157,8,0))</f>
        <v/>
      </c>
      <c r="V47" s="60" t="str">
        <f>IF(O47="","",VLOOKUP(O47,İ!$C$101:$K$157,9,0))</f>
        <v/>
      </c>
      <c r="W47" s="52" t="str">
        <f t="shared" si="138"/>
        <v/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0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 t="str">
        <f t="shared" si="136"/>
        <v/>
      </c>
      <c r="D48" s="61"/>
      <c r="E48" s="62"/>
      <c r="F48" s="55" t="b">
        <v>0</v>
      </c>
      <c r="G48" s="57"/>
      <c r="H48" s="57"/>
      <c r="I48" s="57"/>
      <c r="J48" s="58" t="str">
        <f t="shared" si="127"/>
        <v/>
      </c>
      <c r="K48" s="59"/>
      <c r="L48" s="60"/>
      <c r="M48" s="52" t="str">
        <f t="shared" si="137"/>
        <v/>
      </c>
      <c r="N48" s="61" t="str">
        <f>IF(O48="","",VLOOKUP(O48,İ!$C$101:$K$157,2,0))</f>
        <v/>
      </c>
      <c r="O48" s="62"/>
      <c r="P48" s="57"/>
      <c r="Q48" s="57" t="str">
        <f>IF(O48="","",VLOOKUP(O48,İ!$C$101:$K$157,4,0))</f>
        <v/>
      </c>
      <c r="R48" s="57" t="str">
        <f>IF(O48="","",VLOOKUP(O48,İ!$C$101:$K$157,5,0))</f>
        <v/>
      </c>
      <c r="S48" s="57" t="str">
        <f>IF(O48="","",VLOOKUP(O48,İ!$C$101:$K$157,6,0))</f>
        <v/>
      </c>
      <c r="T48" s="58" t="str">
        <f t="shared" si="128"/>
        <v/>
      </c>
      <c r="U48" s="59" t="str">
        <f>IF(O48="","",VLOOKUP(O48,İ!$C$101:$K$157,8,0))</f>
        <v/>
      </c>
      <c r="V48" s="60" t="str">
        <f>IF(O48="","",VLOOKUP(O48,İ!$C$101:$K$157,9,0))</f>
        <v/>
      </c>
      <c r="W48" s="52" t="str">
        <f t="shared" si="138"/>
        <v/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0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17</v>
      </c>
      <c r="H50" s="75">
        <f t="shared" si="163"/>
        <v>0</v>
      </c>
      <c r="I50" s="75">
        <f t="shared" si="163"/>
        <v>2</v>
      </c>
      <c r="J50" s="75">
        <f t="shared" si="163"/>
        <v>18</v>
      </c>
      <c r="K50" s="76">
        <f t="shared" si="163"/>
        <v>28</v>
      </c>
      <c r="L50" s="77"/>
      <c r="M50" s="72"/>
      <c r="N50" s="73"/>
      <c r="O50" s="78" t="s">
        <v>40</v>
      </c>
      <c r="P50" s="74"/>
      <c r="Q50" s="74">
        <f t="shared" ref="Q50:U50" si="164">+SUM(Q41:Q49)</f>
        <v>8</v>
      </c>
      <c r="R50" s="75">
        <f t="shared" si="164"/>
        <v>0</v>
      </c>
      <c r="S50" s="75">
        <f t="shared" si="164"/>
        <v>2</v>
      </c>
      <c r="T50" s="75">
        <f t="shared" si="164"/>
        <v>9</v>
      </c>
      <c r="U50" s="76">
        <f t="shared" si="164"/>
        <v>13</v>
      </c>
      <c r="V50" s="77"/>
      <c r="W50" s="72"/>
      <c r="X50" s="73"/>
      <c r="Y50" s="78" t="s">
        <v>40</v>
      </c>
      <c r="Z50" s="74">
        <f t="shared" ref="Z50:AD50" si="165">+SUM(Z41:Z49)</f>
        <v>9</v>
      </c>
      <c r="AA50" s="75">
        <f t="shared" si="165"/>
        <v>0</v>
      </c>
      <c r="AB50" s="75">
        <f t="shared" si="165"/>
        <v>0</v>
      </c>
      <c r="AC50" s="75">
        <f t="shared" si="165"/>
        <v>9</v>
      </c>
      <c r="AD50" s="76">
        <f t="shared" si="165"/>
        <v>16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68</v>
      </c>
      <c r="H51" s="90">
        <f t="shared" si="166"/>
        <v>6</v>
      </c>
      <c r="I51" s="90">
        <f t="shared" si="166"/>
        <v>16</v>
      </c>
      <c r="J51" s="90">
        <f t="shared" si="166"/>
        <v>79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40</v>
      </c>
      <c r="R51" s="90">
        <f t="shared" si="167"/>
        <v>4</v>
      </c>
      <c r="S51" s="90">
        <f t="shared" si="167"/>
        <v>6</v>
      </c>
      <c r="T51" s="90">
        <f t="shared" si="167"/>
        <v>45</v>
      </c>
      <c r="U51" s="91">
        <f t="shared" si="167"/>
        <v>59</v>
      </c>
      <c r="V51" s="85"/>
      <c r="W51" s="80"/>
      <c r="X51" s="81"/>
      <c r="Y51" s="94" t="s">
        <v>101</v>
      </c>
      <c r="Z51" s="90">
        <f t="shared" ref="Z51:AD51" si="168">Z50+Z39</f>
        <v>29</v>
      </c>
      <c r="AA51" s="90">
        <f t="shared" si="168"/>
        <v>2</v>
      </c>
      <c r="AB51" s="90">
        <f t="shared" si="168"/>
        <v>8</v>
      </c>
      <c r="AC51" s="90">
        <f t="shared" si="168"/>
        <v>34</v>
      </c>
      <c r="AD51" s="91">
        <f t="shared" si="168"/>
        <v>59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408</v>
      </c>
      <c r="E53" s="62" t="s">
        <v>105</v>
      </c>
      <c r="F53" s="55" t="b">
        <v>1</v>
      </c>
      <c r="G53" s="57">
        <v>0</v>
      </c>
      <c r="H53" s="57">
        <v>0</v>
      </c>
      <c r="I53" s="57">
        <v>0</v>
      </c>
      <c r="J53" s="58">
        <f t="shared" ref="J53:J61" si="169">IF(G53="","",G53+(H53+I53)/2)</f>
        <v>0</v>
      </c>
      <c r="K53" s="95">
        <v>3</v>
      </c>
      <c r="L53" s="60"/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BIL301</v>
      </c>
      <c r="Y53" s="62" t="str">
        <f t="shared" si="171"/>
        <v>Staj I</v>
      </c>
      <c r="Z53" s="57">
        <f t="shared" ref="Z53:AB53" si="172">IF($F53=TRUE,G53,"")</f>
        <v>0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0</v>
      </c>
      <c r="AD53" s="59">
        <f t="shared" ref="AD53:AE53" si="174">IF($F53=TRUE,K53,"")</f>
        <v>3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3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409</v>
      </c>
      <c r="E54" s="62" t="s">
        <v>410</v>
      </c>
      <c r="F54" s="55" t="b">
        <v>1</v>
      </c>
      <c r="G54" s="57">
        <v>3</v>
      </c>
      <c r="H54" s="57">
        <v>0</v>
      </c>
      <c r="I54" s="57">
        <v>2</v>
      </c>
      <c r="J54" s="58">
        <f t="shared" si="169"/>
        <v>4</v>
      </c>
      <c r="K54" s="59">
        <v>6</v>
      </c>
      <c r="L54" s="60"/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BIL303</v>
      </c>
      <c r="Y54" s="62" t="str">
        <f t="shared" si="181"/>
        <v>Veri Tabanı Yönetimi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2</v>
      </c>
      <c r="AC54" s="58">
        <f t="shared" si="173"/>
        <v>4</v>
      </c>
      <c r="AD54" s="59">
        <f t="shared" ref="AD54:AE54" si="183">IF($F54=TRUE,K54,"")</f>
        <v>6</v>
      </c>
      <c r="AE54" s="60">
        <f t="shared" si="183"/>
        <v>0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6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411</v>
      </c>
      <c r="E55" s="62" t="s">
        <v>412</v>
      </c>
      <c r="F55" s="55" t="b">
        <v>1</v>
      </c>
      <c r="G55" s="57">
        <v>3</v>
      </c>
      <c r="H55" s="57">
        <v>0</v>
      </c>
      <c r="I55" s="57">
        <v>0</v>
      </c>
      <c r="J55" s="58">
        <f t="shared" si="169"/>
        <v>3</v>
      </c>
      <c r="K55" s="95">
        <v>5</v>
      </c>
      <c r="L55" s="60" t="s">
        <v>404</v>
      </c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BIL305</v>
      </c>
      <c r="Y55" s="62" t="str">
        <f t="shared" si="184"/>
        <v>Bilgisayar Mimarisi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5</v>
      </c>
      <c r="AE55" s="60" t="str">
        <f t="shared" si="186"/>
        <v>BIL202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5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413</v>
      </c>
      <c r="E56" s="62" t="s">
        <v>130</v>
      </c>
      <c r="F56" s="55" t="b">
        <v>1</v>
      </c>
      <c r="G56" s="57">
        <v>3</v>
      </c>
      <c r="H56" s="57">
        <v>0</v>
      </c>
      <c r="I56" s="57">
        <v>0</v>
      </c>
      <c r="J56" s="58">
        <f t="shared" si="169"/>
        <v>3</v>
      </c>
      <c r="K56" s="59">
        <v>6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BIS351</v>
      </c>
      <c r="Y56" s="62" t="str">
        <f t="shared" si="187"/>
        <v>Bölüm Seçmeli Ders III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6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6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198</v>
      </c>
      <c r="E57" s="62" t="s">
        <v>173</v>
      </c>
      <c r="F57" s="55" t="b">
        <v>0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">
        <v>172</v>
      </c>
      <c r="O57" s="62" t="s">
        <v>173</v>
      </c>
      <c r="P57" s="57" t="b">
        <v>0</v>
      </c>
      <c r="Q57" s="57">
        <v>3</v>
      </c>
      <c r="R57" s="57">
        <v>0</v>
      </c>
      <c r="S57" s="57">
        <v>0</v>
      </c>
      <c r="T57" s="58">
        <f t="shared" si="170"/>
        <v>3</v>
      </c>
      <c r="U57" s="59">
        <v>4</v>
      </c>
      <c r="V57" s="60"/>
      <c r="W57" s="52">
        <f t="shared" si="180"/>
        <v>5</v>
      </c>
      <c r="X57" s="61" t="str">
        <f t="shared" ref="X57:Y57" si="190">IF($F57=TRUE,D57,"")</f>
        <v/>
      </c>
      <c r="Y57" s="62" t="str">
        <f t="shared" si="190"/>
        <v/>
      </c>
      <c r="Z57" s="57" t="str">
        <f t="shared" ref="Z57:AB57" si="191">IF($F57=TRUE,G57,"")</f>
        <v/>
      </c>
      <c r="AA57" s="57" t="str">
        <f t="shared" si="191"/>
        <v/>
      </c>
      <c r="AB57" s="57" t="str">
        <f t="shared" si="191"/>
        <v/>
      </c>
      <c r="AC57" s="58" t="str">
        <f t="shared" si="173"/>
        <v/>
      </c>
      <c r="AD57" s="59" t="str">
        <f t="shared" ref="AD57:AE57" si="192">IF($F57=TRUE,K57,"")</f>
        <v/>
      </c>
      <c r="AE57" s="60" t="str">
        <f t="shared" si="192"/>
        <v/>
      </c>
      <c r="AF57" s="63"/>
      <c r="AG57" s="67">
        <f t="shared" si="175"/>
        <v>0</v>
      </c>
      <c r="AH57" s="68">
        <f t="shared" si="176"/>
        <v>4</v>
      </c>
      <c r="AI57" s="63">
        <f t="shared" si="177"/>
        <v>0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182</v>
      </c>
      <c r="E58" s="62" t="s">
        <v>157</v>
      </c>
      <c r="F58" s="55" t="b">
        <v>0</v>
      </c>
      <c r="G58" s="57">
        <v>2</v>
      </c>
      <c r="H58" s="57">
        <v>0</v>
      </c>
      <c r="I58" s="57">
        <v>0</v>
      </c>
      <c r="J58" s="58">
        <f t="shared" si="169"/>
        <v>2</v>
      </c>
      <c r="K58" s="59">
        <v>3</v>
      </c>
      <c r="L58" s="60"/>
      <c r="M58" s="52">
        <f t="shared" si="179"/>
        <v>6</v>
      </c>
      <c r="N58" s="61" t="s">
        <v>133</v>
      </c>
      <c r="O58" s="62" t="s">
        <v>157</v>
      </c>
      <c r="P58" s="57" t="b">
        <v>0</v>
      </c>
      <c r="Q58" s="57">
        <v>2</v>
      </c>
      <c r="R58" s="57">
        <v>0</v>
      </c>
      <c r="S58" s="57">
        <v>0</v>
      </c>
      <c r="T58" s="58">
        <f t="shared" si="170"/>
        <v>2</v>
      </c>
      <c r="U58" s="59">
        <v>3</v>
      </c>
      <c r="V58" s="60"/>
      <c r="W58" s="52">
        <f t="shared" si="180"/>
        <v>6</v>
      </c>
      <c r="X58" s="61" t="str">
        <f t="shared" ref="X58:Y58" si="193">IF($F58=TRUE,D58,"")</f>
        <v/>
      </c>
      <c r="Y58" s="62" t="str">
        <f t="shared" si="193"/>
        <v/>
      </c>
      <c r="Z58" s="57" t="str">
        <f t="shared" ref="Z58:AB58" si="194">IF($F58=TRUE,G58,"")</f>
        <v/>
      </c>
      <c r="AA58" s="57" t="str">
        <f t="shared" si="194"/>
        <v/>
      </c>
      <c r="AB58" s="57" t="str">
        <f t="shared" si="194"/>
        <v/>
      </c>
      <c r="AC58" s="58" t="str">
        <f t="shared" si="173"/>
        <v/>
      </c>
      <c r="AD58" s="59" t="str">
        <f t="shared" ref="AD58:AE58" si="195">IF($F58=TRUE,K58,"")</f>
        <v/>
      </c>
      <c r="AE58" s="60" t="str">
        <f t="shared" si="195"/>
        <v/>
      </c>
      <c r="AF58" s="63"/>
      <c r="AG58" s="67">
        <f t="shared" si="175"/>
        <v>0</v>
      </c>
      <c r="AH58" s="68">
        <f t="shared" si="176"/>
        <v>3</v>
      </c>
      <c r="AI58" s="63">
        <f t="shared" si="177"/>
        <v>0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118</v>
      </c>
      <c r="E59" s="62" t="s">
        <v>119</v>
      </c>
      <c r="F59" s="55" t="b">
        <v>0</v>
      </c>
      <c r="G59" s="57">
        <v>2</v>
      </c>
      <c r="H59" s="57">
        <v>0</v>
      </c>
      <c r="I59" s="57">
        <v>0</v>
      </c>
      <c r="J59" s="58">
        <f t="shared" si="169"/>
        <v>2</v>
      </c>
      <c r="K59" s="59">
        <v>2</v>
      </c>
      <c r="L59" s="60"/>
      <c r="M59" s="52">
        <f t="shared" si="179"/>
        <v>7</v>
      </c>
      <c r="N59" s="61" t="s">
        <v>118</v>
      </c>
      <c r="O59" s="62" t="s">
        <v>119</v>
      </c>
      <c r="P59" s="57" t="b">
        <v>0</v>
      </c>
      <c r="Q59" s="57">
        <v>2</v>
      </c>
      <c r="R59" s="57">
        <v>0</v>
      </c>
      <c r="S59" s="57">
        <v>0</v>
      </c>
      <c r="T59" s="58">
        <f t="shared" si="170"/>
        <v>2</v>
      </c>
      <c r="U59" s="59">
        <v>2</v>
      </c>
      <c r="V59" s="60"/>
      <c r="W59" s="52">
        <f t="shared" si="180"/>
        <v>7</v>
      </c>
      <c r="X59" s="61" t="str">
        <f t="shared" ref="X59:Y59" si="196">IF($F59=TRUE,D59,"")</f>
        <v/>
      </c>
      <c r="Y59" s="62" t="str">
        <f t="shared" si="196"/>
        <v/>
      </c>
      <c r="Z59" s="57" t="str">
        <f t="shared" ref="Z59:AB59" si="197">IF($F59=TRUE,G59,"")</f>
        <v/>
      </c>
      <c r="AA59" s="57" t="str">
        <f t="shared" si="197"/>
        <v/>
      </c>
      <c r="AB59" s="57" t="str">
        <f t="shared" si="197"/>
        <v/>
      </c>
      <c r="AC59" s="58" t="str">
        <f t="shared" si="173"/>
        <v/>
      </c>
      <c r="AD59" s="59" t="str">
        <f t="shared" ref="AD59:AE59" si="198">IF($F59=TRUE,K59,"")</f>
        <v/>
      </c>
      <c r="AE59" s="60" t="str">
        <f t="shared" si="198"/>
        <v/>
      </c>
      <c r="AF59" s="63"/>
      <c r="AG59" s="67">
        <f t="shared" si="175"/>
        <v>0</v>
      </c>
      <c r="AH59" s="68">
        <f t="shared" si="176"/>
        <v>2</v>
      </c>
      <c r="AI59" s="63">
        <f t="shared" si="177"/>
        <v>0</v>
      </c>
      <c r="AJ59" s="9"/>
    </row>
    <row r="60" spans="1:36" ht="14.25" customHeight="1" x14ac:dyDescent="0.3">
      <c r="A60" s="309"/>
      <c r="B60" s="306"/>
      <c r="C60" s="52" t="str">
        <f t="shared" si="178"/>
        <v/>
      </c>
      <c r="D60" s="61"/>
      <c r="E60" s="62"/>
      <c r="F60" s="55" t="b">
        <v>0</v>
      </c>
      <c r="G60" s="57"/>
      <c r="H60" s="57"/>
      <c r="I60" s="57"/>
      <c r="J60" s="58" t="str">
        <f t="shared" si="169"/>
        <v/>
      </c>
      <c r="K60" s="59"/>
      <c r="L60" s="60"/>
      <c r="M60" s="52" t="str">
        <f t="shared" si="179"/>
        <v/>
      </c>
      <c r="N60" s="61" t="str">
        <f>IF(O60="","",VLOOKUP(O60,İ!$C$101:$K$157,2,0))</f>
        <v/>
      </c>
      <c r="O60" s="62"/>
      <c r="P60" s="57"/>
      <c r="Q60" s="57" t="str">
        <f>IF(O60="","",VLOOKUP(O60,İ!$C$101:$K$157,4,0))</f>
        <v/>
      </c>
      <c r="R60" s="57" t="str">
        <f>IF(O60="","",VLOOKUP(O60,İ!$C$101:$K$157,5,0))</f>
        <v/>
      </c>
      <c r="S60" s="57" t="str">
        <f>IF(O60="","",VLOOKUP(O60,İ!$C$101:$K$157,6,0))</f>
        <v/>
      </c>
      <c r="T60" s="58" t="str">
        <f t="shared" si="170"/>
        <v/>
      </c>
      <c r="U60" s="59" t="str">
        <f>IF(O60="","",VLOOKUP(O60,İ!$C$101:$K$157,8,0))</f>
        <v/>
      </c>
      <c r="V60" s="60" t="str">
        <f>IF(O60="","",VLOOKUP(O60,İ!$C$101:$K$157,9,0))</f>
        <v/>
      </c>
      <c r="W60" s="52" t="str">
        <f t="shared" si="180"/>
        <v/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0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16</v>
      </c>
      <c r="H62" s="75">
        <f t="shared" si="205"/>
        <v>0</v>
      </c>
      <c r="I62" s="75">
        <f t="shared" si="205"/>
        <v>2</v>
      </c>
      <c r="J62" s="75">
        <f t="shared" si="205"/>
        <v>17</v>
      </c>
      <c r="K62" s="76">
        <f t="shared" si="205"/>
        <v>29</v>
      </c>
      <c r="L62" s="77"/>
      <c r="M62" s="72"/>
      <c r="N62" s="73"/>
      <c r="O62" s="78" t="s">
        <v>40</v>
      </c>
      <c r="P62" s="74"/>
      <c r="Q62" s="74">
        <f t="shared" ref="Q62:U62" si="206">+SUM(Q53:Q61)</f>
        <v>7</v>
      </c>
      <c r="R62" s="75">
        <f t="shared" si="206"/>
        <v>0</v>
      </c>
      <c r="S62" s="75">
        <f t="shared" si="206"/>
        <v>0</v>
      </c>
      <c r="T62" s="75">
        <f t="shared" si="206"/>
        <v>7</v>
      </c>
      <c r="U62" s="76">
        <f t="shared" si="206"/>
        <v>9</v>
      </c>
      <c r="V62" s="77"/>
      <c r="W62" s="72"/>
      <c r="X62" s="73"/>
      <c r="Y62" s="78" t="s">
        <v>40</v>
      </c>
      <c r="Z62" s="74">
        <f t="shared" ref="Z62:AD62" si="207">+SUM(Z53:Z61)</f>
        <v>9</v>
      </c>
      <c r="AA62" s="75">
        <f t="shared" si="207"/>
        <v>0</v>
      </c>
      <c r="AB62" s="75">
        <f t="shared" si="207"/>
        <v>2</v>
      </c>
      <c r="AC62" s="75">
        <f t="shared" si="207"/>
        <v>10</v>
      </c>
      <c r="AD62" s="76">
        <f t="shared" si="207"/>
        <v>20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84</v>
      </c>
      <c r="H63" s="90">
        <f t="shared" si="208"/>
        <v>6</v>
      </c>
      <c r="I63" s="90">
        <f t="shared" si="208"/>
        <v>18</v>
      </c>
      <c r="J63" s="90">
        <f t="shared" si="208"/>
        <v>96</v>
      </c>
      <c r="K63" s="91">
        <f t="shared" si="208"/>
        <v>149</v>
      </c>
      <c r="L63" s="92"/>
      <c r="M63" s="80"/>
      <c r="N63" s="81"/>
      <c r="O63" s="94" t="s">
        <v>101</v>
      </c>
      <c r="P63" s="89"/>
      <c r="Q63" s="90">
        <f t="shared" ref="Q63:U63" si="209">Q62+Q51</f>
        <v>47</v>
      </c>
      <c r="R63" s="90">
        <f t="shared" si="209"/>
        <v>4</v>
      </c>
      <c r="S63" s="90">
        <f t="shared" si="209"/>
        <v>6</v>
      </c>
      <c r="T63" s="90">
        <f t="shared" si="209"/>
        <v>52</v>
      </c>
      <c r="U63" s="91">
        <f t="shared" si="209"/>
        <v>68</v>
      </c>
      <c r="V63" s="85"/>
      <c r="W63" s="80"/>
      <c r="X63" s="81"/>
      <c r="Y63" s="94" t="s">
        <v>101</v>
      </c>
      <c r="Z63" s="90">
        <f t="shared" ref="Z63:AD63" si="210">Z62+Z51</f>
        <v>38</v>
      </c>
      <c r="AA63" s="90">
        <f t="shared" si="210"/>
        <v>2</v>
      </c>
      <c r="AB63" s="90">
        <f t="shared" si="210"/>
        <v>10</v>
      </c>
      <c r="AC63" s="90">
        <f t="shared" si="210"/>
        <v>44</v>
      </c>
      <c r="AD63" s="91">
        <f t="shared" si="210"/>
        <v>79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414</v>
      </c>
      <c r="E65" s="62" t="s">
        <v>415</v>
      </c>
      <c r="F65" s="55" t="b">
        <v>1</v>
      </c>
      <c r="G65" s="57">
        <v>2</v>
      </c>
      <c r="H65" s="57">
        <v>0</v>
      </c>
      <c r="I65" s="57">
        <v>2</v>
      </c>
      <c r="J65" s="58">
        <f t="shared" ref="J65:J73" si="211">IF(G65="","",G65+(H65+I65)/2)</f>
        <v>3</v>
      </c>
      <c r="K65" s="59">
        <v>6</v>
      </c>
      <c r="L65" s="60" t="s">
        <v>187</v>
      </c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BIL302</v>
      </c>
      <c r="Y65" s="62" t="str">
        <f t="shared" si="213"/>
        <v>Bilgisayar Ağları</v>
      </c>
      <c r="Z65" s="57">
        <f t="shared" ref="Z65:AB65" si="214">IF($F65=TRUE,G65,"")</f>
        <v>2</v>
      </c>
      <c r="AA65" s="57">
        <f t="shared" si="214"/>
        <v>0</v>
      </c>
      <c r="AB65" s="57">
        <f t="shared" si="214"/>
        <v>2</v>
      </c>
      <c r="AC65" s="58">
        <f t="shared" ref="AC65:AC73" si="215">IF(Z65="","",Z65+(AA65+AB65)/2)</f>
        <v>3</v>
      </c>
      <c r="AD65" s="59">
        <f t="shared" ref="AD65:AE65" si="216">IF($F65=TRUE,K65,"")</f>
        <v>6</v>
      </c>
      <c r="AE65" s="60" t="str">
        <f t="shared" si="216"/>
        <v>BIL101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6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416</v>
      </c>
      <c r="E66" s="62" t="s">
        <v>417</v>
      </c>
      <c r="F66" s="55" t="b">
        <v>1</v>
      </c>
      <c r="G66" s="57">
        <v>3</v>
      </c>
      <c r="H66" s="57">
        <v>0</v>
      </c>
      <c r="I66" s="57">
        <v>0</v>
      </c>
      <c r="J66" s="58">
        <f t="shared" si="211"/>
        <v>3</v>
      </c>
      <c r="K66" s="59">
        <v>6</v>
      </c>
      <c r="L66" s="60" t="s">
        <v>395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BIL304</v>
      </c>
      <c r="Y66" s="62" t="str">
        <f t="shared" si="223"/>
        <v>İşletim Sistemleri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6</v>
      </c>
      <c r="AE66" s="60" t="str">
        <f t="shared" si="225"/>
        <v>BIL102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6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418</v>
      </c>
      <c r="E67" s="62" t="s">
        <v>132</v>
      </c>
      <c r="F67" s="55" t="b">
        <v>0</v>
      </c>
      <c r="G67" s="57">
        <v>3</v>
      </c>
      <c r="H67" s="57">
        <v>0</v>
      </c>
      <c r="I67" s="57">
        <v>0</v>
      </c>
      <c r="J67" s="58">
        <f t="shared" si="211"/>
        <v>3</v>
      </c>
      <c r="K67" s="59">
        <v>6</v>
      </c>
      <c r="L67" s="60"/>
      <c r="M67" s="52">
        <f t="shared" si="221"/>
        <v>3</v>
      </c>
      <c r="N67" s="61" t="s">
        <v>319</v>
      </c>
      <c r="O67" s="62" t="s">
        <v>320</v>
      </c>
      <c r="P67" s="57"/>
      <c r="Q67" s="57">
        <v>3</v>
      </c>
      <c r="R67" s="57">
        <v>0</v>
      </c>
      <c r="S67" s="57">
        <v>2</v>
      </c>
      <c r="T67" s="58">
        <f t="shared" si="212"/>
        <v>4</v>
      </c>
      <c r="U67" s="59">
        <v>6</v>
      </c>
      <c r="V67" s="60"/>
      <c r="W67" s="52">
        <f t="shared" si="222"/>
        <v>3</v>
      </c>
      <c r="X67" s="61" t="str">
        <f t="shared" ref="X67:Y67" si="226">IF($F67=TRUE,D67,"")</f>
        <v/>
      </c>
      <c r="Y67" s="62" t="str">
        <f t="shared" si="226"/>
        <v/>
      </c>
      <c r="Z67" s="57" t="str">
        <f t="shared" ref="Z67:AB67" si="227">IF($F67=TRUE,G67,"")</f>
        <v/>
      </c>
      <c r="AA67" s="57" t="str">
        <f t="shared" si="227"/>
        <v/>
      </c>
      <c r="AB67" s="57" t="str">
        <f t="shared" si="227"/>
        <v/>
      </c>
      <c r="AC67" s="58" t="str">
        <f t="shared" si="215"/>
        <v/>
      </c>
      <c r="AD67" s="59" t="str">
        <f t="shared" ref="AD67:AE67" si="228">IF($F67=TRUE,K67,"")</f>
        <v/>
      </c>
      <c r="AE67" s="60" t="str">
        <f t="shared" si="228"/>
        <v/>
      </c>
      <c r="AF67" s="63"/>
      <c r="AG67" s="67">
        <f t="shared" si="217"/>
        <v>0</v>
      </c>
      <c r="AH67" s="68">
        <f t="shared" si="218"/>
        <v>6</v>
      </c>
      <c r="AI67" s="63">
        <f t="shared" si="219"/>
        <v>0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419</v>
      </c>
      <c r="E68" s="62" t="s">
        <v>420</v>
      </c>
      <c r="F68" s="55" t="b">
        <v>0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">
        <v>445</v>
      </c>
      <c r="O68" s="62" t="s">
        <v>420</v>
      </c>
      <c r="P68" s="57" t="b">
        <v>0</v>
      </c>
      <c r="Q68" s="57">
        <v>3</v>
      </c>
      <c r="R68" s="57">
        <v>0</v>
      </c>
      <c r="S68" s="57">
        <v>0</v>
      </c>
      <c r="T68" s="58">
        <f t="shared" si="212"/>
        <v>3</v>
      </c>
      <c r="U68" s="59">
        <v>4</v>
      </c>
      <c r="V68" s="60"/>
      <c r="W68" s="52">
        <f t="shared" si="222"/>
        <v>4</v>
      </c>
      <c r="X68" s="61" t="str">
        <f t="shared" ref="X68:Y68" si="229">IF($F68=TRUE,D68,"")</f>
        <v/>
      </c>
      <c r="Y68" s="62" t="str">
        <f t="shared" si="229"/>
        <v/>
      </c>
      <c r="Z68" s="57" t="str">
        <f t="shared" ref="Z68:AB68" si="230">IF($F68=TRUE,G68,"")</f>
        <v/>
      </c>
      <c r="AA68" s="57" t="str">
        <f t="shared" si="230"/>
        <v/>
      </c>
      <c r="AB68" s="57" t="str">
        <f t="shared" si="230"/>
        <v/>
      </c>
      <c r="AC68" s="58" t="str">
        <f t="shared" si="215"/>
        <v/>
      </c>
      <c r="AD68" s="59" t="str">
        <f t="shared" ref="AD68:AE68" si="231">IF($F68=TRUE,K68,"")</f>
        <v/>
      </c>
      <c r="AE68" s="60" t="str">
        <f t="shared" si="231"/>
        <v/>
      </c>
      <c r="AF68" s="63"/>
      <c r="AG68" s="67">
        <f t="shared" si="217"/>
        <v>0</v>
      </c>
      <c r="AH68" s="68">
        <f t="shared" si="218"/>
        <v>4</v>
      </c>
      <c r="AI68" s="63">
        <f t="shared" si="219"/>
        <v>0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421</v>
      </c>
      <c r="E69" s="62" t="s">
        <v>422</v>
      </c>
      <c r="F69" s="55" t="b">
        <v>0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">
        <v>97</v>
      </c>
      <c r="O69" s="62" t="s">
        <v>98</v>
      </c>
      <c r="P69" s="57"/>
      <c r="Q69" s="57">
        <f>IF(O69="","",VLOOKUP(O69,İ!$C$101:$K$157,4,0))</f>
        <v>3</v>
      </c>
      <c r="R69" s="57">
        <f>IF(O69="","",VLOOKUP(O69,İ!$C$101:$K$157,5,0))</f>
        <v>0</v>
      </c>
      <c r="S69" s="57">
        <f>IF(O69="","",VLOOKUP(O69,İ!$C$101:$K$157,6,0))</f>
        <v>0</v>
      </c>
      <c r="T69" s="58">
        <f t="shared" si="212"/>
        <v>3</v>
      </c>
      <c r="U69" s="59">
        <f>IF(O69="","",VLOOKUP(O69,İ!$C$101:$K$157,8,0))</f>
        <v>4</v>
      </c>
      <c r="V69" s="60">
        <f>IF(O69="","",VLOOKUP(O69,İ!$C$101:$K$157,9,0))</f>
        <v>0</v>
      </c>
      <c r="W69" s="52">
        <f t="shared" si="222"/>
        <v>5</v>
      </c>
      <c r="X69" s="61" t="str">
        <f t="shared" ref="X69:Y69" si="232">IF($F69=TRUE,D69,"")</f>
        <v/>
      </c>
      <c r="Y69" s="62" t="str">
        <f t="shared" si="232"/>
        <v/>
      </c>
      <c r="Z69" s="57" t="str">
        <f t="shared" ref="Z69:AB69" si="233">IF($F69=TRUE,G69,"")</f>
        <v/>
      </c>
      <c r="AA69" s="57" t="str">
        <f t="shared" si="233"/>
        <v/>
      </c>
      <c r="AB69" s="57" t="str">
        <f t="shared" si="233"/>
        <v/>
      </c>
      <c r="AC69" s="58" t="str">
        <f t="shared" si="215"/>
        <v/>
      </c>
      <c r="AD69" s="59" t="str">
        <f t="shared" ref="AD69:AE69" si="234">IF($F69=TRUE,K69,"")</f>
        <v/>
      </c>
      <c r="AE69" s="60" t="str">
        <f t="shared" si="234"/>
        <v/>
      </c>
      <c r="AF69" s="63"/>
      <c r="AG69" s="67">
        <f t="shared" si="217"/>
        <v>0</v>
      </c>
      <c r="AH69" s="68">
        <f t="shared" si="218"/>
        <v>4</v>
      </c>
      <c r="AI69" s="63">
        <f t="shared" si="219"/>
        <v>0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133</v>
      </c>
      <c r="E70" s="62" t="s">
        <v>175</v>
      </c>
      <c r="F70" s="55" t="b">
        <v>0</v>
      </c>
      <c r="G70" s="57">
        <v>2</v>
      </c>
      <c r="H70" s="57">
        <v>0</v>
      </c>
      <c r="I70" s="57">
        <v>0</v>
      </c>
      <c r="J70" s="58">
        <f t="shared" si="211"/>
        <v>2</v>
      </c>
      <c r="K70" s="59">
        <v>3</v>
      </c>
      <c r="L70" s="60"/>
      <c r="M70" s="52">
        <f t="shared" si="221"/>
        <v>6</v>
      </c>
      <c r="N70" s="61" t="s">
        <v>156</v>
      </c>
      <c r="O70" s="62" t="s">
        <v>175</v>
      </c>
      <c r="P70" s="57" t="b">
        <v>0</v>
      </c>
      <c r="Q70" s="57">
        <v>2</v>
      </c>
      <c r="R70" s="57">
        <v>0</v>
      </c>
      <c r="S70" s="57">
        <v>0</v>
      </c>
      <c r="T70" s="58">
        <f t="shared" si="212"/>
        <v>2</v>
      </c>
      <c r="U70" s="59">
        <v>3</v>
      </c>
      <c r="V70" s="60"/>
      <c r="W70" s="52">
        <f t="shared" si="222"/>
        <v>6</v>
      </c>
      <c r="X70" s="61" t="str">
        <f t="shared" ref="X70:Y70" si="235">IF($F70=TRUE,D70,"")</f>
        <v/>
      </c>
      <c r="Y70" s="62" t="str">
        <f t="shared" si="235"/>
        <v/>
      </c>
      <c r="Z70" s="57" t="str">
        <f t="shared" ref="Z70:AB70" si="236">IF($F70=TRUE,G70,"")</f>
        <v/>
      </c>
      <c r="AA70" s="57" t="str">
        <f t="shared" si="236"/>
        <v/>
      </c>
      <c r="AB70" s="57" t="str">
        <f t="shared" si="236"/>
        <v/>
      </c>
      <c r="AC70" s="58" t="str">
        <f t="shared" si="215"/>
        <v/>
      </c>
      <c r="AD70" s="59" t="str">
        <f t="shared" ref="AD70:AE70" si="237">IF($F70=TRUE,K70,"")</f>
        <v/>
      </c>
      <c r="AE70" s="60" t="str">
        <f t="shared" si="237"/>
        <v/>
      </c>
      <c r="AF70" s="63"/>
      <c r="AG70" s="67">
        <f t="shared" si="217"/>
        <v>0</v>
      </c>
      <c r="AH70" s="68">
        <f t="shared" si="218"/>
        <v>3</v>
      </c>
      <c r="AI70" s="63">
        <f t="shared" si="219"/>
        <v>0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136</v>
      </c>
      <c r="E71" s="62" t="s">
        <v>137</v>
      </c>
      <c r="F71" s="55" t="b">
        <v>0</v>
      </c>
      <c r="G71" s="57">
        <v>2</v>
      </c>
      <c r="H71" s="57">
        <v>0</v>
      </c>
      <c r="I71" s="57">
        <v>0</v>
      </c>
      <c r="J71" s="58">
        <f t="shared" si="211"/>
        <v>2</v>
      </c>
      <c r="K71" s="59">
        <v>2</v>
      </c>
      <c r="L71" s="60"/>
      <c r="M71" s="52">
        <f t="shared" si="221"/>
        <v>7</v>
      </c>
      <c r="N71" s="61" t="s">
        <v>136</v>
      </c>
      <c r="O71" s="62" t="s">
        <v>137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2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2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18</v>
      </c>
      <c r="H74" s="75">
        <f t="shared" si="247"/>
        <v>0</v>
      </c>
      <c r="I74" s="75">
        <f t="shared" si="247"/>
        <v>2</v>
      </c>
      <c r="J74" s="75">
        <f t="shared" si="247"/>
        <v>19</v>
      </c>
      <c r="K74" s="76">
        <f t="shared" si="247"/>
        <v>31</v>
      </c>
      <c r="L74" s="77"/>
      <c r="M74" s="72"/>
      <c r="N74" s="73"/>
      <c r="O74" s="78" t="s">
        <v>40</v>
      </c>
      <c r="P74" s="74"/>
      <c r="Q74" s="74">
        <f t="shared" ref="Q74:U74" si="248">+SUM(Q65:Q73)</f>
        <v>13</v>
      </c>
      <c r="R74" s="75">
        <f t="shared" si="248"/>
        <v>0</v>
      </c>
      <c r="S74" s="75">
        <f t="shared" si="248"/>
        <v>2</v>
      </c>
      <c r="T74" s="75">
        <f t="shared" si="248"/>
        <v>14</v>
      </c>
      <c r="U74" s="76">
        <f t="shared" si="248"/>
        <v>19</v>
      </c>
      <c r="V74" s="77"/>
      <c r="W74" s="72"/>
      <c r="X74" s="73"/>
      <c r="Y74" s="78" t="s">
        <v>40</v>
      </c>
      <c r="Z74" s="74">
        <f t="shared" ref="Z74:AD74" si="249">+SUM(Z65:Z73)</f>
        <v>5</v>
      </c>
      <c r="AA74" s="75">
        <f t="shared" si="249"/>
        <v>0</v>
      </c>
      <c r="AB74" s="75">
        <f t="shared" si="249"/>
        <v>2</v>
      </c>
      <c r="AC74" s="75">
        <f t="shared" si="249"/>
        <v>6</v>
      </c>
      <c r="AD74" s="76">
        <f t="shared" si="249"/>
        <v>12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102</v>
      </c>
      <c r="H75" s="90">
        <f t="shared" si="250"/>
        <v>6</v>
      </c>
      <c r="I75" s="90">
        <f t="shared" si="250"/>
        <v>20</v>
      </c>
      <c r="J75" s="90">
        <f t="shared" si="250"/>
        <v>115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60</v>
      </c>
      <c r="R75" s="90">
        <f t="shared" si="251"/>
        <v>4</v>
      </c>
      <c r="S75" s="90">
        <f t="shared" si="251"/>
        <v>8</v>
      </c>
      <c r="T75" s="90">
        <f t="shared" si="251"/>
        <v>66</v>
      </c>
      <c r="U75" s="91">
        <f t="shared" si="251"/>
        <v>87</v>
      </c>
      <c r="V75" s="85"/>
      <c r="W75" s="80"/>
      <c r="X75" s="81"/>
      <c r="Y75" s="94" t="s">
        <v>101</v>
      </c>
      <c r="Z75" s="90">
        <f t="shared" ref="Z75:AD75" si="252">Z74+Z63</f>
        <v>43</v>
      </c>
      <c r="AA75" s="90">
        <f t="shared" si="252"/>
        <v>2</v>
      </c>
      <c r="AB75" s="90">
        <f t="shared" si="252"/>
        <v>12</v>
      </c>
      <c r="AC75" s="90">
        <f t="shared" si="252"/>
        <v>50</v>
      </c>
      <c r="AD75" s="91">
        <f t="shared" si="252"/>
        <v>91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423</v>
      </c>
      <c r="E77" s="62" t="s">
        <v>141</v>
      </c>
      <c r="F77" s="55" t="b">
        <v>1</v>
      </c>
      <c r="G77" s="57">
        <v>0</v>
      </c>
      <c r="H77" s="57">
        <v>0</v>
      </c>
      <c r="I77" s="57">
        <v>0</v>
      </c>
      <c r="J77" s="58">
        <f t="shared" ref="J77:J85" si="253">IF(G77="","",G77+(H77+I77)/2)</f>
        <v>0</v>
      </c>
      <c r="K77" s="95">
        <v>3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BIL401</v>
      </c>
      <c r="Y77" s="62" t="str">
        <f t="shared" si="255"/>
        <v>Staj II</v>
      </c>
      <c r="Z77" s="57">
        <f t="shared" ref="Z77:AB77" si="256">IF($F77=TRUE,G77,"")</f>
        <v>0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0</v>
      </c>
      <c r="AD77" s="59">
        <f t="shared" ref="AD77:AE77" si="258">IF($F77=TRUE,K77,"")</f>
        <v>3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3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424</v>
      </c>
      <c r="E78" s="62" t="s">
        <v>425</v>
      </c>
      <c r="F78" s="55" t="b">
        <v>1</v>
      </c>
      <c r="G78" s="57">
        <v>0</v>
      </c>
      <c r="H78" s="57">
        <v>2</v>
      </c>
      <c r="I78" s="57">
        <v>0</v>
      </c>
      <c r="J78" s="58">
        <f t="shared" si="253"/>
        <v>1</v>
      </c>
      <c r="K78" s="59">
        <v>7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BIL403</v>
      </c>
      <c r="Y78" s="62" t="str">
        <f t="shared" si="265"/>
        <v>Bitirme Projesi I</v>
      </c>
      <c r="Z78" s="57">
        <f t="shared" ref="Z78:AB78" si="266">IF($F78=TRUE,G78,"")</f>
        <v>0</v>
      </c>
      <c r="AA78" s="57">
        <f t="shared" si="266"/>
        <v>2</v>
      </c>
      <c r="AB78" s="57">
        <f t="shared" si="266"/>
        <v>0</v>
      </c>
      <c r="AC78" s="58">
        <f t="shared" si="257"/>
        <v>1</v>
      </c>
      <c r="AD78" s="59">
        <f t="shared" ref="AD78:AE78" si="267">IF($F78=TRUE,K78,"")</f>
        <v>7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7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426</v>
      </c>
      <c r="E79" s="62" t="s">
        <v>427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59">
        <v>6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BIL405</v>
      </c>
      <c r="Y79" s="62" t="str">
        <f t="shared" si="268"/>
        <v>Otomata Teorisi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6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6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428</v>
      </c>
      <c r="E80" s="62" t="s">
        <v>429</v>
      </c>
      <c r="F80" s="55" t="b">
        <v>1</v>
      </c>
      <c r="G80" s="57">
        <v>3</v>
      </c>
      <c r="H80" s="57">
        <v>2</v>
      </c>
      <c r="I80" s="57">
        <v>0</v>
      </c>
      <c r="J80" s="58">
        <f t="shared" si="253"/>
        <v>4</v>
      </c>
      <c r="K80" s="95">
        <v>6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BIL407</v>
      </c>
      <c r="Y80" s="62" t="str">
        <f t="shared" si="271"/>
        <v>Yapay Zeka</v>
      </c>
      <c r="Z80" s="57">
        <f t="shared" ref="Z80:AB80" si="272">IF($F80=TRUE,G80,"")</f>
        <v>3</v>
      </c>
      <c r="AA80" s="57">
        <f t="shared" si="272"/>
        <v>2</v>
      </c>
      <c r="AB80" s="57">
        <f t="shared" si="272"/>
        <v>0</v>
      </c>
      <c r="AC80" s="58">
        <f t="shared" si="257"/>
        <v>4</v>
      </c>
      <c r="AD80" s="59">
        <f t="shared" ref="AD80:AE80" si="273">IF($F80=TRUE,K80,"")</f>
        <v>6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6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430</v>
      </c>
      <c r="E81" s="62" t="s">
        <v>147</v>
      </c>
      <c r="F81" s="55" t="b">
        <v>1</v>
      </c>
      <c r="G81" s="57">
        <v>3</v>
      </c>
      <c r="H81" s="57">
        <v>0</v>
      </c>
      <c r="I81" s="57">
        <v>0</v>
      </c>
      <c r="J81" s="58">
        <f t="shared" si="253"/>
        <v>3</v>
      </c>
      <c r="K81" s="59">
        <v>6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BIS451</v>
      </c>
      <c r="Y81" s="62" t="str">
        <f t="shared" si="274"/>
        <v>Bölüm Seçmeli Ders V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6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6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152</v>
      </c>
      <c r="E82" s="62" t="s">
        <v>153</v>
      </c>
      <c r="F82" s="55" t="b">
        <v>0</v>
      </c>
      <c r="G82" s="57">
        <v>2</v>
      </c>
      <c r="H82" s="57">
        <v>0</v>
      </c>
      <c r="I82" s="57">
        <v>0</v>
      </c>
      <c r="J82" s="58">
        <f t="shared" si="253"/>
        <v>2</v>
      </c>
      <c r="K82" s="59">
        <v>2</v>
      </c>
      <c r="L82" s="60"/>
      <c r="M82" s="52">
        <f t="shared" si="263"/>
        <v>6</v>
      </c>
      <c r="N82" s="61" t="s">
        <v>152</v>
      </c>
      <c r="O82" s="62" t="s">
        <v>153</v>
      </c>
      <c r="P82" s="57" t="b">
        <v>0</v>
      </c>
      <c r="Q82" s="57">
        <v>2</v>
      </c>
      <c r="R82" s="57">
        <v>0</v>
      </c>
      <c r="S82" s="57">
        <v>0</v>
      </c>
      <c r="T82" s="58">
        <f t="shared" si="254"/>
        <v>2</v>
      </c>
      <c r="U82" s="59">
        <v>2</v>
      </c>
      <c r="V82" s="60"/>
      <c r="W82" s="52">
        <f t="shared" si="264"/>
        <v>6</v>
      </c>
      <c r="X82" s="61" t="str">
        <f t="shared" ref="X82:Y82" si="277">IF($F82=TRUE,D82,"")</f>
        <v/>
      </c>
      <c r="Y82" s="62" t="str">
        <f t="shared" si="277"/>
        <v/>
      </c>
      <c r="Z82" s="57" t="str">
        <f t="shared" ref="Z82:AB82" si="278">IF($F82=TRUE,G82,"")</f>
        <v/>
      </c>
      <c r="AA82" s="57" t="str">
        <f t="shared" si="278"/>
        <v/>
      </c>
      <c r="AB82" s="57" t="str">
        <f t="shared" si="278"/>
        <v/>
      </c>
      <c r="AC82" s="58" t="str">
        <f t="shared" si="257"/>
        <v/>
      </c>
      <c r="AD82" s="59" t="str">
        <f t="shared" ref="AD82:AE82" si="279">IF($F82=TRUE,K82,"")</f>
        <v/>
      </c>
      <c r="AE82" s="60" t="str">
        <f t="shared" si="279"/>
        <v/>
      </c>
      <c r="AF82" s="63"/>
      <c r="AG82" s="67">
        <f t="shared" si="259"/>
        <v>0</v>
      </c>
      <c r="AH82" s="68">
        <f t="shared" si="260"/>
        <v>2</v>
      </c>
      <c r="AI82" s="63">
        <f t="shared" si="261"/>
        <v>0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156</v>
      </c>
      <c r="E83" s="62" t="s">
        <v>431</v>
      </c>
      <c r="F83" s="55" t="b">
        <v>1</v>
      </c>
      <c r="G83" s="57">
        <v>2</v>
      </c>
      <c r="H83" s="57">
        <v>0</v>
      </c>
      <c r="I83" s="57">
        <v>0</v>
      </c>
      <c r="J83" s="58">
        <f t="shared" si="253"/>
        <v>2</v>
      </c>
      <c r="K83" s="59">
        <v>3</v>
      </c>
      <c r="L83" s="60"/>
      <c r="M83" s="52">
        <f t="shared" si="263"/>
        <v>7</v>
      </c>
      <c r="N83" s="61" t="str">
        <f>IF(O83="","",VLOOKUP(O83,İ!$C$101:$K$157,2,0))</f>
        <v/>
      </c>
      <c r="O83" s="62"/>
      <c r="P83" s="57"/>
      <c r="Q83" s="57" t="str">
        <f>IF(O83="","",VLOOKUP(O83,İ!$C$101:$K$157,4,0))</f>
        <v/>
      </c>
      <c r="R83" s="57" t="str">
        <f>IF(O83="","",VLOOKUP(O83,İ!$C$101:$K$157,5,0))</f>
        <v/>
      </c>
      <c r="S83" s="57" t="str">
        <f>IF(O83="","",VLOOKUP(O83,İ!$C$101:$K$157,6,0))</f>
        <v/>
      </c>
      <c r="T83" s="58" t="str">
        <f t="shared" si="254"/>
        <v/>
      </c>
      <c r="U83" s="59" t="str">
        <f>IF(O83="","",VLOOKUP(O83,İ!$C$101:$K$157,8,0))</f>
        <v/>
      </c>
      <c r="V83" s="60" t="str">
        <f>IF(O83="","",VLOOKUP(O83,İ!$C$101:$K$157,9,0))</f>
        <v/>
      </c>
      <c r="W83" s="52">
        <f t="shared" si="264"/>
        <v>7</v>
      </c>
      <c r="X83" s="61" t="str">
        <f t="shared" ref="X83:Y83" si="280">IF($F83=TRUE,D83,"")</f>
        <v>USD451</v>
      </c>
      <c r="Y83" s="62" t="str">
        <f t="shared" si="280"/>
        <v>Üniversite Seçmeli Ders IV</v>
      </c>
      <c r="Z83" s="57">
        <f t="shared" ref="Z83:AB83" si="281">IF($F83=TRUE,G83,"")</f>
        <v>2</v>
      </c>
      <c r="AA83" s="57">
        <f t="shared" si="281"/>
        <v>0</v>
      </c>
      <c r="AB83" s="57">
        <f t="shared" si="281"/>
        <v>0</v>
      </c>
      <c r="AC83" s="58">
        <f t="shared" si="257"/>
        <v>2</v>
      </c>
      <c r="AD83" s="59">
        <f t="shared" ref="AD83:AE83" si="282">IF($F83=TRUE,K83,"")</f>
        <v>3</v>
      </c>
      <c r="AE83" s="60">
        <f t="shared" si="282"/>
        <v>0</v>
      </c>
      <c r="AF83" s="63"/>
      <c r="AG83" s="67">
        <f t="shared" si="259"/>
        <v>0</v>
      </c>
      <c r="AH83" s="68">
        <f t="shared" si="260"/>
        <v>0</v>
      </c>
      <c r="AI83" s="63">
        <f t="shared" si="261"/>
        <v>3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13</v>
      </c>
      <c r="H86" s="75">
        <f t="shared" si="289"/>
        <v>4</v>
      </c>
      <c r="I86" s="75">
        <f t="shared" si="289"/>
        <v>0</v>
      </c>
      <c r="J86" s="75">
        <f t="shared" si="289"/>
        <v>15</v>
      </c>
      <c r="K86" s="76">
        <f t="shared" si="289"/>
        <v>33</v>
      </c>
      <c r="L86" s="77"/>
      <c r="M86" s="72"/>
      <c r="N86" s="73"/>
      <c r="O86" s="78" t="s">
        <v>40</v>
      </c>
      <c r="P86" s="74"/>
      <c r="Q86" s="74">
        <f t="shared" ref="Q86:U86" si="290">+SUM(Q77:Q85)</f>
        <v>2</v>
      </c>
      <c r="R86" s="75">
        <f t="shared" si="290"/>
        <v>0</v>
      </c>
      <c r="S86" s="75">
        <f t="shared" si="290"/>
        <v>0</v>
      </c>
      <c r="T86" s="75">
        <f t="shared" si="290"/>
        <v>2</v>
      </c>
      <c r="U86" s="76">
        <f t="shared" si="290"/>
        <v>2</v>
      </c>
      <c r="V86" s="77"/>
      <c r="W86" s="72"/>
      <c r="X86" s="73"/>
      <c r="Y86" s="78" t="s">
        <v>40</v>
      </c>
      <c r="Z86" s="74">
        <f t="shared" ref="Z86:AD86" si="291">+SUM(Z77:Z85)</f>
        <v>11</v>
      </c>
      <c r="AA86" s="75">
        <f t="shared" si="291"/>
        <v>4</v>
      </c>
      <c r="AB86" s="75">
        <f t="shared" si="291"/>
        <v>0</v>
      </c>
      <c r="AC86" s="75">
        <f t="shared" si="291"/>
        <v>13</v>
      </c>
      <c r="AD86" s="76">
        <f t="shared" si="291"/>
        <v>31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115</v>
      </c>
      <c r="H87" s="90">
        <f t="shared" si="292"/>
        <v>10</v>
      </c>
      <c r="I87" s="90">
        <f t="shared" si="292"/>
        <v>20</v>
      </c>
      <c r="J87" s="90">
        <f t="shared" si="292"/>
        <v>130</v>
      </c>
      <c r="K87" s="91">
        <f t="shared" si="292"/>
        <v>213</v>
      </c>
      <c r="L87" s="92"/>
      <c r="M87" s="80"/>
      <c r="N87" s="81"/>
      <c r="O87" s="94" t="s">
        <v>101</v>
      </c>
      <c r="P87" s="89"/>
      <c r="Q87" s="90">
        <f t="shared" ref="Q87:U87" si="293">Q86+Q75</f>
        <v>62</v>
      </c>
      <c r="R87" s="90">
        <f t="shared" si="293"/>
        <v>4</v>
      </c>
      <c r="S87" s="90">
        <f t="shared" si="293"/>
        <v>8</v>
      </c>
      <c r="T87" s="90">
        <f t="shared" si="293"/>
        <v>68</v>
      </c>
      <c r="U87" s="91">
        <f t="shared" si="293"/>
        <v>89</v>
      </c>
      <c r="V87" s="85"/>
      <c r="W87" s="80"/>
      <c r="X87" s="81"/>
      <c r="Y87" s="94" t="s">
        <v>101</v>
      </c>
      <c r="Z87" s="90">
        <f t="shared" ref="Z87:AD87" si="294">Z86+Z75</f>
        <v>54</v>
      </c>
      <c r="AA87" s="90">
        <f t="shared" si="294"/>
        <v>6</v>
      </c>
      <c r="AB87" s="90">
        <f t="shared" si="294"/>
        <v>12</v>
      </c>
      <c r="AC87" s="90">
        <f t="shared" si="294"/>
        <v>63</v>
      </c>
      <c r="AD87" s="91">
        <f t="shared" si="294"/>
        <v>122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432</v>
      </c>
      <c r="E89" s="62" t="s">
        <v>433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5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BIL402</v>
      </c>
      <c r="Y89" s="62" t="str">
        <f t="shared" si="297"/>
        <v>Yazılım Mühendisliği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5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5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434</v>
      </c>
      <c r="E90" s="62" t="s">
        <v>435</v>
      </c>
      <c r="F90" s="55" t="b">
        <v>1</v>
      </c>
      <c r="G90" s="57">
        <v>0</v>
      </c>
      <c r="H90" s="57">
        <v>2</v>
      </c>
      <c r="I90" s="57">
        <v>0</v>
      </c>
      <c r="J90" s="58">
        <f t="shared" si="295"/>
        <v>1</v>
      </c>
      <c r="K90" s="59">
        <v>7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BIL404</v>
      </c>
      <c r="Y90" s="62" t="str">
        <f t="shared" si="307"/>
        <v>Bitirme Projesi II</v>
      </c>
      <c r="Z90" s="57">
        <f t="shared" ref="Z90:AB90" si="308">IF($F90=TRUE,G90,"")</f>
        <v>0</v>
      </c>
      <c r="AA90" s="57">
        <f t="shared" si="308"/>
        <v>2</v>
      </c>
      <c r="AB90" s="57">
        <f t="shared" si="308"/>
        <v>0</v>
      </c>
      <c r="AC90" s="58">
        <f t="shared" si="299"/>
        <v>1</v>
      </c>
      <c r="AD90" s="59">
        <f t="shared" ref="AD90:AE90" si="309">IF($F90=TRUE,K90,"")</f>
        <v>7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7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436</v>
      </c>
      <c r="E91" s="62" t="s">
        <v>149</v>
      </c>
      <c r="F91" s="55" t="b">
        <v>0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6</v>
      </c>
      <c r="L91" s="60"/>
      <c r="M91" s="52">
        <f t="shared" si="305"/>
        <v>3</v>
      </c>
      <c r="N91" s="61" t="s">
        <v>296</v>
      </c>
      <c r="O91" s="62" t="s">
        <v>297</v>
      </c>
      <c r="P91" s="57"/>
      <c r="Q91" s="57">
        <v>3</v>
      </c>
      <c r="R91" s="57">
        <v>0</v>
      </c>
      <c r="S91" s="57">
        <v>0</v>
      </c>
      <c r="T91" s="58">
        <f t="shared" si="296"/>
        <v>3</v>
      </c>
      <c r="U91" s="59">
        <v>5</v>
      </c>
      <c r="V91" s="60"/>
      <c r="W91" s="52">
        <f t="shared" si="306"/>
        <v>3</v>
      </c>
      <c r="X91" s="61" t="str">
        <f t="shared" ref="X91:Y91" si="310">IF($F91=TRUE,D91,"")</f>
        <v/>
      </c>
      <c r="Y91" s="62" t="str">
        <f t="shared" si="310"/>
        <v/>
      </c>
      <c r="Z91" s="57" t="str">
        <f t="shared" ref="Z91:AB91" si="311">IF($F91=TRUE,G91,"")</f>
        <v/>
      </c>
      <c r="AA91" s="57" t="str">
        <f t="shared" si="311"/>
        <v/>
      </c>
      <c r="AB91" s="57" t="str">
        <f t="shared" si="311"/>
        <v/>
      </c>
      <c r="AC91" s="58" t="str">
        <f t="shared" si="299"/>
        <v/>
      </c>
      <c r="AD91" s="59" t="str">
        <f t="shared" ref="AD91:AE91" si="312">IF($F91=TRUE,K91,"")</f>
        <v/>
      </c>
      <c r="AE91" s="60" t="str">
        <f t="shared" si="312"/>
        <v/>
      </c>
      <c r="AF91" s="63"/>
      <c r="AG91" s="67">
        <f t="shared" si="301"/>
        <v>0</v>
      </c>
      <c r="AH91" s="68">
        <f t="shared" si="302"/>
        <v>6</v>
      </c>
      <c r="AI91" s="63">
        <f t="shared" si="303"/>
        <v>0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437</v>
      </c>
      <c r="E92" s="62" t="s">
        <v>151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6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BIS454</v>
      </c>
      <c r="Y92" s="62" t="str">
        <f t="shared" si="313"/>
        <v>Bölüm Seçmeli Ders VII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6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6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174</v>
      </c>
      <c r="E93" s="62" t="s">
        <v>438</v>
      </c>
      <c r="F93" s="55" t="b">
        <v>1</v>
      </c>
      <c r="G93" s="57">
        <v>2</v>
      </c>
      <c r="H93" s="57">
        <v>0</v>
      </c>
      <c r="I93" s="57">
        <v>0</v>
      </c>
      <c r="J93" s="58">
        <f t="shared" si="295"/>
        <v>2</v>
      </c>
      <c r="K93" s="59">
        <v>3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USD452</v>
      </c>
      <c r="Y93" s="62" t="str">
        <f t="shared" si="316"/>
        <v>Üniversite Seçmeli Ders V</v>
      </c>
      <c r="Z93" s="57">
        <f t="shared" ref="Z93:AB93" si="317">IF($F93=TRUE,G93,"")</f>
        <v>2</v>
      </c>
      <c r="AA93" s="57">
        <f t="shared" si="317"/>
        <v>0</v>
      </c>
      <c r="AB93" s="57">
        <f t="shared" si="317"/>
        <v>0</v>
      </c>
      <c r="AC93" s="58">
        <f t="shared" si="299"/>
        <v>2</v>
      </c>
      <c r="AD93" s="59">
        <f t="shared" ref="AD93:AE93" si="318">IF($F93=TRUE,K93,"")</f>
        <v>3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3</v>
      </c>
      <c r="AJ93" s="9"/>
    </row>
    <row r="94" spans="1:36" ht="14.25" customHeight="1" x14ac:dyDescent="0.3">
      <c r="A94" s="309"/>
      <c r="B94" s="306"/>
      <c r="C94" s="52" t="str">
        <f t="shared" si="304"/>
        <v/>
      </c>
      <c r="D94" s="61"/>
      <c r="E94" s="62"/>
      <c r="F94" s="55" t="b">
        <v>0</v>
      </c>
      <c r="G94" s="57"/>
      <c r="H94" s="57"/>
      <c r="I94" s="57"/>
      <c r="J94" s="58" t="str">
        <f t="shared" si="295"/>
        <v/>
      </c>
      <c r="K94" s="59"/>
      <c r="L94" s="60"/>
      <c r="M94" s="52" t="str">
        <f t="shared" si="305"/>
        <v/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 t="str">
        <f t="shared" si="306"/>
        <v/>
      </c>
      <c r="X94" s="61" t="str">
        <f t="shared" ref="X94:Y94" si="319">IF($F94=TRUE,D94,"")</f>
        <v/>
      </c>
      <c r="Y94" s="62" t="str">
        <f t="shared" si="319"/>
        <v/>
      </c>
      <c r="Z94" s="57" t="str">
        <f t="shared" ref="Z94:AB94" si="320">IF($F94=TRUE,G94,"")</f>
        <v/>
      </c>
      <c r="AA94" s="57" t="str">
        <f t="shared" si="320"/>
        <v/>
      </c>
      <c r="AB94" s="57" t="str">
        <f t="shared" si="320"/>
        <v/>
      </c>
      <c r="AC94" s="58" t="str">
        <f t="shared" si="299"/>
        <v/>
      </c>
      <c r="AD94" s="59" t="str">
        <f t="shared" ref="AD94:AE94" si="321">IF($F94=TRUE,K94,"")</f>
        <v/>
      </c>
      <c r="AE94" s="60" t="str">
        <f t="shared" si="321"/>
        <v/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0</v>
      </c>
      <c r="AJ94" s="9"/>
    </row>
    <row r="95" spans="1:36" ht="14.25" customHeight="1" x14ac:dyDescent="0.3">
      <c r="A95" s="309"/>
      <c r="B95" s="306"/>
      <c r="C95" s="52" t="str">
        <f t="shared" si="304"/>
        <v/>
      </c>
      <c r="D95" s="61"/>
      <c r="E95" s="62"/>
      <c r="F95" s="55" t="b">
        <v>0</v>
      </c>
      <c r="G95" s="57"/>
      <c r="H95" s="57"/>
      <c r="I95" s="57"/>
      <c r="J95" s="58" t="str">
        <f t="shared" si="295"/>
        <v/>
      </c>
      <c r="K95" s="59"/>
      <c r="L95" s="60"/>
      <c r="M95" s="52" t="str">
        <f t="shared" si="305"/>
        <v/>
      </c>
      <c r="N95" s="61" t="str">
        <f>IF(O95="","",VLOOKUP(O95,İ!$C$101:$K$157,2,0))</f>
        <v/>
      </c>
      <c r="O95" s="62"/>
      <c r="P95" s="57"/>
      <c r="Q95" s="57" t="str">
        <f>IF(O95="","",VLOOKUP(O95,İ!$C$101:$K$157,4,0))</f>
        <v/>
      </c>
      <c r="R95" s="57" t="str">
        <f>IF(O95="","",VLOOKUP(O95,İ!$C$101:$K$157,5,0))</f>
        <v/>
      </c>
      <c r="S95" s="57" t="str">
        <f>IF(O95="","",VLOOKUP(O95,İ!$C$101:$K$157,6,0))</f>
        <v/>
      </c>
      <c r="T95" s="58" t="str">
        <f t="shared" si="296"/>
        <v/>
      </c>
      <c r="U95" s="59" t="str">
        <f>IF(O95="","",VLOOKUP(O95,İ!$C$101:$K$157,8,0))</f>
        <v/>
      </c>
      <c r="V95" s="60" t="str">
        <f>IF(O95="","",VLOOKUP(O95,İ!$C$101:$K$157,9,0))</f>
        <v/>
      </c>
      <c r="W95" s="52" t="str">
        <f t="shared" si="306"/>
        <v/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11</v>
      </c>
      <c r="H98" s="75">
        <f t="shared" si="331"/>
        <v>2</v>
      </c>
      <c r="I98" s="75">
        <f t="shared" si="331"/>
        <v>0</v>
      </c>
      <c r="J98" s="75">
        <f t="shared" si="331"/>
        <v>12</v>
      </c>
      <c r="K98" s="76">
        <f t="shared" si="331"/>
        <v>27</v>
      </c>
      <c r="L98" s="77"/>
      <c r="M98" s="72"/>
      <c r="N98" s="73"/>
      <c r="O98" s="78" t="s">
        <v>40</v>
      </c>
      <c r="P98" s="74"/>
      <c r="Q98" s="74">
        <f t="shared" ref="Q98:U98" si="332">+SUM(Q89:Q97)</f>
        <v>3</v>
      </c>
      <c r="R98" s="75">
        <f t="shared" si="332"/>
        <v>0</v>
      </c>
      <c r="S98" s="75">
        <f t="shared" si="332"/>
        <v>0</v>
      </c>
      <c r="T98" s="75">
        <f t="shared" si="332"/>
        <v>3</v>
      </c>
      <c r="U98" s="76">
        <f t="shared" si="332"/>
        <v>5</v>
      </c>
      <c r="V98" s="77"/>
      <c r="W98" s="72"/>
      <c r="X98" s="73"/>
      <c r="Y98" s="78" t="s">
        <v>40</v>
      </c>
      <c r="Z98" s="74">
        <f t="shared" ref="Z98:AD98" si="333">+SUM(Z89:Z97)</f>
        <v>8</v>
      </c>
      <c r="AA98" s="75">
        <f t="shared" si="333"/>
        <v>2</v>
      </c>
      <c r="AB98" s="75">
        <f t="shared" si="333"/>
        <v>0</v>
      </c>
      <c r="AC98" s="75">
        <f t="shared" si="333"/>
        <v>9</v>
      </c>
      <c r="AD98" s="76">
        <f t="shared" si="333"/>
        <v>21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126</v>
      </c>
      <c r="H99" s="96">
        <f t="shared" si="334"/>
        <v>12</v>
      </c>
      <c r="I99" s="96">
        <f t="shared" si="334"/>
        <v>20</v>
      </c>
      <c r="J99" s="96">
        <f t="shared" si="334"/>
        <v>142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65</v>
      </c>
      <c r="R99" s="96">
        <f t="shared" si="335"/>
        <v>4</v>
      </c>
      <c r="S99" s="96">
        <f t="shared" si="335"/>
        <v>8</v>
      </c>
      <c r="T99" s="96">
        <f t="shared" si="335"/>
        <v>71</v>
      </c>
      <c r="U99" s="97">
        <f t="shared" si="335"/>
        <v>94</v>
      </c>
      <c r="V99" s="85"/>
      <c r="W99" s="80"/>
      <c r="X99" s="81"/>
      <c r="Y99" s="94" t="s">
        <v>101</v>
      </c>
      <c r="Z99" s="96">
        <f t="shared" ref="Z99:AD99" si="336">Z98+Z87</f>
        <v>62</v>
      </c>
      <c r="AA99" s="96">
        <f t="shared" si="336"/>
        <v>8</v>
      </c>
      <c r="AB99" s="96">
        <f t="shared" si="336"/>
        <v>12</v>
      </c>
      <c r="AC99" s="96">
        <f t="shared" si="336"/>
        <v>72</v>
      </c>
      <c r="AD99" s="97">
        <f t="shared" si="336"/>
        <v>143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6">
    <mergeCell ref="E2:F2"/>
    <mergeCell ref="Y2:Z2"/>
    <mergeCell ref="A4:A27"/>
    <mergeCell ref="B5:B15"/>
    <mergeCell ref="B17:B27"/>
    <mergeCell ref="B29:B39"/>
    <mergeCell ref="B41:B51"/>
    <mergeCell ref="E98:F98"/>
    <mergeCell ref="E99:F99"/>
    <mergeCell ref="A28:A51"/>
    <mergeCell ref="A52:A75"/>
    <mergeCell ref="B53:B63"/>
    <mergeCell ref="B65:B75"/>
    <mergeCell ref="A76:A99"/>
    <mergeCell ref="B77:B87"/>
    <mergeCell ref="B89:B99"/>
  </mergeCells>
  <conditionalFormatting sqref="E2 O2 Y2">
    <cfRule type="containsText" dxfId="187" priority="1" operator="containsText" text="MAKİNE">
      <formula>NOT(ISERROR(SEARCH(("MAKİNE"),(E2))))</formula>
    </cfRule>
    <cfRule type="containsText" dxfId="186" priority="2" operator="containsText" text="İNŞAAT">
      <formula>NOT(ISERROR(SEARCH(("İNŞAAT"),(E2))))</formula>
    </cfRule>
    <cfRule type="containsText" dxfId="185" priority="3" operator="containsText" text="ELEKTRİK">
      <formula>NOT(ISERROR(SEARCH(("ELEKTRİK"),(E2))))</formula>
    </cfRule>
    <cfRule type="containsText" dxfId="184" priority="4" operator="containsText" text="BİLGİSAYAR">
      <formula>NOT(ISERROR(SEARCH(("BİLGİSAYAR"),(E2))))</formula>
    </cfRule>
    <cfRule type="containsText" dxfId="183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182" priority="6">
      <formula>$AG5=1</formula>
    </cfRule>
  </conditionalFormatting>
  <conditionalFormatting sqref="L2">
    <cfRule type="cellIs" dxfId="181" priority="7" operator="equal">
      <formula>240</formula>
    </cfRule>
    <cfRule type="cellIs" dxfId="180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900FF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446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52</v>
      </c>
      <c r="E2" s="313" t="s">
        <v>394</v>
      </c>
      <c r="F2" s="314"/>
      <c r="G2" s="14">
        <f t="shared" ref="G2:K2" si="0">G99</f>
        <v>126</v>
      </c>
      <c r="H2" s="15">
        <f t="shared" si="0"/>
        <v>12</v>
      </c>
      <c r="I2" s="15">
        <f t="shared" si="0"/>
        <v>20</v>
      </c>
      <c r="J2" s="16">
        <f t="shared" si="0"/>
        <v>142</v>
      </c>
      <c r="K2" s="17">
        <f t="shared" si="0"/>
        <v>240</v>
      </c>
      <c r="L2" s="18">
        <f>U2+AD2</f>
        <v>240</v>
      </c>
      <c r="M2" s="12"/>
      <c r="N2" s="19">
        <v>20</v>
      </c>
      <c r="O2" s="20" t="s">
        <v>200</v>
      </c>
      <c r="P2" s="21"/>
      <c r="Q2" s="21"/>
      <c r="R2" s="21"/>
      <c r="S2" s="21"/>
      <c r="T2" s="22"/>
      <c r="U2" s="17">
        <f>SUM(AH5:AH13,AH17:AH25,AH29:AH37,AH41:AH49,AH53:AH61,AH65:AH73,AH77:AH85,AH89:AH97)</f>
        <v>67</v>
      </c>
      <c r="V2" s="23"/>
      <c r="W2" s="12"/>
      <c r="X2" s="19">
        <v>32</v>
      </c>
      <c r="Y2" s="313" t="s">
        <v>394</v>
      </c>
      <c r="Z2" s="314"/>
      <c r="AA2" s="21"/>
      <c r="AB2" s="21"/>
      <c r="AC2" s="22"/>
      <c r="AD2" s="17">
        <f>SUM(AI5:AI13,AI17:AI25,AI29:AI37,AI41:AI49,AI53:AI61,AI65:AI73,AI77:AI85,AI89:AI97)</f>
        <v>173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187</v>
      </c>
      <c r="E8" s="62" t="s">
        <v>188</v>
      </c>
      <c r="F8" s="55" t="b">
        <v>1</v>
      </c>
      <c r="G8" s="57">
        <v>3</v>
      </c>
      <c r="H8" s="57">
        <v>0</v>
      </c>
      <c r="I8" s="57">
        <v>2</v>
      </c>
      <c r="J8" s="58">
        <f t="shared" si="1"/>
        <v>4</v>
      </c>
      <c r="K8" s="59">
        <v>7</v>
      </c>
      <c r="L8" s="60"/>
      <c r="M8" s="52">
        <f t="shared" si="11"/>
        <v>4</v>
      </c>
      <c r="N8" s="61"/>
      <c r="O8" s="62"/>
      <c r="P8" s="57"/>
      <c r="Q8" s="57"/>
      <c r="R8" s="57"/>
      <c r="S8" s="57"/>
      <c r="T8" s="58" t="str">
        <f t="shared" si="2"/>
        <v/>
      </c>
      <c r="U8" s="59"/>
      <c r="V8" s="60"/>
      <c r="W8" s="52">
        <f t="shared" si="12"/>
        <v>4</v>
      </c>
      <c r="X8" s="61" t="str">
        <f t="shared" ref="X8:Y8" si="19">IF($F8=TRUE,D8,"")</f>
        <v>BIL101</v>
      </c>
      <c r="Y8" s="62" t="str">
        <f t="shared" si="19"/>
        <v>Bilgisayar Programlama I</v>
      </c>
      <c r="Z8" s="57">
        <f t="shared" ref="Z8:AB8" si="20">IF($F8=TRUE,G8,"")</f>
        <v>3</v>
      </c>
      <c r="AA8" s="57">
        <f t="shared" si="20"/>
        <v>0</v>
      </c>
      <c r="AB8" s="57">
        <f t="shared" si="20"/>
        <v>2</v>
      </c>
      <c r="AC8" s="58">
        <f t="shared" si="5"/>
        <v>4</v>
      </c>
      <c r="AD8" s="59">
        <f t="shared" ref="AD8:AE8" si="21">IF($F8=TRUE,K8,"")</f>
        <v>7</v>
      </c>
      <c r="AE8" s="60">
        <f t="shared" si="21"/>
        <v>0</v>
      </c>
      <c r="AF8" s="63"/>
      <c r="AG8" s="67">
        <f t="shared" si="7"/>
        <v>0</v>
      </c>
      <c r="AH8" s="68">
        <f t="shared" si="8"/>
        <v>0</v>
      </c>
      <c r="AI8" s="63">
        <f t="shared" si="9"/>
        <v>7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185</v>
      </c>
      <c r="E9" s="62" t="s">
        <v>186</v>
      </c>
      <c r="F9" s="55" t="b">
        <v>0</v>
      </c>
      <c r="G9" s="57">
        <v>2</v>
      </c>
      <c r="H9" s="57">
        <v>0</v>
      </c>
      <c r="I9" s="57">
        <v>0</v>
      </c>
      <c r="J9" s="58">
        <f t="shared" si="1"/>
        <v>2</v>
      </c>
      <c r="K9" s="59">
        <v>3</v>
      </c>
      <c r="L9" s="60"/>
      <c r="M9" s="52">
        <f t="shared" si="11"/>
        <v>5</v>
      </c>
      <c r="N9" s="61" t="s">
        <v>201</v>
      </c>
      <c r="O9" s="62" t="s">
        <v>202</v>
      </c>
      <c r="P9" s="57" t="b">
        <v>0</v>
      </c>
      <c r="Q9" s="57">
        <v>2</v>
      </c>
      <c r="R9" s="57">
        <v>0</v>
      </c>
      <c r="S9" s="57">
        <v>0</v>
      </c>
      <c r="T9" s="58">
        <f t="shared" si="2"/>
        <v>2</v>
      </c>
      <c r="U9" s="59">
        <v>2</v>
      </c>
      <c r="V9" s="60"/>
      <c r="W9" s="52">
        <f t="shared" si="12"/>
        <v>5</v>
      </c>
      <c r="X9" s="61" t="str">
        <f t="shared" ref="X9:Y9" si="22">IF($F9=TRUE,D9,"")</f>
        <v/>
      </c>
      <c r="Y9" s="62" t="str">
        <f t="shared" si="22"/>
        <v/>
      </c>
      <c r="Z9" s="57" t="str">
        <f t="shared" ref="Z9:AB9" si="23">IF($F9=TRUE,G9,"")</f>
        <v/>
      </c>
      <c r="AA9" s="57" t="str">
        <f t="shared" si="23"/>
        <v/>
      </c>
      <c r="AB9" s="57" t="str">
        <f t="shared" si="23"/>
        <v/>
      </c>
      <c r="AC9" s="58" t="str">
        <f t="shared" si="5"/>
        <v/>
      </c>
      <c r="AD9" s="59" t="str">
        <f t="shared" ref="AD9:AE9" si="24">IF($F9=TRUE,K9,"")</f>
        <v/>
      </c>
      <c r="AE9" s="60" t="str">
        <f t="shared" si="24"/>
        <v/>
      </c>
      <c r="AF9" s="63"/>
      <c r="AG9" s="67">
        <f t="shared" si="7"/>
        <v>0</v>
      </c>
      <c r="AH9" s="68">
        <f t="shared" si="8"/>
        <v>3</v>
      </c>
      <c r="AI9" s="63">
        <f t="shared" si="9"/>
        <v>0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38</v>
      </c>
      <c r="E11" s="62" t="s">
        <v>39</v>
      </c>
      <c r="F11" s="55" t="b">
        <v>0</v>
      </c>
      <c r="G11" s="57">
        <v>2</v>
      </c>
      <c r="H11" s="57">
        <v>1</v>
      </c>
      <c r="I11" s="57">
        <v>0</v>
      </c>
      <c r="J11" s="58">
        <f t="shared" si="1"/>
        <v>2.5</v>
      </c>
      <c r="K11" s="59">
        <v>2</v>
      </c>
      <c r="L11" s="60"/>
      <c r="M11" s="52">
        <f t="shared" si="11"/>
        <v>7</v>
      </c>
      <c r="N11" s="61" t="s">
        <v>38</v>
      </c>
      <c r="O11" s="62" t="s">
        <v>39</v>
      </c>
      <c r="P11" s="57" t="b">
        <v>0</v>
      </c>
      <c r="Q11" s="57">
        <v>2</v>
      </c>
      <c r="R11" s="57">
        <v>1</v>
      </c>
      <c r="S11" s="57">
        <v>0</v>
      </c>
      <c r="T11" s="58">
        <f t="shared" si="2"/>
        <v>2.5</v>
      </c>
      <c r="U11" s="59">
        <v>2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2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 t="str">
        <f t="shared" si="10"/>
        <v/>
      </c>
      <c r="D12" s="61"/>
      <c r="E12" s="62"/>
      <c r="F12" s="55" t="b">
        <v>0</v>
      </c>
      <c r="G12" s="57"/>
      <c r="H12" s="57"/>
      <c r="I12" s="57"/>
      <c r="J12" s="58" t="str">
        <f t="shared" si="1"/>
        <v/>
      </c>
      <c r="K12" s="59"/>
      <c r="L12" s="60"/>
      <c r="M12" s="52" t="str">
        <f t="shared" si="11"/>
        <v/>
      </c>
      <c r="N12" s="61"/>
      <c r="O12" s="62"/>
      <c r="P12" s="57"/>
      <c r="Q12" s="57"/>
      <c r="R12" s="57"/>
      <c r="S12" s="57"/>
      <c r="T12" s="58" t="str">
        <f t="shared" si="2"/>
        <v/>
      </c>
      <c r="U12" s="59"/>
      <c r="V12" s="60" t="str">
        <f>IF(O12="","",VLOOKUP(O12,İ!$C$101:$K$157,9,0))</f>
        <v/>
      </c>
      <c r="W12" s="52" t="str">
        <f t="shared" si="12"/>
        <v/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0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18</v>
      </c>
      <c r="H14" s="75">
        <f t="shared" si="37"/>
        <v>3</v>
      </c>
      <c r="I14" s="75">
        <f t="shared" si="37"/>
        <v>6</v>
      </c>
      <c r="J14" s="75">
        <f t="shared" si="37"/>
        <v>22.5</v>
      </c>
      <c r="K14" s="76">
        <f t="shared" si="37"/>
        <v>31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23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0</v>
      </c>
      <c r="AB14" s="75">
        <f t="shared" si="39"/>
        <v>2</v>
      </c>
      <c r="AC14" s="75">
        <f t="shared" si="39"/>
        <v>4</v>
      </c>
      <c r="AD14" s="76">
        <f t="shared" si="39"/>
        <v>7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18</v>
      </c>
      <c r="H15" s="90">
        <f t="shared" si="40"/>
        <v>3</v>
      </c>
      <c r="I15" s="90">
        <f t="shared" si="40"/>
        <v>6</v>
      </c>
      <c r="J15" s="83">
        <f t="shared" si="40"/>
        <v>22.5</v>
      </c>
      <c r="K15" s="91">
        <f t="shared" si="40"/>
        <v>31</v>
      </c>
      <c r="L15" s="92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23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0</v>
      </c>
      <c r="AB15" s="90">
        <f t="shared" si="42"/>
        <v>2</v>
      </c>
      <c r="AC15" s="83">
        <f t="shared" si="42"/>
        <v>4</v>
      </c>
      <c r="AD15" s="91">
        <f t="shared" si="42"/>
        <v>7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395</v>
      </c>
      <c r="E18" s="62" t="s">
        <v>396</v>
      </c>
      <c r="F18" s="55" t="b">
        <v>1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7</v>
      </c>
      <c r="L18" s="60" t="s">
        <v>187</v>
      </c>
      <c r="M18" s="52">
        <f t="shared" ref="M18:M25" si="53">IF($D18="","",MAX(M$17:M17)+1)</f>
        <v>2</v>
      </c>
      <c r="N18" s="61"/>
      <c r="O18" s="62"/>
      <c r="P18" s="57"/>
      <c r="Q18" s="57"/>
      <c r="R18" s="57"/>
      <c r="S18" s="57"/>
      <c r="T18" s="58" t="str">
        <f t="shared" si="44"/>
        <v/>
      </c>
      <c r="U18" s="59"/>
      <c r="V18" s="60" t="str">
        <f>IF(O18="","",VLOOKUP(O18,İ!$C$101:$K$157,9,0))</f>
        <v/>
      </c>
      <c r="W18" s="52">
        <f t="shared" ref="W18:W25" si="54">IF($D18="","",MAX(W$17:W17)+1)</f>
        <v>2</v>
      </c>
      <c r="X18" s="61" t="str">
        <f t="shared" ref="X18:Y18" si="55">IF($F18=TRUE,D18,"")</f>
        <v>BIL102</v>
      </c>
      <c r="Y18" s="62" t="str">
        <f t="shared" si="55"/>
        <v>Bilgisayar Programlama II</v>
      </c>
      <c r="Z18" s="57">
        <f t="shared" ref="Z18:AB18" si="56">IF($F18=TRUE,G18,"")</f>
        <v>3</v>
      </c>
      <c r="AA18" s="57">
        <f t="shared" si="56"/>
        <v>0</v>
      </c>
      <c r="AB18" s="57">
        <f t="shared" si="56"/>
        <v>2</v>
      </c>
      <c r="AC18" s="58">
        <f t="shared" si="47"/>
        <v>4</v>
      </c>
      <c r="AD18" s="59">
        <f t="shared" ref="AD18:AE18" si="57">IF($F18=TRUE,K18,"")</f>
        <v>7</v>
      </c>
      <c r="AE18" s="60" t="str">
        <f t="shared" si="57"/>
        <v>BIL101</v>
      </c>
      <c r="AF18" s="63"/>
      <c r="AG18" s="67">
        <f t="shared" si="49"/>
        <v>0</v>
      </c>
      <c r="AH18" s="68">
        <f t="shared" si="50"/>
        <v>0</v>
      </c>
      <c r="AI18" s="63">
        <f t="shared" si="51"/>
        <v>7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397</v>
      </c>
      <c r="E19" s="62" t="s">
        <v>398</v>
      </c>
      <c r="F19" s="55" t="b">
        <v>1</v>
      </c>
      <c r="G19" s="57">
        <v>2</v>
      </c>
      <c r="H19" s="57">
        <v>0</v>
      </c>
      <c r="I19" s="57">
        <v>2</v>
      </c>
      <c r="J19" s="58">
        <f t="shared" si="43"/>
        <v>3</v>
      </c>
      <c r="K19" s="59">
        <v>5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 t="str">
        <f>IF(O19="","",VLOOKUP(O19,İ!$C$101:$K$157,9,0))</f>
        <v/>
      </c>
      <c r="W19" s="52">
        <f t="shared" si="54"/>
        <v>3</v>
      </c>
      <c r="X19" s="61" t="str">
        <f t="shared" ref="X19:Y19" si="58">IF($F19=TRUE,D19,"")</f>
        <v>BIL104</v>
      </c>
      <c r="Y19" s="62" t="str">
        <f t="shared" si="58"/>
        <v>Unix</v>
      </c>
      <c r="Z19" s="57">
        <f t="shared" ref="Z19:AB19" si="59">IF($F19=TRUE,G19,"")</f>
        <v>2</v>
      </c>
      <c r="AA19" s="57">
        <f t="shared" si="59"/>
        <v>0</v>
      </c>
      <c r="AB19" s="57">
        <f t="shared" si="59"/>
        <v>2</v>
      </c>
      <c r="AC19" s="58">
        <f t="shared" si="47"/>
        <v>3</v>
      </c>
      <c r="AD19" s="59">
        <f t="shared" ref="AD19:AE19" si="60">IF($F19=TRUE,K19,"")</f>
        <v>5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189</v>
      </c>
      <c r="E20" s="62" t="s">
        <v>190</v>
      </c>
      <c r="F20" s="55" t="b">
        <v>0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4</v>
      </c>
      <c r="L20" s="60"/>
      <c r="M20" s="52">
        <f t="shared" si="53"/>
        <v>4</v>
      </c>
      <c r="N20" s="61" t="s">
        <v>208</v>
      </c>
      <c r="O20" s="62" t="s">
        <v>190</v>
      </c>
      <c r="P20" s="57" t="b">
        <v>0</v>
      </c>
      <c r="Q20" s="57">
        <v>3</v>
      </c>
      <c r="R20" s="57">
        <v>0</v>
      </c>
      <c r="S20" s="57">
        <v>0</v>
      </c>
      <c r="T20" s="58">
        <f t="shared" si="44"/>
        <v>3</v>
      </c>
      <c r="U20" s="59">
        <v>4</v>
      </c>
      <c r="V20" s="60"/>
      <c r="W20" s="52">
        <f t="shared" si="54"/>
        <v>4</v>
      </c>
      <c r="X20" s="61" t="str">
        <f t="shared" ref="X20:Y20" si="61">IF($F20=TRUE,D20,"")</f>
        <v/>
      </c>
      <c r="Y20" s="62" t="str">
        <f t="shared" si="61"/>
        <v/>
      </c>
      <c r="Z20" s="57" t="str">
        <f t="shared" ref="Z20:AB20" si="62">IF($F20=TRUE,G20,"")</f>
        <v/>
      </c>
      <c r="AA20" s="57" t="str">
        <f t="shared" si="62"/>
        <v/>
      </c>
      <c r="AB20" s="57" t="str">
        <f t="shared" si="62"/>
        <v/>
      </c>
      <c r="AC20" s="58" t="str">
        <f t="shared" si="47"/>
        <v/>
      </c>
      <c r="AD20" s="59" t="str">
        <f t="shared" ref="AD20:AE20" si="63">IF($F20=TRUE,K20,"")</f>
        <v/>
      </c>
      <c r="AE20" s="60" t="str">
        <f t="shared" si="63"/>
        <v/>
      </c>
      <c r="AF20" s="63"/>
      <c r="AG20" s="67">
        <f t="shared" si="49"/>
        <v>0</v>
      </c>
      <c r="AH20" s="68">
        <f t="shared" si="50"/>
        <v>4</v>
      </c>
      <c r="AI20" s="63">
        <f t="shared" si="51"/>
        <v>0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135</v>
      </c>
      <c r="E21" s="62" t="s">
        <v>134</v>
      </c>
      <c r="F21" s="55" t="b">
        <v>0</v>
      </c>
      <c r="G21" s="57">
        <v>2</v>
      </c>
      <c r="H21" s="57">
        <v>0</v>
      </c>
      <c r="I21" s="57">
        <v>0</v>
      </c>
      <c r="J21" s="58">
        <f t="shared" si="43"/>
        <v>2</v>
      </c>
      <c r="K21" s="59">
        <v>3</v>
      </c>
      <c r="L21" s="60"/>
      <c r="M21" s="52">
        <f t="shared" si="53"/>
        <v>5</v>
      </c>
      <c r="N21" s="61" t="s">
        <v>158</v>
      </c>
      <c r="O21" s="62" t="s">
        <v>134</v>
      </c>
      <c r="P21" s="57" t="b">
        <v>0</v>
      </c>
      <c r="Q21" s="57">
        <v>2</v>
      </c>
      <c r="R21" s="57">
        <v>0</v>
      </c>
      <c r="S21" s="57">
        <v>0</v>
      </c>
      <c r="T21" s="58">
        <f t="shared" si="44"/>
        <v>2</v>
      </c>
      <c r="U21" s="59">
        <v>3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3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55</v>
      </c>
      <c r="E22" s="62" t="s">
        <v>56</v>
      </c>
      <c r="F22" s="55" t="b">
        <v>0</v>
      </c>
      <c r="G22" s="57">
        <v>1</v>
      </c>
      <c r="H22" s="57">
        <v>0</v>
      </c>
      <c r="I22" s="57">
        <v>0</v>
      </c>
      <c r="J22" s="58">
        <f t="shared" si="43"/>
        <v>1</v>
      </c>
      <c r="K22" s="59">
        <v>2</v>
      </c>
      <c r="L22" s="60"/>
      <c r="M22" s="52">
        <f t="shared" si="53"/>
        <v>6</v>
      </c>
      <c r="N22" s="61" t="s">
        <v>55</v>
      </c>
      <c r="O22" s="62" t="s">
        <v>56</v>
      </c>
      <c r="P22" s="57" t="b">
        <v>0</v>
      </c>
      <c r="Q22" s="57">
        <v>1</v>
      </c>
      <c r="R22" s="57">
        <v>0</v>
      </c>
      <c r="S22" s="57">
        <v>0</v>
      </c>
      <c r="T22" s="58">
        <f t="shared" si="44"/>
        <v>1</v>
      </c>
      <c r="U22" s="59">
        <v>2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2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57</v>
      </c>
      <c r="E23" s="62" t="s">
        <v>58</v>
      </c>
      <c r="F23" s="55" t="b">
        <v>0</v>
      </c>
      <c r="G23" s="57">
        <v>2</v>
      </c>
      <c r="H23" s="57">
        <v>1</v>
      </c>
      <c r="I23" s="57">
        <v>0</v>
      </c>
      <c r="J23" s="58">
        <f t="shared" si="43"/>
        <v>2.5</v>
      </c>
      <c r="K23" s="59">
        <v>2</v>
      </c>
      <c r="L23" s="60"/>
      <c r="M23" s="52">
        <f t="shared" si="53"/>
        <v>7</v>
      </c>
      <c r="N23" s="61" t="s">
        <v>57</v>
      </c>
      <c r="O23" s="62" t="s">
        <v>58</v>
      </c>
      <c r="P23" s="57" t="b">
        <v>0</v>
      </c>
      <c r="Q23" s="57">
        <v>2</v>
      </c>
      <c r="R23" s="57">
        <v>1</v>
      </c>
      <c r="S23" s="57">
        <v>0</v>
      </c>
      <c r="T23" s="58">
        <f t="shared" si="44"/>
        <v>2.5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 t="str">
        <f t="shared" si="52"/>
        <v/>
      </c>
      <c r="D24" s="61"/>
      <c r="E24" s="62"/>
      <c r="F24" s="55" t="b">
        <v>0</v>
      </c>
      <c r="G24" s="57"/>
      <c r="H24" s="57"/>
      <c r="I24" s="57"/>
      <c r="J24" s="58" t="str">
        <f t="shared" si="43"/>
        <v/>
      </c>
      <c r="K24" s="59"/>
      <c r="L24" s="60"/>
      <c r="M24" s="52" t="str">
        <f t="shared" si="53"/>
        <v/>
      </c>
      <c r="N24" s="61"/>
      <c r="O24" s="62"/>
      <c r="P24" s="57"/>
      <c r="Q24" s="57"/>
      <c r="R24" s="57"/>
      <c r="S24" s="57"/>
      <c r="T24" s="58" t="str">
        <f t="shared" si="44"/>
        <v/>
      </c>
      <c r="U24" s="59"/>
      <c r="V24" s="60" t="str">
        <f>IF(O24="","",VLOOKUP(O24,İ!$C$101:$K$157,9,0))</f>
        <v/>
      </c>
      <c r="W24" s="52" t="str">
        <f t="shared" si="54"/>
        <v/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0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17</v>
      </c>
      <c r="H26" s="75">
        <f t="shared" si="79"/>
        <v>1</v>
      </c>
      <c r="I26" s="75">
        <f t="shared" si="79"/>
        <v>4</v>
      </c>
      <c r="J26" s="75">
        <f t="shared" si="79"/>
        <v>19.5</v>
      </c>
      <c r="K26" s="76">
        <f t="shared" si="79"/>
        <v>29</v>
      </c>
      <c r="L26" s="77"/>
      <c r="M26" s="72"/>
      <c r="N26" s="73"/>
      <c r="O26" s="78" t="s">
        <v>40</v>
      </c>
      <c r="P26" s="74"/>
      <c r="Q26" s="74">
        <f t="shared" ref="Q26:U26" si="80">+SUM(Q17:Q25)</f>
        <v>12</v>
      </c>
      <c r="R26" s="75">
        <f t="shared" si="80"/>
        <v>1</v>
      </c>
      <c r="S26" s="75">
        <f t="shared" si="80"/>
        <v>0</v>
      </c>
      <c r="T26" s="75">
        <f t="shared" si="80"/>
        <v>12.5</v>
      </c>
      <c r="U26" s="76">
        <f t="shared" si="80"/>
        <v>17</v>
      </c>
      <c r="V26" s="77"/>
      <c r="W26" s="72"/>
      <c r="X26" s="73"/>
      <c r="Y26" s="78" t="s">
        <v>40</v>
      </c>
      <c r="Z26" s="74">
        <f t="shared" ref="Z26:AD26" si="81">+SUM(Z17:Z25)</f>
        <v>5</v>
      </c>
      <c r="AA26" s="75">
        <f t="shared" si="81"/>
        <v>0</v>
      </c>
      <c r="AB26" s="75">
        <f t="shared" si="81"/>
        <v>4</v>
      </c>
      <c r="AC26" s="75">
        <f t="shared" si="81"/>
        <v>7</v>
      </c>
      <c r="AD26" s="76">
        <f t="shared" si="81"/>
        <v>12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35</v>
      </c>
      <c r="H27" s="90">
        <f t="shared" si="82"/>
        <v>4</v>
      </c>
      <c r="I27" s="90">
        <f t="shared" si="82"/>
        <v>10</v>
      </c>
      <c r="J27" s="90">
        <f t="shared" si="82"/>
        <v>42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27</v>
      </c>
      <c r="R27" s="90">
        <f t="shared" si="83"/>
        <v>4</v>
      </c>
      <c r="S27" s="90">
        <f t="shared" si="83"/>
        <v>4</v>
      </c>
      <c r="T27" s="90">
        <f t="shared" si="83"/>
        <v>31</v>
      </c>
      <c r="U27" s="91">
        <f t="shared" si="83"/>
        <v>40</v>
      </c>
      <c r="V27" s="92"/>
      <c r="W27" s="86"/>
      <c r="X27" s="87"/>
      <c r="Y27" s="88" t="s">
        <v>41</v>
      </c>
      <c r="Z27" s="90">
        <f t="shared" ref="Z27:AD27" si="84">Z26+Z15</f>
        <v>8</v>
      </c>
      <c r="AA27" s="90">
        <f t="shared" si="84"/>
        <v>0</v>
      </c>
      <c r="AB27" s="90">
        <f t="shared" si="84"/>
        <v>6</v>
      </c>
      <c r="AC27" s="90">
        <f t="shared" si="84"/>
        <v>11</v>
      </c>
      <c r="AD27" s="91">
        <f t="shared" si="84"/>
        <v>19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195</v>
      </c>
      <c r="E29" s="62" t="s">
        <v>196</v>
      </c>
      <c r="F29" s="55" t="b">
        <v>0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5</v>
      </c>
      <c r="L29" s="60"/>
      <c r="M29" s="52">
        <f>IF($D29="","",1)</f>
        <v>1</v>
      </c>
      <c r="N29" s="61" t="s">
        <v>361</v>
      </c>
      <c r="O29" s="62" t="s">
        <v>196</v>
      </c>
      <c r="P29" s="57" t="b">
        <v>0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5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5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399</v>
      </c>
      <c r="E30" s="62" t="s">
        <v>400</v>
      </c>
      <c r="F30" s="55" t="b">
        <v>1</v>
      </c>
      <c r="G30" s="57">
        <v>3</v>
      </c>
      <c r="H30" s="57">
        <v>0</v>
      </c>
      <c r="I30" s="57">
        <v>2</v>
      </c>
      <c r="J30" s="58">
        <f t="shared" si="85"/>
        <v>4</v>
      </c>
      <c r="K30" s="59">
        <v>6</v>
      </c>
      <c r="L30" s="60" t="s">
        <v>395</v>
      </c>
      <c r="M30" s="52">
        <f t="shared" ref="M30:M37" si="95">IF($D30="","",MAX(M$29:M29)+1)</f>
        <v>2</v>
      </c>
      <c r="N30" s="61" t="str">
        <f>IF(O30="","",VLOOKUP(O30,İ!$C$101:$K$157,2,0))</f>
        <v/>
      </c>
      <c r="O30" s="62"/>
      <c r="P30" s="57"/>
      <c r="Q30" s="57" t="str">
        <f>IF(O30="","",VLOOKUP(O30,İ!$C$101:$K$157,4,0))</f>
        <v/>
      </c>
      <c r="R30" s="57" t="str">
        <f>IF(O30="","",VLOOKUP(O30,İ!$C$101:$K$157,5,0))</f>
        <v/>
      </c>
      <c r="S30" s="57" t="str">
        <f>IF(O30="","",VLOOKUP(O30,İ!$C$101:$K$157,6,0))</f>
        <v/>
      </c>
      <c r="T30" s="58" t="str">
        <f t="shared" si="86"/>
        <v/>
      </c>
      <c r="U30" s="59" t="str">
        <f>IF(O30="","",VLOOKUP(O30,İ!$C$101:$K$157,8,0))</f>
        <v/>
      </c>
      <c r="V30" s="60" t="str">
        <f>IF(O30="","",VLOOKUP(O30,İ!$C$101:$K$157,9,0))</f>
        <v/>
      </c>
      <c r="W30" s="52">
        <f t="shared" ref="W30:W37" si="96">IF($D30="","",MAX(W$29:W29)+1)</f>
        <v>2</v>
      </c>
      <c r="X30" s="61" t="str">
        <f t="shared" ref="X30:Y30" si="97">IF($F30=TRUE,D30,"")</f>
        <v>BIL201</v>
      </c>
      <c r="Y30" s="62" t="str">
        <f t="shared" si="97"/>
        <v>İleri Düzey Programlama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2</v>
      </c>
      <c r="AC30" s="58">
        <f t="shared" si="89"/>
        <v>4</v>
      </c>
      <c r="AD30" s="59">
        <f t="shared" ref="AD30:AE30" si="99">IF($F30=TRUE,K30,"")</f>
        <v>6</v>
      </c>
      <c r="AE30" s="60" t="str">
        <f t="shared" si="99"/>
        <v>BIL102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6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401</v>
      </c>
      <c r="E31" s="62" t="s">
        <v>402</v>
      </c>
      <c r="F31" s="55" t="b">
        <v>1</v>
      </c>
      <c r="G31" s="57">
        <v>3</v>
      </c>
      <c r="H31" s="57">
        <v>2</v>
      </c>
      <c r="I31" s="57">
        <v>0</v>
      </c>
      <c r="J31" s="58">
        <f t="shared" si="85"/>
        <v>4</v>
      </c>
      <c r="K31" s="59">
        <v>7</v>
      </c>
      <c r="L31" s="60" t="s">
        <v>395</v>
      </c>
      <c r="M31" s="52">
        <f t="shared" si="95"/>
        <v>3</v>
      </c>
      <c r="N31" s="61" t="str">
        <f>IF(O31="","",VLOOKUP(O31,İ!$C$101:$K$157,2,0))</f>
        <v/>
      </c>
      <c r="O31" s="62"/>
      <c r="P31" s="57"/>
      <c r="Q31" s="57" t="str">
        <f>IF(O31="","",VLOOKUP(O31,İ!$C$101:$K$157,4,0))</f>
        <v/>
      </c>
      <c r="R31" s="57" t="str">
        <f>IF(O31="","",VLOOKUP(O31,İ!$C$101:$K$157,5,0))</f>
        <v/>
      </c>
      <c r="S31" s="57" t="str">
        <f>IF(O31="","",VLOOKUP(O31,İ!$C$101:$K$157,6,0))</f>
        <v/>
      </c>
      <c r="T31" s="58" t="str">
        <f t="shared" si="86"/>
        <v/>
      </c>
      <c r="U31" s="59" t="str">
        <f>IF(O31="","",VLOOKUP(O31,İ!$C$101:$K$157,8,0))</f>
        <v/>
      </c>
      <c r="V31" s="60" t="str">
        <f>IF(O31="","",VLOOKUP(O31,İ!$C$101:$K$157,9,0))</f>
        <v/>
      </c>
      <c r="W31" s="52">
        <f t="shared" si="96"/>
        <v>3</v>
      </c>
      <c r="X31" s="61" t="str">
        <f t="shared" ref="X31:Y31" si="100">IF($F31=TRUE,D31,"")</f>
        <v>BIL203</v>
      </c>
      <c r="Y31" s="62" t="str">
        <f t="shared" si="100"/>
        <v>Veri Yapıları ve Algoritmalar</v>
      </c>
      <c r="Z31" s="57">
        <f t="shared" ref="Z31:AB31" si="101">IF($F31=TRUE,G31,"")</f>
        <v>3</v>
      </c>
      <c r="AA31" s="57">
        <f t="shared" si="101"/>
        <v>2</v>
      </c>
      <c r="AB31" s="57">
        <f t="shared" si="101"/>
        <v>0</v>
      </c>
      <c r="AC31" s="58">
        <f t="shared" si="89"/>
        <v>4</v>
      </c>
      <c r="AD31" s="59">
        <f t="shared" ref="AD31:AE31" si="102">IF($F31=TRUE,K31,"")</f>
        <v>7</v>
      </c>
      <c r="AE31" s="60" t="str">
        <f t="shared" si="102"/>
        <v>BIL102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7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191</v>
      </c>
      <c r="E32" s="62" t="s">
        <v>192</v>
      </c>
      <c r="F32" s="55" t="b">
        <v>1</v>
      </c>
      <c r="G32" s="57">
        <v>2</v>
      </c>
      <c r="H32" s="57">
        <v>0</v>
      </c>
      <c r="I32" s="57">
        <v>2</v>
      </c>
      <c r="J32" s="58">
        <f t="shared" si="85"/>
        <v>3</v>
      </c>
      <c r="K32" s="59">
        <v>6</v>
      </c>
      <c r="L32" s="60"/>
      <c r="M32" s="52">
        <f t="shared" si="95"/>
        <v>4</v>
      </c>
      <c r="N32" s="61" t="str">
        <f>IF(O32="","",VLOOKUP(O32,İ!$C$101:$K$157,2,0))</f>
        <v/>
      </c>
      <c r="O32" s="62"/>
      <c r="P32" s="57"/>
      <c r="Q32" s="57" t="str">
        <f>IF(O32="","",VLOOKUP(O32,İ!$C$101:$K$157,4,0))</f>
        <v/>
      </c>
      <c r="R32" s="57" t="str">
        <f>IF(O32="","",VLOOKUP(O32,İ!$C$101:$K$157,5,0))</f>
        <v/>
      </c>
      <c r="S32" s="57" t="str">
        <f>IF(O32="","",VLOOKUP(O32,İ!$C$101:$K$157,6,0))</f>
        <v/>
      </c>
      <c r="T32" s="58" t="str">
        <f t="shared" si="86"/>
        <v/>
      </c>
      <c r="U32" s="59" t="str">
        <f>IF(O32="","",VLOOKUP(O32,İ!$C$101:$K$157,8,0))</f>
        <v/>
      </c>
      <c r="V32" s="60" t="str">
        <f>IF(O32="","",VLOOKUP(O32,İ!$C$101:$K$157,9,0))</f>
        <v/>
      </c>
      <c r="W32" s="52">
        <f t="shared" si="96"/>
        <v>4</v>
      </c>
      <c r="X32" s="61" t="str">
        <f t="shared" ref="X32:Y32" si="103">IF($F32=TRUE,D32,"")</f>
        <v>BIL205</v>
      </c>
      <c r="Y32" s="62" t="str">
        <f t="shared" si="103"/>
        <v>Elektronik Devreler</v>
      </c>
      <c r="Z32" s="57">
        <f t="shared" ref="Z32:AB32" si="104">IF($F32=TRUE,G32,"")</f>
        <v>2</v>
      </c>
      <c r="AA32" s="57">
        <f t="shared" si="104"/>
        <v>0</v>
      </c>
      <c r="AB32" s="57">
        <f t="shared" si="104"/>
        <v>2</v>
      </c>
      <c r="AC32" s="58">
        <f t="shared" si="89"/>
        <v>3</v>
      </c>
      <c r="AD32" s="59">
        <f t="shared" ref="AD32:AE32" si="105">IF($F32=TRUE,K32,"")</f>
        <v>6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6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403</v>
      </c>
      <c r="E33" s="62" t="s">
        <v>115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6</v>
      </c>
      <c r="L33" s="60"/>
      <c r="M33" s="52">
        <f t="shared" si="95"/>
        <v>5</v>
      </c>
      <c r="N33" s="61" t="str">
        <f>IF(O33="","",VLOOKUP(O33,İ!$C$101:$K$157,2,0))</f>
        <v/>
      </c>
      <c r="O33" s="62"/>
      <c r="P33" s="57"/>
      <c r="Q33" s="57" t="str">
        <f>IF(O33="","",VLOOKUP(O33,İ!$C$101:$K$157,4,0))</f>
        <v/>
      </c>
      <c r="R33" s="57" t="str">
        <f>IF(O33="","",VLOOKUP(O33,İ!$C$101:$K$157,5,0))</f>
        <v/>
      </c>
      <c r="S33" s="57" t="str">
        <f>IF(O33="","",VLOOKUP(O33,İ!$C$101:$K$157,6,0))</f>
        <v/>
      </c>
      <c r="T33" s="58" t="str">
        <f t="shared" si="86"/>
        <v/>
      </c>
      <c r="U33" s="59" t="str">
        <f>IF(O33="","",VLOOKUP(O33,İ!$C$101:$K$157,8,0))</f>
        <v/>
      </c>
      <c r="V33" s="60" t="str">
        <f>IF(O33="","",VLOOKUP(O33,İ!$C$101:$K$157,9,0))</f>
        <v/>
      </c>
      <c r="W33" s="52">
        <f t="shared" si="96"/>
        <v>5</v>
      </c>
      <c r="X33" s="61" t="str">
        <f t="shared" ref="X33:Y33" si="106">IF($F33=TRUE,D33,"")</f>
        <v>BIS251</v>
      </c>
      <c r="Y33" s="62" t="str">
        <f t="shared" si="106"/>
        <v>Bölüm Seçmeli Ders 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6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6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77</v>
      </c>
      <c r="E34" s="62" t="s">
        <v>78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2</v>
      </c>
      <c r="L34" s="60"/>
      <c r="M34" s="52">
        <f t="shared" si="95"/>
        <v>6</v>
      </c>
      <c r="N34" s="61" t="s">
        <v>77</v>
      </c>
      <c r="O34" s="62" t="s">
        <v>78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2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2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 t="str">
        <f t="shared" si="94"/>
        <v/>
      </c>
      <c r="D35" s="61"/>
      <c r="E35" s="62"/>
      <c r="F35" s="55" t="b">
        <v>0</v>
      </c>
      <c r="G35" s="57"/>
      <c r="H35" s="57"/>
      <c r="I35" s="57"/>
      <c r="J35" s="58" t="str">
        <f t="shared" si="85"/>
        <v/>
      </c>
      <c r="K35" s="59"/>
      <c r="L35" s="60"/>
      <c r="M35" s="52" t="str">
        <f t="shared" si="95"/>
        <v/>
      </c>
      <c r="N35" s="61" t="str">
        <f>IF(O35="","",VLOOKUP(O35,İ!$C$101:$K$157,2,0))</f>
        <v/>
      </c>
      <c r="O35" s="62"/>
      <c r="P35" s="57"/>
      <c r="Q35" s="57" t="str">
        <f>IF(O35="","",VLOOKUP(O35,İ!$C$101:$K$157,4,0))</f>
        <v/>
      </c>
      <c r="R35" s="57" t="str">
        <f>IF(O35="","",VLOOKUP(O35,İ!$C$101:$K$157,5,0))</f>
        <v/>
      </c>
      <c r="S35" s="57" t="str">
        <f>IF(O35="","",VLOOKUP(O35,İ!$C$101:$K$157,6,0))</f>
        <v/>
      </c>
      <c r="T35" s="58" t="str">
        <f t="shared" si="86"/>
        <v/>
      </c>
      <c r="U35" s="59" t="str">
        <f>IF(O35="","",VLOOKUP(O35,İ!$C$101:$K$157,8,0))</f>
        <v/>
      </c>
      <c r="V35" s="60" t="str">
        <f>IF(O35="","",VLOOKUP(O35,İ!$C$101:$K$157,9,0))</f>
        <v/>
      </c>
      <c r="W35" s="52" t="str">
        <f t="shared" si="96"/>
        <v/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0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61"/>
      <c r="E36" s="62"/>
      <c r="F36" s="55" t="b">
        <v>0</v>
      </c>
      <c r="G36" s="57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16</v>
      </c>
      <c r="H38" s="75">
        <f t="shared" si="121"/>
        <v>2</v>
      </c>
      <c r="I38" s="75">
        <f t="shared" si="121"/>
        <v>4</v>
      </c>
      <c r="J38" s="75">
        <f t="shared" si="121"/>
        <v>19</v>
      </c>
      <c r="K38" s="76">
        <f t="shared" si="121"/>
        <v>32</v>
      </c>
      <c r="L38" s="77"/>
      <c r="M38" s="72"/>
      <c r="N38" s="73"/>
      <c r="O38" s="78" t="s">
        <v>40</v>
      </c>
      <c r="P38" s="74"/>
      <c r="Q38" s="74">
        <f t="shared" ref="Q38:U38" si="122">+SUM(Q29:Q37)</f>
        <v>5</v>
      </c>
      <c r="R38" s="75">
        <f t="shared" si="122"/>
        <v>0</v>
      </c>
      <c r="S38" s="75">
        <f t="shared" si="122"/>
        <v>0</v>
      </c>
      <c r="T38" s="75">
        <f t="shared" si="122"/>
        <v>5</v>
      </c>
      <c r="U38" s="76">
        <f t="shared" si="122"/>
        <v>7</v>
      </c>
      <c r="V38" s="77"/>
      <c r="W38" s="72"/>
      <c r="X38" s="73"/>
      <c r="Y38" s="78" t="s">
        <v>40</v>
      </c>
      <c r="Z38" s="74">
        <f t="shared" ref="Z38:AD38" si="123">+SUM(Z29:Z37)</f>
        <v>11</v>
      </c>
      <c r="AA38" s="75">
        <f t="shared" si="123"/>
        <v>2</v>
      </c>
      <c r="AB38" s="75">
        <f t="shared" si="123"/>
        <v>4</v>
      </c>
      <c r="AC38" s="75">
        <f t="shared" si="123"/>
        <v>14</v>
      </c>
      <c r="AD38" s="76">
        <f t="shared" si="123"/>
        <v>25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51</v>
      </c>
      <c r="H39" s="90">
        <f t="shared" si="124"/>
        <v>6</v>
      </c>
      <c r="I39" s="90">
        <f t="shared" si="124"/>
        <v>14</v>
      </c>
      <c r="J39" s="90">
        <f t="shared" si="124"/>
        <v>61</v>
      </c>
      <c r="K39" s="91">
        <f t="shared" si="124"/>
        <v>92</v>
      </c>
      <c r="L39" s="92"/>
      <c r="M39" s="86"/>
      <c r="N39" s="87"/>
      <c r="O39" s="88" t="s">
        <v>41</v>
      </c>
      <c r="P39" s="89"/>
      <c r="Q39" s="90">
        <f t="shared" ref="Q39:U39" si="125">Q38+Q27</f>
        <v>32</v>
      </c>
      <c r="R39" s="90">
        <f t="shared" si="125"/>
        <v>4</v>
      </c>
      <c r="S39" s="90">
        <f t="shared" si="125"/>
        <v>4</v>
      </c>
      <c r="T39" s="90">
        <f t="shared" si="125"/>
        <v>36</v>
      </c>
      <c r="U39" s="91">
        <f t="shared" si="125"/>
        <v>47</v>
      </c>
      <c r="V39" s="92"/>
      <c r="W39" s="86"/>
      <c r="X39" s="87"/>
      <c r="Y39" s="88" t="s">
        <v>41</v>
      </c>
      <c r="Z39" s="90">
        <f t="shared" ref="Z39:AD39" si="126">Z38+Z27</f>
        <v>19</v>
      </c>
      <c r="AA39" s="90">
        <f t="shared" si="126"/>
        <v>2</v>
      </c>
      <c r="AB39" s="90">
        <f t="shared" si="126"/>
        <v>10</v>
      </c>
      <c r="AC39" s="90">
        <f t="shared" si="126"/>
        <v>25</v>
      </c>
      <c r="AD39" s="91">
        <f t="shared" si="126"/>
        <v>44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193</v>
      </c>
      <c r="E41" s="62" t="s">
        <v>194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5</v>
      </c>
      <c r="L41" s="60"/>
      <c r="M41" s="52">
        <f>IF($D41="","",1)</f>
        <v>1</v>
      </c>
      <c r="N41" s="61"/>
      <c r="O41" s="62"/>
      <c r="P41" s="57"/>
      <c r="Q41" s="57"/>
      <c r="R41" s="57"/>
      <c r="S41" s="57"/>
      <c r="T41" s="58" t="str">
        <f t="shared" ref="T41:T49" si="128">IF(Q41="","",Q41+(R41+S41)/2)</f>
        <v/>
      </c>
      <c r="U41" s="59"/>
      <c r="V41" s="60"/>
      <c r="W41" s="52">
        <f>IF($D41="","",1)</f>
        <v>1</v>
      </c>
      <c r="X41" s="61" t="str">
        <f t="shared" ref="X41:Y41" si="129">IF($F41=TRUE,D41,"")</f>
        <v>MAT202</v>
      </c>
      <c r="Y41" s="62" t="str">
        <f t="shared" si="129"/>
        <v>Ayrık Matematik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5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5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404</v>
      </c>
      <c r="E42" s="62" t="s">
        <v>365</v>
      </c>
      <c r="F42" s="55" t="b">
        <v>1</v>
      </c>
      <c r="G42" s="57">
        <v>3</v>
      </c>
      <c r="H42" s="57">
        <v>0</v>
      </c>
      <c r="I42" s="57">
        <v>2</v>
      </c>
      <c r="J42" s="58">
        <f t="shared" si="127"/>
        <v>4</v>
      </c>
      <c r="K42" s="59">
        <v>6</v>
      </c>
      <c r="L42" s="60"/>
      <c r="M42" s="52">
        <f t="shared" ref="M42:M49" si="137">IF($D42="","",MAX(M$41:M41)+1)</f>
        <v>2</v>
      </c>
      <c r="N42" s="61" t="str">
        <f>IF(O42="","",VLOOKUP(O42,İ!$C$101:$K$157,2,0))</f>
        <v/>
      </c>
      <c r="O42" s="62"/>
      <c r="P42" s="57"/>
      <c r="Q42" s="57" t="str">
        <f>IF(O42="","",VLOOKUP(O42,İ!$C$101:$K$157,4,0))</f>
        <v/>
      </c>
      <c r="R42" s="57" t="str">
        <f>IF(O42="","",VLOOKUP(O42,İ!$C$101:$K$157,5,0))</f>
        <v/>
      </c>
      <c r="S42" s="57" t="str">
        <f>IF(O42="","",VLOOKUP(O42,İ!$C$101:$K$157,6,0))</f>
        <v/>
      </c>
      <c r="T42" s="58" t="str">
        <f t="shared" si="128"/>
        <v/>
      </c>
      <c r="U42" s="59" t="str">
        <f>IF(O42="","",VLOOKUP(O42,İ!$C$101:$K$157,8,0))</f>
        <v/>
      </c>
      <c r="V42" s="60" t="str">
        <f>IF(O42="","",VLOOKUP(O42,İ!$C$101:$K$157,9,0))</f>
        <v/>
      </c>
      <c r="W42" s="52">
        <f t="shared" ref="W42:W49" si="138">IF($D42="","",MAX(W$41:W41)+1)</f>
        <v>2</v>
      </c>
      <c r="X42" s="61" t="str">
        <f t="shared" ref="X42:Y42" si="139">IF($F42=TRUE,D42,"")</f>
        <v>BIL202</v>
      </c>
      <c r="Y42" s="62" t="str">
        <f t="shared" si="139"/>
        <v>Sayısal Mantık Tasarımı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2</v>
      </c>
      <c r="AC42" s="58">
        <f t="shared" si="131"/>
        <v>4</v>
      </c>
      <c r="AD42" s="59">
        <f t="shared" ref="AD42:AE42" si="141">IF($F42=TRUE,K42,"")</f>
        <v>6</v>
      </c>
      <c r="AE42" s="60">
        <f t="shared" si="141"/>
        <v>0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6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405</v>
      </c>
      <c r="E43" s="62" t="s">
        <v>406</v>
      </c>
      <c r="F43" s="55" t="b">
        <v>1</v>
      </c>
      <c r="G43" s="57">
        <v>3</v>
      </c>
      <c r="H43" s="57">
        <v>0</v>
      </c>
      <c r="I43" s="57">
        <v>0</v>
      </c>
      <c r="J43" s="58">
        <f t="shared" si="127"/>
        <v>3</v>
      </c>
      <c r="K43" s="59">
        <v>5</v>
      </c>
      <c r="L43" s="60"/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BIL204</v>
      </c>
      <c r="Y43" s="62" t="str">
        <f t="shared" si="142"/>
        <v>Veri Bilimine Giriş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>
        <f t="shared" si="144"/>
        <v>0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407</v>
      </c>
      <c r="E44" s="62" t="s">
        <v>117</v>
      </c>
      <c r="F44" s="55" t="b">
        <v>1</v>
      </c>
      <c r="G44" s="57">
        <v>3</v>
      </c>
      <c r="H44" s="57">
        <v>0</v>
      </c>
      <c r="I44" s="57">
        <v>0</v>
      </c>
      <c r="J44" s="58">
        <f t="shared" si="127"/>
        <v>3</v>
      </c>
      <c r="K44" s="59">
        <v>6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BIS252</v>
      </c>
      <c r="Y44" s="62" t="str">
        <f t="shared" si="145"/>
        <v>Bölüm Seçmeli Ders II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6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6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197</v>
      </c>
      <c r="E45" s="62" t="s">
        <v>155</v>
      </c>
      <c r="F45" s="55" t="b">
        <v>0</v>
      </c>
      <c r="G45" s="57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">
        <v>154</v>
      </c>
      <c r="O45" s="62" t="s">
        <v>155</v>
      </c>
      <c r="P45" s="57" t="b">
        <v>0</v>
      </c>
      <c r="Q45" s="57">
        <v>3</v>
      </c>
      <c r="R45" s="57">
        <v>0</v>
      </c>
      <c r="S45" s="57">
        <v>0</v>
      </c>
      <c r="T45" s="58">
        <f t="shared" si="128"/>
        <v>3</v>
      </c>
      <c r="U45" s="59">
        <v>4</v>
      </c>
      <c r="V45" s="60"/>
      <c r="W45" s="52">
        <f t="shared" si="138"/>
        <v>5</v>
      </c>
      <c r="X45" s="61" t="str">
        <f t="shared" ref="X45:Y45" si="148">IF($F45=TRUE,D45,"")</f>
        <v/>
      </c>
      <c r="Y45" s="62" t="str">
        <f t="shared" si="148"/>
        <v/>
      </c>
      <c r="Z45" s="57" t="str">
        <f t="shared" ref="Z45:AB45" si="149">IF($F45=TRUE,G45,"")</f>
        <v/>
      </c>
      <c r="AA45" s="57" t="str">
        <f t="shared" si="149"/>
        <v/>
      </c>
      <c r="AB45" s="57" t="str">
        <f t="shared" si="149"/>
        <v/>
      </c>
      <c r="AC45" s="58" t="str">
        <f t="shared" si="131"/>
        <v/>
      </c>
      <c r="AD45" s="59" t="str">
        <f t="shared" ref="AD45:AE45" si="150">IF($F45=TRUE,K45,"")</f>
        <v/>
      </c>
      <c r="AE45" s="60" t="str">
        <f t="shared" si="150"/>
        <v/>
      </c>
      <c r="AF45" s="63"/>
      <c r="AG45" s="67">
        <f t="shared" si="133"/>
        <v>0</v>
      </c>
      <c r="AH45" s="68">
        <f t="shared" si="134"/>
        <v>4</v>
      </c>
      <c r="AI45" s="63">
        <f t="shared" si="135"/>
        <v>0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99</v>
      </c>
      <c r="E46" s="62" t="s">
        <v>100</v>
      </c>
      <c r="F46" s="55" t="b">
        <v>0</v>
      </c>
      <c r="G46" s="57">
        <v>2</v>
      </c>
      <c r="H46" s="57">
        <v>0</v>
      </c>
      <c r="I46" s="57">
        <v>0</v>
      </c>
      <c r="J46" s="58">
        <f t="shared" si="127"/>
        <v>2</v>
      </c>
      <c r="K46" s="59">
        <v>2</v>
      </c>
      <c r="L46" s="60"/>
      <c r="M46" s="52">
        <f t="shared" si="137"/>
        <v>6</v>
      </c>
      <c r="N46" s="61" t="s">
        <v>99</v>
      </c>
      <c r="O46" s="62" t="s">
        <v>100</v>
      </c>
      <c r="P46" s="57" t="b">
        <v>0</v>
      </c>
      <c r="Q46" s="57">
        <v>2</v>
      </c>
      <c r="R46" s="57">
        <v>0</v>
      </c>
      <c r="S46" s="57">
        <v>0</v>
      </c>
      <c r="T46" s="58">
        <f t="shared" si="128"/>
        <v>2</v>
      </c>
      <c r="U46" s="59">
        <v>2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2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 t="str">
        <f t="shared" si="136"/>
        <v/>
      </c>
      <c r="D47" s="61"/>
      <c r="E47" s="62"/>
      <c r="F47" s="55" t="b">
        <v>0</v>
      </c>
      <c r="G47" s="57"/>
      <c r="H47" s="57"/>
      <c r="I47" s="57"/>
      <c r="J47" s="58" t="str">
        <f t="shared" si="127"/>
        <v/>
      </c>
      <c r="K47" s="59"/>
      <c r="L47" s="60"/>
      <c r="M47" s="52" t="str">
        <f t="shared" si="137"/>
        <v/>
      </c>
      <c r="N47" s="61" t="str">
        <f>IF(O47="","",VLOOKUP(O47,İ!$C$101:$K$157,2,0))</f>
        <v/>
      </c>
      <c r="O47" s="62"/>
      <c r="P47" s="57"/>
      <c r="Q47" s="57" t="str">
        <f>IF(O47="","",VLOOKUP(O47,İ!$C$101:$K$157,4,0))</f>
        <v/>
      </c>
      <c r="R47" s="57" t="str">
        <f>IF(O47="","",VLOOKUP(O47,İ!$C$101:$K$157,5,0))</f>
        <v/>
      </c>
      <c r="S47" s="57" t="str">
        <f>IF(O47="","",VLOOKUP(O47,İ!$C$101:$K$157,6,0))</f>
        <v/>
      </c>
      <c r="T47" s="58" t="str">
        <f t="shared" si="128"/>
        <v/>
      </c>
      <c r="U47" s="59" t="str">
        <f>IF(O47="","",VLOOKUP(O47,İ!$C$101:$K$157,8,0))</f>
        <v/>
      </c>
      <c r="V47" s="60" t="str">
        <f>IF(O47="","",VLOOKUP(O47,İ!$C$101:$K$157,9,0))</f>
        <v/>
      </c>
      <c r="W47" s="52" t="str">
        <f t="shared" si="138"/>
        <v/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0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 t="str">
        <f t="shared" si="136"/>
        <v/>
      </c>
      <c r="D48" s="61"/>
      <c r="E48" s="62"/>
      <c r="F48" s="55" t="b">
        <v>0</v>
      </c>
      <c r="G48" s="57"/>
      <c r="H48" s="57"/>
      <c r="I48" s="57"/>
      <c r="J48" s="58" t="str">
        <f t="shared" si="127"/>
        <v/>
      </c>
      <c r="K48" s="59"/>
      <c r="L48" s="60"/>
      <c r="M48" s="52" t="str">
        <f t="shared" si="137"/>
        <v/>
      </c>
      <c r="N48" s="61" t="str">
        <f>IF(O48="","",VLOOKUP(O48,İ!$C$101:$K$157,2,0))</f>
        <v/>
      </c>
      <c r="O48" s="62"/>
      <c r="P48" s="57"/>
      <c r="Q48" s="57" t="str">
        <f>IF(O48="","",VLOOKUP(O48,İ!$C$101:$K$157,4,0))</f>
        <v/>
      </c>
      <c r="R48" s="57" t="str">
        <f>IF(O48="","",VLOOKUP(O48,İ!$C$101:$K$157,5,0))</f>
        <v/>
      </c>
      <c r="S48" s="57" t="str">
        <f>IF(O48="","",VLOOKUP(O48,İ!$C$101:$K$157,6,0))</f>
        <v/>
      </c>
      <c r="T48" s="58" t="str">
        <f t="shared" si="128"/>
        <v/>
      </c>
      <c r="U48" s="59" t="str">
        <f>IF(O48="","",VLOOKUP(O48,İ!$C$101:$K$157,8,0))</f>
        <v/>
      </c>
      <c r="V48" s="60" t="str">
        <f>IF(O48="","",VLOOKUP(O48,İ!$C$101:$K$157,9,0))</f>
        <v/>
      </c>
      <c r="W48" s="52" t="str">
        <f t="shared" si="138"/>
        <v/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0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17</v>
      </c>
      <c r="H50" s="75">
        <f t="shared" si="163"/>
        <v>0</v>
      </c>
      <c r="I50" s="75">
        <f t="shared" si="163"/>
        <v>2</v>
      </c>
      <c r="J50" s="75">
        <f t="shared" si="163"/>
        <v>18</v>
      </c>
      <c r="K50" s="76">
        <f t="shared" si="163"/>
        <v>28</v>
      </c>
      <c r="L50" s="77"/>
      <c r="M50" s="72"/>
      <c r="N50" s="73"/>
      <c r="O50" s="78" t="s">
        <v>40</v>
      </c>
      <c r="P50" s="74"/>
      <c r="Q50" s="74">
        <f t="shared" ref="Q50:U50" si="164">+SUM(Q41:Q49)</f>
        <v>5</v>
      </c>
      <c r="R50" s="75">
        <f t="shared" si="164"/>
        <v>0</v>
      </c>
      <c r="S50" s="75">
        <f t="shared" si="164"/>
        <v>0</v>
      </c>
      <c r="T50" s="75">
        <f t="shared" si="164"/>
        <v>5</v>
      </c>
      <c r="U50" s="76">
        <f t="shared" si="164"/>
        <v>6</v>
      </c>
      <c r="V50" s="77"/>
      <c r="W50" s="72"/>
      <c r="X50" s="73"/>
      <c r="Y50" s="78" t="s">
        <v>40</v>
      </c>
      <c r="Z50" s="74">
        <f t="shared" ref="Z50:AD50" si="165">+SUM(Z41:Z49)</f>
        <v>12</v>
      </c>
      <c r="AA50" s="75">
        <f t="shared" si="165"/>
        <v>0</v>
      </c>
      <c r="AB50" s="75">
        <f t="shared" si="165"/>
        <v>2</v>
      </c>
      <c r="AC50" s="75">
        <f t="shared" si="165"/>
        <v>13</v>
      </c>
      <c r="AD50" s="76">
        <f t="shared" si="165"/>
        <v>22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68</v>
      </c>
      <c r="H51" s="90">
        <f t="shared" si="166"/>
        <v>6</v>
      </c>
      <c r="I51" s="90">
        <f t="shared" si="166"/>
        <v>16</v>
      </c>
      <c r="J51" s="90">
        <f t="shared" si="166"/>
        <v>79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37</v>
      </c>
      <c r="R51" s="90">
        <f t="shared" si="167"/>
        <v>4</v>
      </c>
      <c r="S51" s="90">
        <f t="shared" si="167"/>
        <v>4</v>
      </c>
      <c r="T51" s="90">
        <f t="shared" si="167"/>
        <v>41</v>
      </c>
      <c r="U51" s="91">
        <f t="shared" si="167"/>
        <v>53</v>
      </c>
      <c r="V51" s="85"/>
      <c r="W51" s="80"/>
      <c r="X51" s="81"/>
      <c r="Y51" s="94" t="s">
        <v>101</v>
      </c>
      <c r="Z51" s="90">
        <f t="shared" ref="Z51:AD51" si="168">Z50+Z39</f>
        <v>31</v>
      </c>
      <c r="AA51" s="90">
        <f t="shared" si="168"/>
        <v>2</v>
      </c>
      <c r="AB51" s="90">
        <f t="shared" si="168"/>
        <v>12</v>
      </c>
      <c r="AC51" s="90">
        <f t="shared" si="168"/>
        <v>38</v>
      </c>
      <c r="AD51" s="91">
        <f t="shared" si="168"/>
        <v>66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408</v>
      </c>
      <c r="E53" s="62" t="s">
        <v>105</v>
      </c>
      <c r="F53" s="55" t="b">
        <v>1</v>
      </c>
      <c r="G53" s="57">
        <v>0</v>
      </c>
      <c r="H53" s="57">
        <v>0</v>
      </c>
      <c r="I53" s="57">
        <v>0</v>
      </c>
      <c r="J53" s="58">
        <f t="shared" ref="J53:J61" si="169">IF(G53="","",G53+(H53+I53)/2)</f>
        <v>0</v>
      </c>
      <c r="K53" s="95">
        <v>3</v>
      </c>
      <c r="L53" s="60"/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BIL301</v>
      </c>
      <c r="Y53" s="62" t="str">
        <f t="shared" si="171"/>
        <v>Staj I</v>
      </c>
      <c r="Z53" s="57">
        <f t="shared" ref="Z53:AB53" si="172">IF($F53=TRUE,G53,"")</f>
        <v>0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0</v>
      </c>
      <c r="AD53" s="59">
        <f t="shared" ref="AD53:AE53" si="174">IF($F53=TRUE,K53,"")</f>
        <v>3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3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409</v>
      </c>
      <c r="E54" s="62" t="s">
        <v>410</v>
      </c>
      <c r="F54" s="55" t="b">
        <v>1</v>
      </c>
      <c r="G54" s="57">
        <v>3</v>
      </c>
      <c r="H54" s="57">
        <v>0</v>
      </c>
      <c r="I54" s="57">
        <v>2</v>
      </c>
      <c r="J54" s="58">
        <f t="shared" si="169"/>
        <v>4</v>
      </c>
      <c r="K54" s="59">
        <v>6</v>
      </c>
      <c r="L54" s="60"/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BIL303</v>
      </c>
      <c r="Y54" s="62" t="str">
        <f t="shared" si="181"/>
        <v>Veri Tabanı Yönetimi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2</v>
      </c>
      <c r="AC54" s="58">
        <f t="shared" si="173"/>
        <v>4</v>
      </c>
      <c r="AD54" s="59">
        <f t="shared" ref="AD54:AE54" si="183">IF($F54=TRUE,K54,"")</f>
        <v>6</v>
      </c>
      <c r="AE54" s="60">
        <f t="shared" si="183"/>
        <v>0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6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411</v>
      </c>
      <c r="E55" s="62" t="s">
        <v>412</v>
      </c>
      <c r="F55" s="55" t="b">
        <v>1</v>
      </c>
      <c r="G55" s="57">
        <v>3</v>
      </c>
      <c r="H55" s="57">
        <v>0</v>
      </c>
      <c r="I55" s="57">
        <v>0</v>
      </c>
      <c r="J55" s="58">
        <f t="shared" si="169"/>
        <v>3</v>
      </c>
      <c r="K55" s="95">
        <v>5</v>
      </c>
      <c r="L55" s="60" t="s">
        <v>404</v>
      </c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BIL305</v>
      </c>
      <c r="Y55" s="62" t="str">
        <f t="shared" si="184"/>
        <v>Bilgisayar Mimarisi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5</v>
      </c>
      <c r="AE55" s="60" t="str">
        <f t="shared" si="186"/>
        <v>BIL202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5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413</v>
      </c>
      <c r="E56" s="62" t="s">
        <v>130</v>
      </c>
      <c r="F56" s="55" t="b">
        <v>1</v>
      </c>
      <c r="G56" s="57">
        <v>3</v>
      </c>
      <c r="H56" s="57">
        <v>0</v>
      </c>
      <c r="I56" s="57">
        <v>0</v>
      </c>
      <c r="J56" s="58">
        <f t="shared" si="169"/>
        <v>3</v>
      </c>
      <c r="K56" s="59">
        <v>6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BIS351</v>
      </c>
      <c r="Y56" s="62" t="str">
        <f t="shared" si="187"/>
        <v>Bölüm Seçmeli Ders III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6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6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198</v>
      </c>
      <c r="E57" s="62" t="s">
        <v>173</v>
      </c>
      <c r="F57" s="55" t="b">
        <v>0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">
        <v>172</v>
      </c>
      <c r="O57" s="62" t="s">
        <v>173</v>
      </c>
      <c r="P57" s="57" t="b">
        <v>0</v>
      </c>
      <c r="Q57" s="57">
        <v>3</v>
      </c>
      <c r="R57" s="57">
        <v>0</v>
      </c>
      <c r="S57" s="57">
        <v>0</v>
      </c>
      <c r="T57" s="58">
        <f t="shared" si="170"/>
        <v>3</v>
      </c>
      <c r="U57" s="59">
        <v>4</v>
      </c>
      <c r="V57" s="60"/>
      <c r="W57" s="52">
        <f t="shared" si="180"/>
        <v>5</v>
      </c>
      <c r="X57" s="61" t="str">
        <f t="shared" ref="X57:Y57" si="190">IF($F57=TRUE,D57,"")</f>
        <v/>
      </c>
      <c r="Y57" s="62" t="str">
        <f t="shared" si="190"/>
        <v/>
      </c>
      <c r="Z57" s="57" t="str">
        <f t="shared" ref="Z57:AB57" si="191">IF($F57=TRUE,G57,"")</f>
        <v/>
      </c>
      <c r="AA57" s="57" t="str">
        <f t="shared" si="191"/>
        <v/>
      </c>
      <c r="AB57" s="57" t="str">
        <f t="shared" si="191"/>
        <v/>
      </c>
      <c r="AC57" s="58" t="str">
        <f t="shared" si="173"/>
        <v/>
      </c>
      <c r="AD57" s="59" t="str">
        <f t="shared" ref="AD57:AE57" si="192">IF($F57=TRUE,K57,"")</f>
        <v/>
      </c>
      <c r="AE57" s="60" t="str">
        <f t="shared" si="192"/>
        <v/>
      </c>
      <c r="AF57" s="63"/>
      <c r="AG57" s="67">
        <f t="shared" si="175"/>
        <v>0</v>
      </c>
      <c r="AH57" s="68">
        <f t="shared" si="176"/>
        <v>4</v>
      </c>
      <c r="AI57" s="63">
        <f t="shared" si="177"/>
        <v>0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182</v>
      </c>
      <c r="E58" s="62" t="s">
        <v>157</v>
      </c>
      <c r="F58" s="55" t="b">
        <v>0</v>
      </c>
      <c r="G58" s="57">
        <v>2</v>
      </c>
      <c r="H58" s="57">
        <v>0</v>
      </c>
      <c r="I58" s="57">
        <v>0</v>
      </c>
      <c r="J58" s="58">
        <f t="shared" si="169"/>
        <v>2</v>
      </c>
      <c r="K58" s="59">
        <v>3</v>
      </c>
      <c r="L58" s="60"/>
      <c r="M58" s="52">
        <f t="shared" si="179"/>
        <v>6</v>
      </c>
      <c r="N58" s="61" t="s">
        <v>210</v>
      </c>
      <c r="O58" s="62" t="s">
        <v>157</v>
      </c>
      <c r="P58" s="57" t="b">
        <v>0</v>
      </c>
      <c r="Q58" s="57">
        <v>2</v>
      </c>
      <c r="R58" s="57">
        <v>0</v>
      </c>
      <c r="S58" s="57">
        <v>0</v>
      </c>
      <c r="T58" s="58">
        <f t="shared" si="170"/>
        <v>2</v>
      </c>
      <c r="U58" s="59">
        <v>3</v>
      </c>
      <c r="V58" s="60"/>
      <c r="W58" s="52">
        <f t="shared" si="180"/>
        <v>6</v>
      </c>
      <c r="X58" s="61" t="str">
        <f t="shared" ref="X58:Y58" si="193">IF($F58=TRUE,D58,"")</f>
        <v/>
      </c>
      <c r="Y58" s="62" t="str">
        <f t="shared" si="193"/>
        <v/>
      </c>
      <c r="Z58" s="57" t="str">
        <f t="shared" ref="Z58:AB58" si="194">IF($F58=TRUE,G58,"")</f>
        <v/>
      </c>
      <c r="AA58" s="57" t="str">
        <f t="shared" si="194"/>
        <v/>
      </c>
      <c r="AB58" s="57" t="str">
        <f t="shared" si="194"/>
        <v/>
      </c>
      <c r="AC58" s="58" t="str">
        <f t="shared" si="173"/>
        <v/>
      </c>
      <c r="AD58" s="59" t="str">
        <f t="shared" ref="AD58:AE58" si="195">IF($F58=TRUE,K58,"")</f>
        <v/>
      </c>
      <c r="AE58" s="60" t="str">
        <f t="shared" si="195"/>
        <v/>
      </c>
      <c r="AF58" s="63"/>
      <c r="AG58" s="67">
        <f t="shared" si="175"/>
        <v>0</v>
      </c>
      <c r="AH58" s="68">
        <f t="shared" si="176"/>
        <v>3</v>
      </c>
      <c r="AI58" s="63">
        <f t="shared" si="177"/>
        <v>0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118</v>
      </c>
      <c r="E59" s="62" t="s">
        <v>119</v>
      </c>
      <c r="F59" s="55" t="b">
        <v>0</v>
      </c>
      <c r="G59" s="57">
        <v>2</v>
      </c>
      <c r="H59" s="57">
        <v>0</v>
      </c>
      <c r="I59" s="57">
        <v>0</v>
      </c>
      <c r="J59" s="58">
        <f t="shared" si="169"/>
        <v>2</v>
      </c>
      <c r="K59" s="59">
        <v>2</v>
      </c>
      <c r="L59" s="60"/>
      <c r="M59" s="52">
        <f t="shared" si="179"/>
        <v>7</v>
      </c>
      <c r="N59" s="61" t="s">
        <v>118</v>
      </c>
      <c r="O59" s="62" t="s">
        <v>119</v>
      </c>
      <c r="P59" s="57" t="b">
        <v>0</v>
      </c>
      <c r="Q59" s="57">
        <v>2</v>
      </c>
      <c r="R59" s="57">
        <v>0</v>
      </c>
      <c r="S59" s="57">
        <v>0</v>
      </c>
      <c r="T59" s="58">
        <f t="shared" si="170"/>
        <v>2</v>
      </c>
      <c r="U59" s="59">
        <v>2</v>
      </c>
      <c r="V59" s="60"/>
      <c r="W59" s="52">
        <f t="shared" si="180"/>
        <v>7</v>
      </c>
      <c r="X59" s="61" t="str">
        <f t="shared" ref="X59:Y59" si="196">IF($F59=TRUE,D59,"")</f>
        <v/>
      </c>
      <c r="Y59" s="62" t="str">
        <f t="shared" si="196"/>
        <v/>
      </c>
      <c r="Z59" s="57" t="str">
        <f t="shared" ref="Z59:AB59" si="197">IF($F59=TRUE,G59,"")</f>
        <v/>
      </c>
      <c r="AA59" s="57" t="str">
        <f t="shared" si="197"/>
        <v/>
      </c>
      <c r="AB59" s="57" t="str">
        <f t="shared" si="197"/>
        <v/>
      </c>
      <c r="AC59" s="58" t="str">
        <f t="shared" si="173"/>
        <v/>
      </c>
      <c r="AD59" s="59" t="str">
        <f t="shared" ref="AD59:AE59" si="198">IF($F59=TRUE,K59,"")</f>
        <v/>
      </c>
      <c r="AE59" s="60" t="str">
        <f t="shared" si="198"/>
        <v/>
      </c>
      <c r="AF59" s="63"/>
      <c r="AG59" s="67">
        <f t="shared" si="175"/>
        <v>0</v>
      </c>
      <c r="AH59" s="68">
        <f t="shared" si="176"/>
        <v>2</v>
      </c>
      <c r="AI59" s="63">
        <f t="shared" si="177"/>
        <v>0</v>
      </c>
      <c r="AJ59" s="9"/>
    </row>
    <row r="60" spans="1:36" ht="14.25" customHeight="1" x14ac:dyDescent="0.3">
      <c r="A60" s="309"/>
      <c r="B60" s="306"/>
      <c r="C60" s="52" t="str">
        <f t="shared" si="178"/>
        <v/>
      </c>
      <c r="D60" s="61"/>
      <c r="E60" s="62"/>
      <c r="F60" s="55" t="b">
        <v>0</v>
      </c>
      <c r="G60" s="57"/>
      <c r="H60" s="57"/>
      <c r="I60" s="57"/>
      <c r="J60" s="58" t="str">
        <f t="shared" si="169"/>
        <v/>
      </c>
      <c r="K60" s="59"/>
      <c r="L60" s="60"/>
      <c r="M60" s="52" t="str">
        <f t="shared" si="179"/>
        <v/>
      </c>
      <c r="N60" s="61" t="str">
        <f>IF(O60="","",VLOOKUP(O60,İ!$C$101:$K$157,2,0))</f>
        <v/>
      </c>
      <c r="O60" s="62"/>
      <c r="P60" s="57"/>
      <c r="Q60" s="57" t="str">
        <f>IF(O60="","",VLOOKUP(O60,İ!$C$101:$K$157,4,0))</f>
        <v/>
      </c>
      <c r="R60" s="57" t="str">
        <f>IF(O60="","",VLOOKUP(O60,İ!$C$101:$K$157,5,0))</f>
        <v/>
      </c>
      <c r="S60" s="57" t="str">
        <f>IF(O60="","",VLOOKUP(O60,İ!$C$101:$K$157,6,0))</f>
        <v/>
      </c>
      <c r="T60" s="58" t="str">
        <f t="shared" si="170"/>
        <v/>
      </c>
      <c r="U60" s="59" t="str">
        <f>IF(O60="","",VLOOKUP(O60,İ!$C$101:$K$157,8,0))</f>
        <v/>
      </c>
      <c r="V60" s="60" t="str">
        <f>IF(O60="","",VLOOKUP(O60,İ!$C$101:$K$157,9,0))</f>
        <v/>
      </c>
      <c r="W60" s="52" t="str">
        <f t="shared" si="180"/>
        <v/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0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16</v>
      </c>
      <c r="H62" s="75">
        <f t="shared" si="205"/>
        <v>0</v>
      </c>
      <c r="I62" s="75">
        <f t="shared" si="205"/>
        <v>2</v>
      </c>
      <c r="J62" s="75">
        <f t="shared" si="205"/>
        <v>17</v>
      </c>
      <c r="K62" s="76">
        <f t="shared" si="205"/>
        <v>29</v>
      </c>
      <c r="L62" s="77"/>
      <c r="M62" s="72"/>
      <c r="N62" s="73"/>
      <c r="O62" s="78" t="s">
        <v>40</v>
      </c>
      <c r="P62" s="74"/>
      <c r="Q62" s="74">
        <f t="shared" ref="Q62:U62" si="206">+SUM(Q53:Q61)</f>
        <v>7</v>
      </c>
      <c r="R62" s="75">
        <f t="shared" si="206"/>
        <v>0</v>
      </c>
      <c r="S62" s="75">
        <f t="shared" si="206"/>
        <v>0</v>
      </c>
      <c r="T62" s="75">
        <f t="shared" si="206"/>
        <v>7</v>
      </c>
      <c r="U62" s="76">
        <f t="shared" si="206"/>
        <v>9</v>
      </c>
      <c r="V62" s="77"/>
      <c r="W62" s="72"/>
      <c r="X62" s="73"/>
      <c r="Y62" s="78" t="s">
        <v>40</v>
      </c>
      <c r="Z62" s="74">
        <f t="shared" ref="Z62:AD62" si="207">+SUM(Z53:Z61)</f>
        <v>9</v>
      </c>
      <c r="AA62" s="75">
        <f t="shared" si="207"/>
        <v>0</v>
      </c>
      <c r="AB62" s="75">
        <f t="shared" si="207"/>
        <v>2</v>
      </c>
      <c r="AC62" s="75">
        <f t="shared" si="207"/>
        <v>10</v>
      </c>
      <c r="AD62" s="76">
        <f t="shared" si="207"/>
        <v>20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84</v>
      </c>
      <c r="H63" s="90">
        <f t="shared" si="208"/>
        <v>6</v>
      </c>
      <c r="I63" s="90">
        <f t="shared" si="208"/>
        <v>18</v>
      </c>
      <c r="J63" s="90">
        <f t="shared" si="208"/>
        <v>96</v>
      </c>
      <c r="K63" s="91">
        <f t="shared" si="208"/>
        <v>149</v>
      </c>
      <c r="L63" s="92"/>
      <c r="M63" s="80"/>
      <c r="N63" s="81"/>
      <c r="O63" s="94" t="s">
        <v>101</v>
      </c>
      <c r="P63" s="89"/>
      <c r="Q63" s="90">
        <f t="shared" ref="Q63:U63" si="209">Q62+Q51</f>
        <v>44</v>
      </c>
      <c r="R63" s="90">
        <f t="shared" si="209"/>
        <v>4</v>
      </c>
      <c r="S63" s="90">
        <f t="shared" si="209"/>
        <v>4</v>
      </c>
      <c r="T63" s="90">
        <f t="shared" si="209"/>
        <v>48</v>
      </c>
      <c r="U63" s="91">
        <f t="shared" si="209"/>
        <v>62</v>
      </c>
      <c r="V63" s="85"/>
      <c r="W63" s="80"/>
      <c r="X63" s="81"/>
      <c r="Y63" s="94" t="s">
        <v>101</v>
      </c>
      <c r="Z63" s="90">
        <f t="shared" ref="Z63:AD63" si="210">Z62+Z51</f>
        <v>40</v>
      </c>
      <c r="AA63" s="90">
        <f t="shared" si="210"/>
        <v>2</v>
      </c>
      <c r="AB63" s="90">
        <f t="shared" si="210"/>
        <v>14</v>
      </c>
      <c r="AC63" s="90">
        <f t="shared" si="210"/>
        <v>48</v>
      </c>
      <c r="AD63" s="91">
        <f t="shared" si="210"/>
        <v>86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414</v>
      </c>
      <c r="E65" s="62" t="s">
        <v>415</v>
      </c>
      <c r="F65" s="55" t="b">
        <v>1</v>
      </c>
      <c r="G65" s="57">
        <v>2</v>
      </c>
      <c r="H65" s="57">
        <v>0</v>
      </c>
      <c r="I65" s="57">
        <v>2</v>
      </c>
      <c r="J65" s="58">
        <f t="shared" ref="J65:J73" si="211">IF(G65="","",G65+(H65+I65)/2)</f>
        <v>3</v>
      </c>
      <c r="K65" s="59">
        <v>6</v>
      </c>
      <c r="L65" s="60" t="s">
        <v>187</v>
      </c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BIL302</v>
      </c>
      <c r="Y65" s="62" t="str">
        <f t="shared" si="213"/>
        <v>Bilgisayar Ağları</v>
      </c>
      <c r="Z65" s="57">
        <f t="shared" ref="Z65:AB65" si="214">IF($F65=TRUE,G65,"")</f>
        <v>2</v>
      </c>
      <c r="AA65" s="57">
        <f t="shared" si="214"/>
        <v>0</v>
      </c>
      <c r="AB65" s="57">
        <f t="shared" si="214"/>
        <v>2</v>
      </c>
      <c r="AC65" s="58">
        <f t="shared" ref="AC65:AC73" si="215">IF(Z65="","",Z65+(AA65+AB65)/2)</f>
        <v>3</v>
      </c>
      <c r="AD65" s="59">
        <f t="shared" ref="AD65:AE65" si="216">IF($F65=TRUE,K65,"")</f>
        <v>6</v>
      </c>
      <c r="AE65" s="60" t="str">
        <f t="shared" si="216"/>
        <v>BIL101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6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416</v>
      </c>
      <c r="E66" s="62" t="s">
        <v>417</v>
      </c>
      <c r="F66" s="55" t="b">
        <v>1</v>
      </c>
      <c r="G66" s="57">
        <v>3</v>
      </c>
      <c r="H66" s="57">
        <v>0</v>
      </c>
      <c r="I66" s="57">
        <v>0</v>
      </c>
      <c r="J66" s="58">
        <f t="shared" si="211"/>
        <v>3</v>
      </c>
      <c r="K66" s="59">
        <v>6</v>
      </c>
      <c r="L66" s="60" t="s">
        <v>395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BIL304</v>
      </c>
      <c r="Y66" s="62" t="str">
        <f t="shared" si="223"/>
        <v>İşletim Sistemleri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6</v>
      </c>
      <c r="AE66" s="60" t="str">
        <f t="shared" si="225"/>
        <v>BIL102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6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418</v>
      </c>
      <c r="E67" s="62" t="s">
        <v>132</v>
      </c>
      <c r="F67" s="55" t="b">
        <v>1</v>
      </c>
      <c r="G67" s="57">
        <v>3</v>
      </c>
      <c r="H67" s="57">
        <v>0</v>
      </c>
      <c r="I67" s="57">
        <v>0</v>
      </c>
      <c r="J67" s="58">
        <f t="shared" si="211"/>
        <v>3</v>
      </c>
      <c r="K67" s="59">
        <v>6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BIS352</v>
      </c>
      <c r="Y67" s="62" t="str">
        <f t="shared" si="226"/>
        <v>Bölüm Seçmeli Ders IV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6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6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419</v>
      </c>
      <c r="E68" s="62" t="s">
        <v>420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/>
      <c r="O68" s="62"/>
      <c r="P68" s="57"/>
      <c r="Q68" s="57"/>
      <c r="R68" s="57"/>
      <c r="S68" s="57"/>
      <c r="T68" s="58" t="str">
        <f t="shared" si="212"/>
        <v/>
      </c>
      <c r="U68" s="59"/>
      <c r="V68" s="60"/>
      <c r="W68" s="52">
        <f t="shared" si="222"/>
        <v>4</v>
      </c>
      <c r="X68" s="61" t="str">
        <f t="shared" ref="X68:Y68" si="229">IF($F68=TRUE,D68,"")</f>
        <v>MMS352</v>
      </c>
      <c r="Y68" s="62" t="str">
        <f t="shared" si="229"/>
        <v>Fakülte Seçmeli Ders III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421</v>
      </c>
      <c r="E69" s="62" t="s">
        <v>422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MMS354</v>
      </c>
      <c r="Y69" s="62" t="str">
        <f t="shared" si="232"/>
        <v>Fakülte Seçmeli Ders IV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133</v>
      </c>
      <c r="E70" s="62" t="s">
        <v>175</v>
      </c>
      <c r="F70" s="55" t="b">
        <v>1</v>
      </c>
      <c r="G70" s="57">
        <v>2</v>
      </c>
      <c r="H70" s="57">
        <v>0</v>
      </c>
      <c r="I70" s="57">
        <v>0</v>
      </c>
      <c r="J70" s="58">
        <f t="shared" si="211"/>
        <v>2</v>
      </c>
      <c r="K70" s="59">
        <v>3</v>
      </c>
      <c r="L70" s="60"/>
      <c r="M70" s="52">
        <f t="shared" si="221"/>
        <v>6</v>
      </c>
      <c r="N70" s="61"/>
      <c r="O70" s="62"/>
      <c r="P70" s="57"/>
      <c r="Q70" s="57"/>
      <c r="R70" s="57"/>
      <c r="S70" s="57"/>
      <c r="T70" s="58" t="str">
        <f t="shared" si="212"/>
        <v/>
      </c>
      <c r="U70" s="59"/>
      <c r="V70" s="60"/>
      <c r="W70" s="52">
        <f t="shared" si="222"/>
        <v>6</v>
      </c>
      <c r="X70" s="61" t="str">
        <f t="shared" ref="X70:Y70" si="235">IF($F70=TRUE,D70,"")</f>
        <v>USD352</v>
      </c>
      <c r="Y70" s="62" t="str">
        <f t="shared" si="235"/>
        <v>Üniversite Seçmeli Ders III</v>
      </c>
      <c r="Z70" s="57">
        <f t="shared" ref="Z70:AB70" si="236">IF($F70=TRUE,G70,"")</f>
        <v>2</v>
      </c>
      <c r="AA70" s="57">
        <f t="shared" si="236"/>
        <v>0</v>
      </c>
      <c r="AB70" s="57">
        <f t="shared" si="236"/>
        <v>0</v>
      </c>
      <c r="AC70" s="58">
        <f t="shared" si="215"/>
        <v>2</v>
      </c>
      <c r="AD70" s="59">
        <f t="shared" ref="AD70:AE70" si="237">IF($F70=TRUE,K70,"")</f>
        <v>3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3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136</v>
      </c>
      <c r="E71" s="62" t="s">
        <v>137</v>
      </c>
      <c r="F71" s="55" t="b">
        <v>0</v>
      </c>
      <c r="G71" s="57">
        <v>2</v>
      </c>
      <c r="H71" s="57">
        <v>0</v>
      </c>
      <c r="I71" s="57">
        <v>0</v>
      </c>
      <c r="J71" s="58">
        <f t="shared" si="211"/>
        <v>2</v>
      </c>
      <c r="K71" s="59">
        <v>2</v>
      </c>
      <c r="L71" s="60"/>
      <c r="M71" s="52">
        <f t="shared" si="221"/>
        <v>7</v>
      </c>
      <c r="N71" s="61" t="s">
        <v>136</v>
      </c>
      <c r="O71" s="62" t="s">
        <v>137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2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2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18</v>
      </c>
      <c r="H74" s="75">
        <f t="shared" si="247"/>
        <v>0</v>
      </c>
      <c r="I74" s="75">
        <f t="shared" si="247"/>
        <v>2</v>
      </c>
      <c r="J74" s="75">
        <f t="shared" si="247"/>
        <v>19</v>
      </c>
      <c r="K74" s="76">
        <f t="shared" si="247"/>
        <v>31</v>
      </c>
      <c r="L74" s="77"/>
      <c r="M74" s="72"/>
      <c r="N74" s="73"/>
      <c r="O74" s="78" t="s">
        <v>40</v>
      </c>
      <c r="P74" s="74"/>
      <c r="Q74" s="74">
        <f t="shared" ref="Q74:U74" si="248">+SUM(Q65:Q73)</f>
        <v>2</v>
      </c>
      <c r="R74" s="75">
        <f t="shared" si="248"/>
        <v>0</v>
      </c>
      <c r="S74" s="75">
        <f t="shared" si="248"/>
        <v>0</v>
      </c>
      <c r="T74" s="75">
        <f t="shared" si="248"/>
        <v>2</v>
      </c>
      <c r="U74" s="76">
        <f t="shared" si="248"/>
        <v>2</v>
      </c>
      <c r="V74" s="77"/>
      <c r="W74" s="72"/>
      <c r="X74" s="73"/>
      <c r="Y74" s="78" t="s">
        <v>40</v>
      </c>
      <c r="Z74" s="74">
        <f t="shared" ref="Z74:AD74" si="249">+SUM(Z65:Z73)</f>
        <v>16</v>
      </c>
      <c r="AA74" s="75">
        <f t="shared" si="249"/>
        <v>0</v>
      </c>
      <c r="AB74" s="75">
        <f t="shared" si="249"/>
        <v>2</v>
      </c>
      <c r="AC74" s="75">
        <f t="shared" si="249"/>
        <v>17</v>
      </c>
      <c r="AD74" s="76">
        <f t="shared" si="249"/>
        <v>29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102</v>
      </c>
      <c r="H75" s="90">
        <f t="shared" si="250"/>
        <v>6</v>
      </c>
      <c r="I75" s="90">
        <f t="shared" si="250"/>
        <v>20</v>
      </c>
      <c r="J75" s="90">
        <f t="shared" si="250"/>
        <v>115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46</v>
      </c>
      <c r="R75" s="90">
        <f t="shared" si="251"/>
        <v>4</v>
      </c>
      <c r="S75" s="90">
        <f t="shared" si="251"/>
        <v>4</v>
      </c>
      <c r="T75" s="90">
        <f t="shared" si="251"/>
        <v>50</v>
      </c>
      <c r="U75" s="91">
        <f t="shared" si="251"/>
        <v>64</v>
      </c>
      <c r="V75" s="85"/>
      <c r="W75" s="80"/>
      <c r="X75" s="81"/>
      <c r="Y75" s="94" t="s">
        <v>101</v>
      </c>
      <c r="Z75" s="90">
        <f t="shared" ref="Z75:AD75" si="252">Z74+Z63</f>
        <v>56</v>
      </c>
      <c r="AA75" s="90">
        <f t="shared" si="252"/>
        <v>2</v>
      </c>
      <c r="AB75" s="90">
        <f t="shared" si="252"/>
        <v>16</v>
      </c>
      <c r="AC75" s="90">
        <f t="shared" si="252"/>
        <v>65</v>
      </c>
      <c r="AD75" s="91">
        <f t="shared" si="252"/>
        <v>115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423</v>
      </c>
      <c r="E77" s="62" t="s">
        <v>141</v>
      </c>
      <c r="F77" s="55" t="b">
        <v>1</v>
      </c>
      <c r="G77" s="57">
        <v>0</v>
      </c>
      <c r="H77" s="57">
        <v>0</v>
      </c>
      <c r="I77" s="57">
        <v>0</v>
      </c>
      <c r="J77" s="58">
        <f t="shared" ref="J77:J85" si="253">IF(G77="","",G77+(H77+I77)/2)</f>
        <v>0</v>
      </c>
      <c r="K77" s="95">
        <v>3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BIL401</v>
      </c>
      <c r="Y77" s="62" t="str">
        <f t="shared" si="255"/>
        <v>Staj II</v>
      </c>
      <c r="Z77" s="57">
        <f t="shared" ref="Z77:AB77" si="256">IF($F77=TRUE,G77,"")</f>
        <v>0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0</v>
      </c>
      <c r="AD77" s="59">
        <f t="shared" ref="AD77:AE77" si="258">IF($F77=TRUE,K77,"")</f>
        <v>3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3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424</v>
      </c>
      <c r="E78" s="62" t="s">
        <v>425</v>
      </c>
      <c r="F78" s="55" t="b">
        <v>1</v>
      </c>
      <c r="G78" s="57">
        <v>0</v>
      </c>
      <c r="H78" s="57">
        <v>2</v>
      </c>
      <c r="I78" s="57">
        <v>0</v>
      </c>
      <c r="J78" s="58">
        <f t="shared" si="253"/>
        <v>1</v>
      </c>
      <c r="K78" s="59">
        <v>7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BIL403</v>
      </c>
      <c r="Y78" s="62" t="str">
        <f t="shared" si="265"/>
        <v>Bitirme Projesi I</v>
      </c>
      <c r="Z78" s="57">
        <f t="shared" ref="Z78:AB78" si="266">IF($F78=TRUE,G78,"")</f>
        <v>0</v>
      </c>
      <c r="AA78" s="57">
        <f t="shared" si="266"/>
        <v>2</v>
      </c>
      <c r="AB78" s="57">
        <f t="shared" si="266"/>
        <v>0</v>
      </c>
      <c r="AC78" s="58">
        <f t="shared" si="257"/>
        <v>1</v>
      </c>
      <c r="AD78" s="59">
        <f t="shared" ref="AD78:AE78" si="267">IF($F78=TRUE,K78,"")</f>
        <v>7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7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426</v>
      </c>
      <c r="E79" s="62" t="s">
        <v>427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59">
        <v>6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BIL405</v>
      </c>
      <c r="Y79" s="62" t="str">
        <f t="shared" si="268"/>
        <v>Otomata Teorisi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6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6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428</v>
      </c>
      <c r="E80" s="62" t="s">
        <v>429</v>
      </c>
      <c r="F80" s="55" t="b">
        <v>1</v>
      </c>
      <c r="G80" s="57">
        <v>3</v>
      </c>
      <c r="H80" s="57">
        <v>2</v>
      </c>
      <c r="I80" s="57">
        <v>0</v>
      </c>
      <c r="J80" s="58">
        <f t="shared" si="253"/>
        <v>4</v>
      </c>
      <c r="K80" s="95">
        <v>6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BIL407</v>
      </c>
      <c r="Y80" s="62" t="str">
        <f t="shared" si="271"/>
        <v>Yapay Zeka</v>
      </c>
      <c r="Z80" s="57">
        <f t="shared" ref="Z80:AB80" si="272">IF($F80=TRUE,G80,"")</f>
        <v>3</v>
      </c>
      <c r="AA80" s="57">
        <f t="shared" si="272"/>
        <v>2</v>
      </c>
      <c r="AB80" s="57">
        <f t="shared" si="272"/>
        <v>0</v>
      </c>
      <c r="AC80" s="58">
        <f t="shared" si="257"/>
        <v>4</v>
      </c>
      <c r="AD80" s="59">
        <f t="shared" ref="AD80:AE80" si="273">IF($F80=TRUE,K80,"")</f>
        <v>6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6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430</v>
      </c>
      <c r="E81" s="62" t="s">
        <v>147</v>
      </c>
      <c r="F81" s="55" t="b">
        <v>1</v>
      </c>
      <c r="G81" s="57">
        <v>3</v>
      </c>
      <c r="H81" s="57">
        <v>0</v>
      </c>
      <c r="I81" s="57">
        <v>0</v>
      </c>
      <c r="J81" s="58">
        <f t="shared" si="253"/>
        <v>3</v>
      </c>
      <c r="K81" s="59">
        <v>6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BIS451</v>
      </c>
      <c r="Y81" s="62" t="str">
        <f t="shared" si="274"/>
        <v>Bölüm Seçmeli Ders V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6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6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152</v>
      </c>
      <c r="E82" s="62" t="s">
        <v>153</v>
      </c>
      <c r="F82" s="55" t="b">
        <v>0</v>
      </c>
      <c r="G82" s="57">
        <v>2</v>
      </c>
      <c r="H82" s="57">
        <v>0</v>
      </c>
      <c r="I82" s="57">
        <v>0</v>
      </c>
      <c r="J82" s="58">
        <f t="shared" si="253"/>
        <v>2</v>
      </c>
      <c r="K82" s="59">
        <v>2</v>
      </c>
      <c r="L82" s="60"/>
      <c r="M82" s="52">
        <f t="shared" si="263"/>
        <v>6</v>
      </c>
      <c r="N82" s="61" t="s">
        <v>209</v>
      </c>
      <c r="O82" s="62" t="s">
        <v>153</v>
      </c>
      <c r="P82" s="57" t="b">
        <v>0</v>
      </c>
      <c r="Q82" s="57">
        <v>3</v>
      </c>
      <c r="R82" s="57">
        <v>0</v>
      </c>
      <c r="S82" s="57">
        <v>0</v>
      </c>
      <c r="T82" s="58">
        <f t="shared" si="254"/>
        <v>3</v>
      </c>
      <c r="U82" s="59">
        <v>4</v>
      </c>
      <c r="V82" s="60"/>
      <c r="W82" s="52">
        <f t="shared" si="264"/>
        <v>6</v>
      </c>
      <c r="X82" s="61" t="str">
        <f t="shared" ref="X82:Y82" si="277">IF($F82=TRUE,D82,"")</f>
        <v/>
      </c>
      <c r="Y82" s="62" t="str">
        <f t="shared" si="277"/>
        <v/>
      </c>
      <c r="Z82" s="57" t="str">
        <f t="shared" ref="Z82:AB82" si="278">IF($F82=TRUE,G82,"")</f>
        <v/>
      </c>
      <c r="AA82" s="57" t="str">
        <f t="shared" si="278"/>
        <v/>
      </c>
      <c r="AB82" s="57" t="str">
        <f t="shared" si="278"/>
        <v/>
      </c>
      <c r="AC82" s="58" t="str">
        <f t="shared" si="257"/>
        <v/>
      </c>
      <c r="AD82" s="59" t="str">
        <f t="shared" ref="AD82:AE82" si="279">IF($F82=TRUE,K82,"")</f>
        <v/>
      </c>
      <c r="AE82" s="60" t="str">
        <f t="shared" si="279"/>
        <v/>
      </c>
      <c r="AF82" s="63"/>
      <c r="AG82" s="67">
        <f t="shared" si="259"/>
        <v>0</v>
      </c>
      <c r="AH82" s="68">
        <f t="shared" si="260"/>
        <v>2</v>
      </c>
      <c r="AI82" s="63">
        <f t="shared" si="261"/>
        <v>0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156</v>
      </c>
      <c r="E83" s="62" t="s">
        <v>431</v>
      </c>
      <c r="F83" s="55" t="b">
        <v>1</v>
      </c>
      <c r="G83" s="57">
        <v>2</v>
      </c>
      <c r="H83" s="57">
        <v>0</v>
      </c>
      <c r="I83" s="57">
        <v>0</v>
      </c>
      <c r="J83" s="58">
        <f t="shared" si="253"/>
        <v>2</v>
      </c>
      <c r="K83" s="59">
        <v>3</v>
      </c>
      <c r="L83" s="60"/>
      <c r="M83" s="52">
        <f t="shared" si="263"/>
        <v>7</v>
      </c>
      <c r="N83" s="61" t="str">
        <f>IF(O83="","",VLOOKUP(O83,İ!$C$101:$K$157,2,0))</f>
        <v/>
      </c>
      <c r="O83" s="62"/>
      <c r="P83" s="57"/>
      <c r="Q83" s="57" t="str">
        <f>IF(O83="","",VLOOKUP(O83,İ!$C$101:$K$157,4,0))</f>
        <v/>
      </c>
      <c r="R83" s="57" t="str">
        <f>IF(O83="","",VLOOKUP(O83,İ!$C$101:$K$157,5,0))</f>
        <v/>
      </c>
      <c r="S83" s="57" t="str">
        <f>IF(O83="","",VLOOKUP(O83,İ!$C$101:$K$157,6,0))</f>
        <v/>
      </c>
      <c r="T83" s="58" t="str">
        <f t="shared" si="254"/>
        <v/>
      </c>
      <c r="U83" s="59" t="str">
        <f>IF(O83="","",VLOOKUP(O83,İ!$C$101:$K$157,8,0))</f>
        <v/>
      </c>
      <c r="V83" s="60" t="str">
        <f>IF(O83="","",VLOOKUP(O83,İ!$C$101:$K$157,9,0))</f>
        <v/>
      </c>
      <c r="W83" s="52">
        <f t="shared" si="264"/>
        <v>7</v>
      </c>
      <c r="X83" s="61" t="str">
        <f t="shared" ref="X83:Y83" si="280">IF($F83=TRUE,D83,"")</f>
        <v>USD451</v>
      </c>
      <c r="Y83" s="62" t="str">
        <f t="shared" si="280"/>
        <v>Üniversite Seçmeli Ders IV</v>
      </c>
      <c r="Z83" s="57">
        <f t="shared" ref="Z83:AB83" si="281">IF($F83=TRUE,G83,"")</f>
        <v>2</v>
      </c>
      <c r="AA83" s="57">
        <f t="shared" si="281"/>
        <v>0</v>
      </c>
      <c r="AB83" s="57">
        <f t="shared" si="281"/>
        <v>0</v>
      </c>
      <c r="AC83" s="58">
        <f t="shared" si="257"/>
        <v>2</v>
      </c>
      <c r="AD83" s="59">
        <f t="shared" ref="AD83:AE83" si="282">IF($F83=TRUE,K83,"")</f>
        <v>3</v>
      </c>
      <c r="AE83" s="60">
        <f t="shared" si="282"/>
        <v>0</v>
      </c>
      <c r="AF83" s="63"/>
      <c r="AG83" s="67">
        <f t="shared" si="259"/>
        <v>0</v>
      </c>
      <c r="AH83" s="68">
        <f t="shared" si="260"/>
        <v>0</v>
      </c>
      <c r="AI83" s="63">
        <f t="shared" si="261"/>
        <v>3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13</v>
      </c>
      <c r="H86" s="75">
        <f t="shared" si="289"/>
        <v>4</v>
      </c>
      <c r="I86" s="75">
        <f t="shared" si="289"/>
        <v>0</v>
      </c>
      <c r="J86" s="75">
        <f t="shared" si="289"/>
        <v>15</v>
      </c>
      <c r="K86" s="76">
        <f t="shared" si="289"/>
        <v>33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11</v>
      </c>
      <c r="AA86" s="75">
        <f t="shared" si="291"/>
        <v>4</v>
      </c>
      <c r="AB86" s="75">
        <f t="shared" si="291"/>
        <v>0</v>
      </c>
      <c r="AC86" s="75">
        <f t="shared" si="291"/>
        <v>13</v>
      </c>
      <c r="AD86" s="76">
        <f t="shared" si="291"/>
        <v>31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115</v>
      </c>
      <c r="H87" s="90">
        <f t="shared" si="292"/>
        <v>10</v>
      </c>
      <c r="I87" s="90">
        <f t="shared" si="292"/>
        <v>20</v>
      </c>
      <c r="J87" s="90">
        <f t="shared" si="292"/>
        <v>130</v>
      </c>
      <c r="K87" s="91">
        <f t="shared" si="292"/>
        <v>213</v>
      </c>
      <c r="L87" s="92"/>
      <c r="M87" s="80"/>
      <c r="N87" s="81"/>
      <c r="O87" s="94" t="s">
        <v>101</v>
      </c>
      <c r="P87" s="89"/>
      <c r="Q87" s="90">
        <f t="shared" ref="Q87:U87" si="293">Q86+Q75</f>
        <v>49</v>
      </c>
      <c r="R87" s="90">
        <f t="shared" si="293"/>
        <v>4</v>
      </c>
      <c r="S87" s="90">
        <f t="shared" si="293"/>
        <v>4</v>
      </c>
      <c r="T87" s="90">
        <f t="shared" si="293"/>
        <v>53</v>
      </c>
      <c r="U87" s="91">
        <f t="shared" si="293"/>
        <v>68</v>
      </c>
      <c r="V87" s="85"/>
      <c r="W87" s="80"/>
      <c r="X87" s="81"/>
      <c r="Y87" s="94" t="s">
        <v>101</v>
      </c>
      <c r="Z87" s="90">
        <f t="shared" ref="Z87:AD87" si="294">Z86+Z75</f>
        <v>67</v>
      </c>
      <c r="AA87" s="90">
        <f t="shared" si="294"/>
        <v>6</v>
      </c>
      <c r="AB87" s="90">
        <f t="shared" si="294"/>
        <v>16</v>
      </c>
      <c r="AC87" s="90">
        <f t="shared" si="294"/>
        <v>78</v>
      </c>
      <c r="AD87" s="91">
        <f t="shared" si="294"/>
        <v>146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432</v>
      </c>
      <c r="E89" s="62" t="s">
        <v>433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5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BIL402</v>
      </c>
      <c r="Y89" s="62" t="str">
        <f t="shared" si="297"/>
        <v>Yazılım Mühendisliği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5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5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434</v>
      </c>
      <c r="E90" s="62" t="s">
        <v>435</v>
      </c>
      <c r="F90" s="55" t="b">
        <v>1</v>
      </c>
      <c r="G90" s="57">
        <v>0</v>
      </c>
      <c r="H90" s="57">
        <v>2</v>
      </c>
      <c r="I90" s="57">
        <v>0</v>
      </c>
      <c r="J90" s="58">
        <f t="shared" si="295"/>
        <v>1</v>
      </c>
      <c r="K90" s="59">
        <v>7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BIL404</v>
      </c>
      <c r="Y90" s="62" t="str">
        <f t="shared" si="307"/>
        <v>Bitirme Projesi II</v>
      </c>
      <c r="Z90" s="57">
        <f t="shared" ref="Z90:AB90" si="308">IF($F90=TRUE,G90,"")</f>
        <v>0</v>
      </c>
      <c r="AA90" s="57">
        <f t="shared" si="308"/>
        <v>2</v>
      </c>
      <c r="AB90" s="57">
        <f t="shared" si="308"/>
        <v>0</v>
      </c>
      <c r="AC90" s="58">
        <f t="shared" si="299"/>
        <v>1</v>
      </c>
      <c r="AD90" s="59">
        <f t="shared" ref="AD90:AE90" si="309">IF($F90=TRUE,K90,"")</f>
        <v>7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7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436</v>
      </c>
      <c r="E91" s="62" t="s">
        <v>149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6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BIS452</v>
      </c>
      <c r="Y91" s="62" t="str">
        <f t="shared" si="310"/>
        <v>Bölüm Seçmeli Ders VI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6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6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437</v>
      </c>
      <c r="E92" s="62" t="s">
        <v>151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6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BIS454</v>
      </c>
      <c r="Y92" s="62" t="str">
        <f t="shared" si="313"/>
        <v>Bölüm Seçmeli Ders VII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6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6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174</v>
      </c>
      <c r="E93" s="62" t="s">
        <v>438</v>
      </c>
      <c r="F93" s="55" t="b">
        <v>1</v>
      </c>
      <c r="G93" s="57">
        <v>2</v>
      </c>
      <c r="H93" s="57">
        <v>0</v>
      </c>
      <c r="I93" s="57">
        <v>0</v>
      </c>
      <c r="J93" s="58">
        <f t="shared" si="295"/>
        <v>2</v>
      </c>
      <c r="K93" s="59">
        <v>3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USD452</v>
      </c>
      <c r="Y93" s="62" t="str">
        <f t="shared" si="316"/>
        <v>Üniversite Seçmeli Ders V</v>
      </c>
      <c r="Z93" s="57">
        <f t="shared" ref="Z93:AB93" si="317">IF($F93=TRUE,G93,"")</f>
        <v>2</v>
      </c>
      <c r="AA93" s="57">
        <f t="shared" si="317"/>
        <v>0</v>
      </c>
      <c r="AB93" s="57">
        <f t="shared" si="317"/>
        <v>0</v>
      </c>
      <c r="AC93" s="58">
        <f t="shared" si="299"/>
        <v>2</v>
      </c>
      <c r="AD93" s="59">
        <f t="shared" ref="AD93:AE93" si="318">IF($F93=TRUE,K93,"")</f>
        <v>3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3</v>
      </c>
      <c r="AJ93" s="9"/>
    </row>
    <row r="94" spans="1:36" ht="14.25" customHeight="1" x14ac:dyDescent="0.3">
      <c r="A94" s="309"/>
      <c r="B94" s="306"/>
      <c r="C94" s="52" t="str">
        <f t="shared" si="304"/>
        <v/>
      </c>
      <c r="D94" s="61"/>
      <c r="E94" s="62"/>
      <c r="F94" s="55" t="b">
        <v>0</v>
      </c>
      <c r="G94" s="57"/>
      <c r="H94" s="57"/>
      <c r="I94" s="57"/>
      <c r="J94" s="58" t="str">
        <f t="shared" si="295"/>
        <v/>
      </c>
      <c r="K94" s="59"/>
      <c r="L94" s="60"/>
      <c r="M94" s="52" t="str">
        <f t="shared" si="305"/>
        <v/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 t="str">
        <f t="shared" si="306"/>
        <v/>
      </c>
      <c r="X94" s="61" t="str">
        <f t="shared" ref="X94:Y94" si="319">IF($F94=TRUE,D94,"")</f>
        <v/>
      </c>
      <c r="Y94" s="62" t="str">
        <f t="shared" si="319"/>
        <v/>
      </c>
      <c r="Z94" s="57" t="str">
        <f t="shared" ref="Z94:AB94" si="320">IF($F94=TRUE,G94,"")</f>
        <v/>
      </c>
      <c r="AA94" s="57" t="str">
        <f t="shared" si="320"/>
        <v/>
      </c>
      <c r="AB94" s="57" t="str">
        <f t="shared" si="320"/>
        <v/>
      </c>
      <c r="AC94" s="58" t="str">
        <f t="shared" si="299"/>
        <v/>
      </c>
      <c r="AD94" s="59" t="str">
        <f t="shared" ref="AD94:AE94" si="321">IF($F94=TRUE,K94,"")</f>
        <v/>
      </c>
      <c r="AE94" s="60" t="str">
        <f t="shared" si="321"/>
        <v/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0</v>
      </c>
      <c r="AJ94" s="9"/>
    </row>
    <row r="95" spans="1:36" ht="14.25" customHeight="1" x14ac:dyDescent="0.3">
      <c r="A95" s="309"/>
      <c r="B95" s="306"/>
      <c r="C95" s="52" t="str">
        <f t="shared" si="304"/>
        <v/>
      </c>
      <c r="D95" s="61"/>
      <c r="E95" s="62"/>
      <c r="F95" s="55" t="b">
        <v>0</v>
      </c>
      <c r="G95" s="57"/>
      <c r="H95" s="57"/>
      <c r="I95" s="57"/>
      <c r="J95" s="58" t="str">
        <f t="shared" si="295"/>
        <v/>
      </c>
      <c r="K95" s="59"/>
      <c r="L95" s="60"/>
      <c r="M95" s="52" t="str">
        <f t="shared" si="305"/>
        <v/>
      </c>
      <c r="N95" s="61" t="str">
        <f>IF(O95="","",VLOOKUP(O95,İ!$C$101:$K$157,2,0))</f>
        <v/>
      </c>
      <c r="O95" s="62"/>
      <c r="P95" s="57"/>
      <c r="Q95" s="57" t="str">
        <f>IF(O95="","",VLOOKUP(O95,İ!$C$101:$K$157,4,0))</f>
        <v/>
      </c>
      <c r="R95" s="57" t="str">
        <f>IF(O95="","",VLOOKUP(O95,İ!$C$101:$K$157,5,0))</f>
        <v/>
      </c>
      <c r="S95" s="57" t="str">
        <f>IF(O95="","",VLOOKUP(O95,İ!$C$101:$K$157,6,0))</f>
        <v/>
      </c>
      <c r="T95" s="58" t="str">
        <f t="shared" si="296"/>
        <v/>
      </c>
      <c r="U95" s="59" t="str">
        <f>IF(O95="","",VLOOKUP(O95,İ!$C$101:$K$157,8,0))</f>
        <v/>
      </c>
      <c r="V95" s="60" t="str">
        <f>IF(O95="","",VLOOKUP(O95,İ!$C$101:$K$157,9,0))</f>
        <v/>
      </c>
      <c r="W95" s="52" t="str">
        <f t="shared" si="306"/>
        <v/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11</v>
      </c>
      <c r="H98" s="75">
        <f t="shared" si="331"/>
        <v>2</v>
      </c>
      <c r="I98" s="75">
        <f t="shared" si="331"/>
        <v>0</v>
      </c>
      <c r="J98" s="75">
        <f t="shared" si="331"/>
        <v>12</v>
      </c>
      <c r="K98" s="76">
        <f t="shared" si="331"/>
        <v>27</v>
      </c>
      <c r="L98" s="77"/>
      <c r="M98" s="72"/>
      <c r="N98" s="73"/>
      <c r="O98" s="78" t="s">
        <v>40</v>
      </c>
      <c r="P98" s="74"/>
      <c r="Q98" s="74">
        <f t="shared" ref="Q98:U98" si="332">+SUM(Q89:Q97)</f>
        <v>0</v>
      </c>
      <c r="R98" s="75">
        <f t="shared" si="332"/>
        <v>0</v>
      </c>
      <c r="S98" s="75">
        <f t="shared" si="332"/>
        <v>0</v>
      </c>
      <c r="T98" s="75">
        <f t="shared" si="332"/>
        <v>0</v>
      </c>
      <c r="U98" s="76">
        <f t="shared" si="332"/>
        <v>0</v>
      </c>
      <c r="V98" s="77"/>
      <c r="W98" s="72"/>
      <c r="X98" s="73"/>
      <c r="Y98" s="78" t="s">
        <v>40</v>
      </c>
      <c r="Z98" s="74">
        <f t="shared" ref="Z98:AD98" si="333">+SUM(Z89:Z97)</f>
        <v>11</v>
      </c>
      <c r="AA98" s="75">
        <f t="shared" si="333"/>
        <v>2</v>
      </c>
      <c r="AB98" s="75">
        <f t="shared" si="333"/>
        <v>0</v>
      </c>
      <c r="AC98" s="75">
        <f t="shared" si="333"/>
        <v>12</v>
      </c>
      <c r="AD98" s="76">
        <f t="shared" si="333"/>
        <v>27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126</v>
      </c>
      <c r="H99" s="96">
        <f t="shared" si="334"/>
        <v>12</v>
      </c>
      <c r="I99" s="96">
        <f t="shared" si="334"/>
        <v>20</v>
      </c>
      <c r="J99" s="96">
        <f t="shared" si="334"/>
        <v>142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49</v>
      </c>
      <c r="R99" s="96">
        <f t="shared" si="335"/>
        <v>4</v>
      </c>
      <c r="S99" s="96">
        <f t="shared" si="335"/>
        <v>4</v>
      </c>
      <c r="T99" s="96">
        <f t="shared" si="335"/>
        <v>53</v>
      </c>
      <c r="U99" s="97">
        <f t="shared" si="335"/>
        <v>68</v>
      </c>
      <c r="V99" s="85"/>
      <c r="W99" s="80"/>
      <c r="X99" s="81"/>
      <c r="Y99" s="94" t="s">
        <v>101</v>
      </c>
      <c r="Z99" s="96">
        <f t="shared" ref="Z99:AD99" si="336">Z98+Z87</f>
        <v>78</v>
      </c>
      <c r="AA99" s="96">
        <f t="shared" si="336"/>
        <v>8</v>
      </c>
      <c r="AB99" s="96">
        <f t="shared" si="336"/>
        <v>16</v>
      </c>
      <c r="AC99" s="96">
        <f t="shared" si="336"/>
        <v>90</v>
      </c>
      <c r="AD99" s="97">
        <f t="shared" si="336"/>
        <v>173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6">
    <mergeCell ref="E2:F2"/>
    <mergeCell ref="Y2:Z2"/>
    <mergeCell ref="A4:A27"/>
    <mergeCell ref="B5:B15"/>
    <mergeCell ref="B17:B27"/>
    <mergeCell ref="B29:B39"/>
    <mergeCell ref="B41:B51"/>
    <mergeCell ref="E98:F98"/>
    <mergeCell ref="E99:F99"/>
    <mergeCell ref="A28:A51"/>
    <mergeCell ref="A52:A75"/>
    <mergeCell ref="B53:B63"/>
    <mergeCell ref="B65:B75"/>
    <mergeCell ref="A76:A99"/>
    <mergeCell ref="B77:B87"/>
    <mergeCell ref="B89:B99"/>
  </mergeCells>
  <conditionalFormatting sqref="E2 O2 Y2">
    <cfRule type="containsText" dxfId="179" priority="1" operator="containsText" text="MAKİNE">
      <formula>NOT(ISERROR(SEARCH(("MAKİNE"),(E2))))</formula>
    </cfRule>
    <cfRule type="containsText" dxfId="178" priority="2" operator="containsText" text="İNŞAAT">
      <formula>NOT(ISERROR(SEARCH(("İNŞAAT"),(E2))))</formula>
    </cfRule>
    <cfRule type="containsText" dxfId="177" priority="3" operator="containsText" text="ELEKTRİK">
      <formula>NOT(ISERROR(SEARCH(("ELEKTRİK"),(E2))))</formula>
    </cfRule>
    <cfRule type="containsText" dxfId="176" priority="4" operator="containsText" text="BİLGİSAYAR">
      <formula>NOT(ISERROR(SEARCH(("BİLGİSAYAR"),(E2))))</formula>
    </cfRule>
    <cfRule type="containsText" dxfId="175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174" priority="6">
      <formula>$AG5=1</formula>
    </cfRule>
  </conditionalFormatting>
  <conditionalFormatting sqref="L2">
    <cfRule type="cellIs" dxfId="173" priority="7" operator="equal">
      <formula>240</formula>
    </cfRule>
    <cfRule type="cellIs" dxfId="172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447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59</v>
      </c>
      <c r="E2" s="313" t="s">
        <v>448</v>
      </c>
      <c r="F2" s="314"/>
      <c r="G2" s="14">
        <f t="shared" ref="G2:K2" si="0">G99</f>
        <v>146</v>
      </c>
      <c r="H2" s="15">
        <f t="shared" si="0"/>
        <v>20</v>
      </c>
      <c r="I2" s="15">
        <f t="shared" si="0"/>
        <v>8</v>
      </c>
      <c r="J2" s="16">
        <f t="shared" si="0"/>
        <v>160</v>
      </c>
      <c r="K2" s="17">
        <f t="shared" si="0"/>
        <v>240</v>
      </c>
      <c r="L2" s="18">
        <f>U2+AD2</f>
        <v>240</v>
      </c>
      <c r="M2" s="12"/>
      <c r="N2" s="19">
        <v>22</v>
      </c>
      <c r="O2" s="20" t="s">
        <v>213</v>
      </c>
      <c r="P2" s="21"/>
      <c r="Q2" s="21"/>
      <c r="R2" s="21"/>
      <c r="S2" s="21"/>
      <c r="T2" s="22"/>
      <c r="U2" s="17">
        <f>SUM(AH5:AH13,AH17:AH25,AH29:AH37,AH41:AH49,AH53:AH61,AH65:AH73,AH77:AH85,AH89:AH97)</f>
        <v>78</v>
      </c>
      <c r="V2" s="23"/>
      <c r="W2" s="12"/>
      <c r="X2" s="19">
        <v>37</v>
      </c>
      <c r="Y2" s="20" t="s">
        <v>448</v>
      </c>
      <c r="Z2" s="21"/>
      <c r="AA2" s="21"/>
      <c r="AB2" s="21"/>
      <c r="AC2" s="22"/>
      <c r="AD2" s="17">
        <f>SUM(AI5:AI13,AI17:AI25,AI29:AI37,AI41:AI49,AI53:AI61,AI65:AI73,AI77:AI85,AI89:AI97)</f>
        <v>162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201</v>
      </c>
      <c r="E8" s="62" t="s">
        <v>202</v>
      </c>
      <c r="F8" s="55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26</v>
      </c>
      <c r="O8" s="62" t="s">
        <v>27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2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205</v>
      </c>
      <c r="E9" s="62" t="s">
        <v>449</v>
      </c>
      <c r="F9" s="55" t="b">
        <v>1</v>
      </c>
      <c r="G9" s="57">
        <v>3</v>
      </c>
      <c r="H9" s="57">
        <v>0</v>
      </c>
      <c r="I9" s="57">
        <v>0</v>
      </c>
      <c r="J9" s="58">
        <f t="shared" si="1"/>
        <v>3</v>
      </c>
      <c r="K9" s="59">
        <v>3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/>
      <c r="W9" s="52">
        <f t="shared" si="12"/>
        <v>5</v>
      </c>
      <c r="X9" s="61" t="str">
        <f t="shared" ref="X9:Y9" si="22">IF($F9=TRUE,D9,"")</f>
        <v>ENM103</v>
      </c>
      <c r="Y9" s="62" t="str">
        <f t="shared" si="22"/>
        <v>Programlamaya Giriş</v>
      </c>
      <c r="Z9" s="57">
        <f t="shared" ref="Z9:AB9" si="23">IF($F9=TRUE,G9,"")</f>
        <v>3</v>
      </c>
      <c r="AA9" s="57">
        <f t="shared" si="23"/>
        <v>0</v>
      </c>
      <c r="AB9" s="57">
        <f t="shared" si="23"/>
        <v>0</v>
      </c>
      <c r="AC9" s="58">
        <f t="shared" si="5"/>
        <v>3</v>
      </c>
      <c r="AD9" s="59">
        <f t="shared" ref="AD9:AE9" si="24">IF($F9=TRUE,K9,"")</f>
        <v>3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3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34</v>
      </c>
      <c r="E11" s="62" t="s">
        <v>35</v>
      </c>
      <c r="F11" s="55" t="b">
        <v>0</v>
      </c>
      <c r="G11" s="57">
        <v>1</v>
      </c>
      <c r="H11" s="57">
        <v>2</v>
      </c>
      <c r="I11" s="57">
        <v>0</v>
      </c>
      <c r="J11" s="58">
        <f t="shared" si="1"/>
        <v>2</v>
      </c>
      <c r="K11" s="59">
        <v>4</v>
      </c>
      <c r="L11" s="60"/>
      <c r="M11" s="52">
        <f t="shared" si="11"/>
        <v>7</v>
      </c>
      <c r="N11" s="61" t="s">
        <v>34</v>
      </c>
      <c r="O11" s="62" t="s">
        <v>35</v>
      </c>
      <c r="P11" s="57" t="b">
        <v>0</v>
      </c>
      <c r="Q11" s="57">
        <v>1</v>
      </c>
      <c r="R11" s="57">
        <v>2</v>
      </c>
      <c r="S11" s="57">
        <v>0</v>
      </c>
      <c r="T11" s="58">
        <f t="shared" si="2"/>
        <v>2</v>
      </c>
      <c r="U11" s="59">
        <v>4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4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>
        <f t="shared" si="10"/>
        <v>8</v>
      </c>
      <c r="D12" s="61" t="s">
        <v>38</v>
      </c>
      <c r="E12" s="62" t="s">
        <v>39</v>
      </c>
      <c r="F12" s="55" t="b">
        <v>0</v>
      </c>
      <c r="G12" s="57">
        <v>2</v>
      </c>
      <c r="H12" s="57">
        <v>1</v>
      </c>
      <c r="I12" s="57">
        <v>0</v>
      </c>
      <c r="J12" s="58">
        <f t="shared" si="1"/>
        <v>2.5</v>
      </c>
      <c r="K12" s="59">
        <v>2</v>
      </c>
      <c r="L12" s="60"/>
      <c r="M12" s="52">
        <f t="shared" si="11"/>
        <v>8</v>
      </c>
      <c r="N12" s="61" t="s">
        <v>38</v>
      </c>
      <c r="O12" s="62" t="s">
        <v>39</v>
      </c>
      <c r="P12" s="57" t="b">
        <v>0</v>
      </c>
      <c r="Q12" s="57">
        <v>2</v>
      </c>
      <c r="R12" s="57">
        <v>1</v>
      </c>
      <c r="S12" s="57">
        <v>0</v>
      </c>
      <c r="T12" s="58">
        <f t="shared" si="2"/>
        <v>2.5</v>
      </c>
      <c r="U12" s="59">
        <v>2</v>
      </c>
      <c r="V12" s="60"/>
      <c r="W12" s="52">
        <f t="shared" si="12"/>
        <v>8</v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2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19</v>
      </c>
      <c r="H14" s="75">
        <f t="shared" si="37"/>
        <v>5</v>
      </c>
      <c r="I14" s="75">
        <f t="shared" si="37"/>
        <v>4</v>
      </c>
      <c r="J14" s="75">
        <f t="shared" si="37"/>
        <v>23.5</v>
      </c>
      <c r="K14" s="76">
        <f t="shared" si="37"/>
        <v>30</v>
      </c>
      <c r="L14" s="77"/>
      <c r="M14" s="72"/>
      <c r="N14" s="73"/>
      <c r="O14" s="78" t="s">
        <v>40</v>
      </c>
      <c r="P14" s="74"/>
      <c r="Q14" s="74">
        <f t="shared" ref="Q14:U14" si="38">+SUM(Q5:Q13)</f>
        <v>16</v>
      </c>
      <c r="R14" s="75">
        <f t="shared" si="38"/>
        <v>5</v>
      </c>
      <c r="S14" s="75">
        <f t="shared" si="38"/>
        <v>4</v>
      </c>
      <c r="T14" s="75">
        <f t="shared" si="38"/>
        <v>20.5</v>
      </c>
      <c r="U14" s="76">
        <f t="shared" si="38"/>
        <v>27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0</v>
      </c>
      <c r="AB14" s="75">
        <f t="shared" si="39"/>
        <v>0</v>
      </c>
      <c r="AC14" s="75">
        <f t="shared" si="39"/>
        <v>3</v>
      </c>
      <c r="AD14" s="76">
        <f t="shared" si="39"/>
        <v>3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19</v>
      </c>
      <c r="H15" s="90">
        <f t="shared" si="40"/>
        <v>5</v>
      </c>
      <c r="I15" s="90">
        <f t="shared" si="40"/>
        <v>4</v>
      </c>
      <c r="J15" s="83">
        <f t="shared" si="40"/>
        <v>23.5</v>
      </c>
      <c r="K15" s="91">
        <f t="shared" si="40"/>
        <v>30</v>
      </c>
      <c r="L15" s="92"/>
      <c r="M15" s="86"/>
      <c r="N15" s="87"/>
      <c r="O15" s="88" t="s">
        <v>41</v>
      </c>
      <c r="P15" s="89"/>
      <c r="Q15" s="90">
        <f t="shared" ref="Q15:U15" si="41">Q14</f>
        <v>16</v>
      </c>
      <c r="R15" s="90">
        <f t="shared" si="41"/>
        <v>5</v>
      </c>
      <c r="S15" s="90">
        <f t="shared" si="41"/>
        <v>4</v>
      </c>
      <c r="T15" s="83">
        <f t="shared" si="41"/>
        <v>20.5</v>
      </c>
      <c r="U15" s="91">
        <f t="shared" si="41"/>
        <v>27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0</v>
      </c>
      <c r="AB15" s="90">
        <f t="shared" si="42"/>
        <v>0</v>
      </c>
      <c r="AC15" s="83">
        <f t="shared" si="42"/>
        <v>3</v>
      </c>
      <c r="AD15" s="91">
        <f t="shared" si="42"/>
        <v>3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45</v>
      </c>
      <c r="E18" s="62" t="s">
        <v>46</v>
      </c>
      <c r="F18" s="55" t="b">
        <v>0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203</v>
      </c>
      <c r="E19" s="62" t="s">
        <v>188</v>
      </c>
      <c r="F19" s="55" t="b">
        <v>1</v>
      </c>
      <c r="G19" s="57">
        <v>2</v>
      </c>
      <c r="H19" s="57">
        <v>2</v>
      </c>
      <c r="I19" s="57">
        <v>0</v>
      </c>
      <c r="J19" s="58">
        <f t="shared" si="43"/>
        <v>3</v>
      </c>
      <c r="K19" s="59">
        <v>5</v>
      </c>
      <c r="L19" s="60" t="s">
        <v>205</v>
      </c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ENM102</v>
      </c>
      <c r="Y19" s="62" t="str">
        <f t="shared" si="58"/>
        <v>Bilgisayar Programlama I</v>
      </c>
      <c r="Z19" s="57">
        <f t="shared" ref="Z19:AB19" si="59">IF($F19=TRUE,G19,"")</f>
        <v>2</v>
      </c>
      <c r="AA19" s="57">
        <f t="shared" si="59"/>
        <v>2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5</v>
      </c>
      <c r="AE19" s="60" t="str">
        <f t="shared" si="60"/>
        <v>ENM103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450</v>
      </c>
      <c r="E20" s="62" t="s">
        <v>451</v>
      </c>
      <c r="F20" s="55" t="b">
        <v>1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5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 t="str">
        <f>IF(O20="","",VLOOKUP(O20,İ!$C$101:$K$157,9,0))</f>
        <v/>
      </c>
      <c r="W20" s="52">
        <f t="shared" si="54"/>
        <v>4</v>
      </c>
      <c r="X20" s="61" t="str">
        <f t="shared" ref="X20:Y20" si="61">IF($F20=TRUE,D20,"")</f>
        <v>ENM104</v>
      </c>
      <c r="Y20" s="62" t="str">
        <f t="shared" si="61"/>
        <v>Olasılığa Giriş</v>
      </c>
      <c r="Z20" s="57">
        <f t="shared" ref="Z20:AB20" si="62">IF($F20=TRUE,G20,"")</f>
        <v>3</v>
      </c>
      <c r="AA20" s="57">
        <f t="shared" si="62"/>
        <v>0</v>
      </c>
      <c r="AB20" s="57">
        <f t="shared" si="62"/>
        <v>0</v>
      </c>
      <c r="AC20" s="58">
        <f t="shared" si="47"/>
        <v>3</v>
      </c>
      <c r="AD20" s="59">
        <f t="shared" ref="AD20:AE20" si="63">IF($F20=TRUE,K20,"")</f>
        <v>5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5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97</v>
      </c>
      <c r="E21" s="62" t="s">
        <v>98</v>
      </c>
      <c r="F21" s="55" t="b">
        <v>0</v>
      </c>
      <c r="G21" s="57">
        <v>3</v>
      </c>
      <c r="H21" s="57">
        <v>0</v>
      </c>
      <c r="I21" s="57">
        <v>0</v>
      </c>
      <c r="J21" s="58">
        <f t="shared" si="43"/>
        <v>3</v>
      </c>
      <c r="K21" s="59">
        <v>4</v>
      </c>
      <c r="L21" s="60"/>
      <c r="M21" s="52">
        <f t="shared" si="53"/>
        <v>5</v>
      </c>
      <c r="N21" s="61" t="s">
        <v>97</v>
      </c>
      <c r="O21" s="62" t="s">
        <v>98</v>
      </c>
      <c r="P21" s="57" t="b">
        <v>0</v>
      </c>
      <c r="Q21" s="57">
        <v>3</v>
      </c>
      <c r="R21" s="57">
        <v>0</v>
      </c>
      <c r="S21" s="57">
        <v>0</v>
      </c>
      <c r="T21" s="58">
        <f t="shared" si="44"/>
        <v>3</v>
      </c>
      <c r="U21" s="59">
        <v>4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55</v>
      </c>
      <c r="E22" s="62" t="s">
        <v>56</v>
      </c>
      <c r="F22" s="55" t="b">
        <v>0</v>
      </c>
      <c r="G22" s="57">
        <v>1</v>
      </c>
      <c r="H22" s="57">
        <v>0</v>
      </c>
      <c r="I22" s="57">
        <v>0</v>
      </c>
      <c r="J22" s="58">
        <f t="shared" si="43"/>
        <v>1</v>
      </c>
      <c r="K22" s="59">
        <v>2</v>
      </c>
      <c r="L22" s="60"/>
      <c r="M22" s="52">
        <f t="shared" si="53"/>
        <v>6</v>
      </c>
      <c r="N22" s="61" t="s">
        <v>55</v>
      </c>
      <c r="O22" s="62" t="s">
        <v>56</v>
      </c>
      <c r="P22" s="57" t="b">
        <v>0</v>
      </c>
      <c r="Q22" s="57">
        <v>1</v>
      </c>
      <c r="R22" s="57">
        <v>0</v>
      </c>
      <c r="S22" s="57">
        <v>0</v>
      </c>
      <c r="T22" s="58">
        <f t="shared" si="44"/>
        <v>1</v>
      </c>
      <c r="U22" s="59">
        <v>2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2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57</v>
      </c>
      <c r="E23" s="62" t="s">
        <v>58</v>
      </c>
      <c r="F23" s="55" t="b">
        <v>0</v>
      </c>
      <c r="G23" s="57">
        <v>2</v>
      </c>
      <c r="H23" s="57">
        <v>1</v>
      </c>
      <c r="I23" s="57">
        <v>0</v>
      </c>
      <c r="J23" s="58">
        <f t="shared" si="43"/>
        <v>2.5</v>
      </c>
      <c r="K23" s="59">
        <v>2</v>
      </c>
      <c r="L23" s="60"/>
      <c r="M23" s="52">
        <f t="shared" si="53"/>
        <v>7</v>
      </c>
      <c r="N23" s="61" t="s">
        <v>57</v>
      </c>
      <c r="O23" s="62" t="s">
        <v>58</v>
      </c>
      <c r="P23" s="57" t="b">
        <v>0</v>
      </c>
      <c r="Q23" s="57">
        <v>2</v>
      </c>
      <c r="R23" s="57">
        <v>1</v>
      </c>
      <c r="S23" s="57">
        <v>0</v>
      </c>
      <c r="T23" s="58">
        <f t="shared" si="44"/>
        <v>2.5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 t="str">
        <f t="shared" si="52"/>
        <v/>
      </c>
      <c r="D24" s="61"/>
      <c r="E24" s="62"/>
      <c r="F24" s="55" t="b">
        <v>0</v>
      </c>
      <c r="G24" s="57"/>
      <c r="H24" s="57"/>
      <c r="I24" s="57"/>
      <c r="J24" s="58" t="str">
        <f t="shared" si="43"/>
        <v/>
      </c>
      <c r="K24" s="59"/>
      <c r="L24" s="60"/>
      <c r="M24" s="52" t="str">
        <f t="shared" si="53"/>
        <v/>
      </c>
      <c r="N24" s="61"/>
      <c r="O24" s="62"/>
      <c r="P24" s="57"/>
      <c r="Q24" s="57"/>
      <c r="R24" s="57"/>
      <c r="S24" s="57"/>
      <c r="T24" s="58" t="str">
        <f t="shared" si="44"/>
        <v/>
      </c>
      <c r="U24" s="59"/>
      <c r="V24" s="60" t="str">
        <f>IF(O24="","",VLOOKUP(O24,İ!$C$101:$K$157,9,0))</f>
        <v/>
      </c>
      <c r="W24" s="52" t="str">
        <f t="shared" si="54"/>
        <v/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0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18</v>
      </c>
      <c r="H26" s="75">
        <f t="shared" si="79"/>
        <v>3</v>
      </c>
      <c r="I26" s="75">
        <f t="shared" si="79"/>
        <v>2</v>
      </c>
      <c r="J26" s="75">
        <f t="shared" si="79"/>
        <v>20.5</v>
      </c>
      <c r="K26" s="76">
        <f t="shared" si="79"/>
        <v>30</v>
      </c>
      <c r="L26" s="77"/>
      <c r="M26" s="72"/>
      <c r="N26" s="73"/>
      <c r="O26" s="78" t="s">
        <v>40</v>
      </c>
      <c r="P26" s="74"/>
      <c r="Q26" s="74">
        <f t="shared" ref="Q26:U26" si="80">+SUM(Q17:Q25)</f>
        <v>13</v>
      </c>
      <c r="R26" s="75">
        <f t="shared" si="80"/>
        <v>1</v>
      </c>
      <c r="S26" s="75">
        <f t="shared" si="80"/>
        <v>2</v>
      </c>
      <c r="T26" s="75">
        <f t="shared" si="80"/>
        <v>14.5</v>
      </c>
      <c r="U26" s="76">
        <f t="shared" si="80"/>
        <v>20</v>
      </c>
      <c r="V26" s="77"/>
      <c r="W26" s="72"/>
      <c r="X26" s="73"/>
      <c r="Y26" s="78" t="s">
        <v>40</v>
      </c>
      <c r="Z26" s="74">
        <f t="shared" ref="Z26:AD26" si="81">+SUM(Z17:Z25)</f>
        <v>5</v>
      </c>
      <c r="AA26" s="75">
        <f t="shared" si="81"/>
        <v>2</v>
      </c>
      <c r="AB26" s="75">
        <f t="shared" si="81"/>
        <v>0</v>
      </c>
      <c r="AC26" s="75">
        <f t="shared" si="81"/>
        <v>6</v>
      </c>
      <c r="AD26" s="76">
        <f t="shared" si="81"/>
        <v>10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37</v>
      </c>
      <c r="H27" s="90">
        <f t="shared" si="82"/>
        <v>8</v>
      </c>
      <c r="I27" s="90">
        <f t="shared" si="82"/>
        <v>6</v>
      </c>
      <c r="J27" s="90">
        <f t="shared" si="82"/>
        <v>44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29</v>
      </c>
      <c r="R27" s="90">
        <f t="shared" si="83"/>
        <v>6</v>
      </c>
      <c r="S27" s="90">
        <f t="shared" si="83"/>
        <v>6</v>
      </c>
      <c r="T27" s="90">
        <f t="shared" si="83"/>
        <v>35</v>
      </c>
      <c r="U27" s="91">
        <f t="shared" si="83"/>
        <v>47</v>
      </c>
      <c r="V27" s="92"/>
      <c r="W27" s="86"/>
      <c r="X27" s="87"/>
      <c r="Y27" s="88" t="s">
        <v>41</v>
      </c>
      <c r="Z27" s="90">
        <f t="shared" ref="Z27:AD27" si="84">Z26+Z15</f>
        <v>8</v>
      </c>
      <c r="AA27" s="90">
        <f t="shared" si="84"/>
        <v>2</v>
      </c>
      <c r="AB27" s="90">
        <f t="shared" si="84"/>
        <v>0</v>
      </c>
      <c r="AC27" s="90">
        <f t="shared" si="84"/>
        <v>9</v>
      </c>
      <c r="AD27" s="91">
        <f t="shared" si="84"/>
        <v>13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61</v>
      </c>
      <c r="E29" s="62" t="s">
        <v>62</v>
      </c>
      <c r="F29" s="55" t="b">
        <v>0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 t="s">
        <v>61</v>
      </c>
      <c r="O29" s="62" t="s">
        <v>62</v>
      </c>
      <c r="P29" s="57" t="b">
        <v>0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4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4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361</v>
      </c>
      <c r="E30" s="62" t="s">
        <v>196</v>
      </c>
      <c r="F30" s="55" t="b">
        <v>0</v>
      </c>
      <c r="G30" s="57">
        <v>3</v>
      </c>
      <c r="H30" s="57">
        <v>0</v>
      </c>
      <c r="I30" s="57">
        <v>0</v>
      </c>
      <c r="J30" s="58">
        <f t="shared" si="85"/>
        <v>3</v>
      </c>
      <c r="K30" s="59">
        <v>5</v>
      </c>
      <c r="L30" s="60"/>
      <c r="M30" s="52">
        <f t="shared" ref="M30:M37" si="95">IF($D30="","",MAX(M$29:M29)+1)</f>
        <v>2</v>
      </c>
      <c r="N30" s="61" t="s">
        <v>93</v>
      </c>
      <c r="O30" s="62" t="s">
        <v>94</v>
      </c>
      <c r="P30" s="57"/>
      <c r="Q30" s="57">
        <v>3</v>
      </c>
      <c r="R30" s="57">
        <v>0</v>
      </c>
      <c r="S30" s="57">
        <v>0</v>
      </c>
      <c r="T30" s="58">
        <f t="shared" si="86"/>
        <v>3</v>
      </c>
      <c r="U30" s="59">
        <v>4</v>
      </c>
      <c r="V30" s="60"/>
      <c r="W30" s="52">
        <f t="shared" ref="W30:W37" si="96">IF($D30="","",MAX(W$29:W29)+1)</f>
        <v>2</v>
      </c>
      <c r="X30" s="61" t="str">
        <f t="shared" ref="X30:Y30" si="97">IF($F30=TRUE,D30,"")</f>
        <v/>
      </c>
      <c r="Y30" s="62" t="str">
        <f t="shared" si="97"/>
        <v/>
      </c>
      <c r="Z30" s="57" t="str">
        <f t="shared" ref="Z30:AB30" si="98">IF($F30=TRUE,G30,"")</f>
        <v/>
      </c>
      <c r="AA30" s="57" t="str">
        <f t="shared" si="98"/>
        <v/>
      </c>
      <c r="AB30" s="57" t="str">
        <f t="shared" si="98"/>
        <v/>
      </c>
      <c r="AC30" s="58" t="str">
        <f t="shared" si="89"/>
        <v/>
      </c>
      <c r="AD30" s="59" t="str">
        <f t="shared" ref="AD30:AE30" si="99">IF($F30=TRUE,K30,"")</f>
        <v/>
      </c>
      <c r="AE30" s="60" t="str">
        <f t="shared" si="99"/>
        <v/>
      </c>
      <c r="AF30" s="63"/>
      <c r="AG30" s="67">
        <f t="shared" si="91"/>
        <v>0</v>
      </c>
      <c r="AH30" s="68">
        <f t="shared" si="92"/>
        <v>5</v>
      </c>
      <c r="AI30" s="63">
        <f t="shared" si="93"/>
        <v>0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452</v>
      </c>
      <c r="E31" s="62" t="s">
        <v>396</v>
      </c>
      <c r="F31" s="55" t="b">
        <v>1</v>
      </c>
      <c r="G31" s="57">
        <v>2</v>
      </c>
      <c r="H31" s="57">
        <v>2</v>
      </c>
      <c r="I31" s="57">
        <v>0</v>
      </c>
      <c r="J31" s="58">
        <f t="shared" si="85"/>
        <v>3</v>
      </c>
      <c r="K31" s="59">
        <v>5</v>
      </c>
      <c r="L31" s="60" t="s">
        <v>205</v>
      </c>
      <c r="M31" s="52">
        <f t="shared" si="95"/>
        <v>3</v>
      </c>
      <c r="N31" s="61" t="str">
        <f>IF(O31="","",VLOOKUP(O31,İ!$C$101:$K$157,2,0))</f>
        <v/>
      </c>
      <c r="O31" s="62"/>
      <c r="P31" s="57"/>
      <c r="Q31" s="57" t="str">
        <f>IF(O31="","",VLOOKUP(O31,İ!$C$101:$K$157,4,0))</f>
        <v/>
      </c>
      <c r="R31" s="57" t="str">
        <f>IF(O31="","",VLOOKUP(O31,İ!$C$101:$K$157,5,0))</f>
        <v/>
      </c>
      <c r="S31" s="57" t="str">
        <f>IF(O31="","",VLOOKUP(O31,İ!$C$101:$K$157,6,0))</f>
        <v/>
      </c>
      <c r="T31" s="58" t="str">
        <f t="shared" si="86"/>
        <v/>
      </c>
      <c r="U31" s="59" t="str">
        <f>IF(O31="","",VLOOKUP(O31,İ!$C$101:$K$157,8,0))</f>
        <v/>
      </c>
      <c r="V31" s="60" t="str">
        <f>IF(O31="","",VLOOKUP(O31,İ!$C$101:$K$157,9,0))</f>
        <v/>
      </c>
      <c r="W31" s="52">
        <f t="shared" si="96"/>
        <v>3</v>
      </c>
      <c r="X31" s="61" t="str">
        <f t="shared" ref="X31:Y31" si="100">IF($F31=TRUE,D31,"")</f>
        <v>ENM203</v>
      </c>
      <c r="Y31" s="62" t="str">
        <f t="shared" si="100"/>
        <v>Bilgisayar Programlama II</v>
      </c>
      <c r="Z31" s="57">
        <f t="shared" ref="Z31:AB31" si="101">IF($F31=TRUE,G31,"")</f>
        <v>2</v>
      </c>
      <c r="AA31" s="57">
        <f t="shared" si="101"/>
        <v>2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 t="str">
        <f t="shared" si="102"/>
        <v>ENM103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208</v>
      </c>
      <c r="E32" s="62" t="s">
        <v>190</v>
      </c>
      <c r="F32" s="55" t="b">
        <v>1</v>
      </c>
      <c r="G32" s="57">
        <v>3</v>
      </c>
      <c r="H32" s="57">
        <v>0</v>
      </c>
      <c r="I32" s="57">
        <v>0</v>
      </c>
      <c r="J32" s="58">
        <f t="shared" si="85"/>
        <v>3</v>
      </c>
      <c r="K32" s="59">
        <v>4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ENM205</v>
      </c>
      <c r="Y32" s="62" t="str">
        <f t="shared" si="103"/>
        <v>Olasılık ve İstatistik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0</v>
      </c>
      <c r="AC32" s="58">
        <f t="shared" si="89"/>
        <v>3</v>
      </c>
      <c r="AD32" s="59">
        <f t="shared" ref="AD32:AE32" si="105">IF($F32=TRUE,K32,"")</f>
        <v>4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4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453</v>
      </c>
      <c r="E33" s="62" t="s">
        <v>454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5</v>
      </c>
      <c r="L33" s="60"/>
      <c r="M33" s="52">
        <f t="shared" si="95"/>
        <v>5</v>
      </c>
      <c r="N33" s="61" t="str">
        <f>IF(O33="","",VLOOKUP(O33,İ!$C$101:$K$157,2,0))</f>
        <v/>
      </c>
      <c r="O33" s="62"/>
      <c r="P33" s="57"/>
      <c r="Q33" s="57" t="str">
        <f>IF(O33="","",VLOOKUP(O33,İ!$C$101:$K$157,4,0))</f>
        <v/>
      </c>
      <c r="R33" s="57" t="str">
        <f>IF(O33="","",VLOOKUP(O33,İ!$C$101:$K$157,5,0))</f>
        <v/>
      </c>
      <c r="S33" s="57" t="str">
        <f>IF(O33="","",VLOOKUP(O33,İ!$C$101:$K$157,6,0))</f>
        <v/>
      </c>
      <c r="T33" s="58" t="str">
        <f t="shared" si="86"/>
        <v/>
      </c>
      <c r="U33" s="59" t="str">
        <f>IF(O33="","",VLOOKUP(O33,İ!$C$101:$K$157,8,0))</f>
        <v/>
      </c>
      <c r="V33" s="60" t="str">
        <f>IF(O33="","",VLOOKUP(O33,İ!$C$101:$K$157,9,0))</f>
        <v/>
      </c>
      <c r="W33" s="52">
        <f t="shared" si="96"/>
        <v>5</v>
      </c>
      <c r="X33" s="61" t="str">
        <f t="shared" ref="X33:Y33" si="106">IF($F33=TRUE,D33,"")</f>
        <v>ENM207</v>
      </c>
      <c r="Y33" s="62" t="str">
        <f t="shared" si="106"/>
        <v>Sistem Analizi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5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5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158</v>
      </c>
      <c r="E34" s="62" t="s">
        <v>134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3</v>
      </c>
      <c r="L34" s="60"/>
      <c r="M34" s="52">
        <f t="shared" si="95"/>
        <v>6</v>
      </c>
      <c r="N34" s="61" t="s">
        <v>133</v>
      </c>
      <c r="O34" s="62" t="s">
        <v>134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3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3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61" t="s">
        <v>77</v>
      </c>
      <c r="E35" s="62" t="s">
        <v>78</v>
      </c>
      <c r="F35" s="55" t="b">
        <v>0</v>
      </c>
      <c r="G35" s="57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>
        <f t="shared" si="94"/>
        <v>8</v>
      </c>
      <c r="D36" s="61" t="s">
        <v>118</v>
      </c>
      <c r="E36" s="62" t="s">
        <v>119</v>
      </c>
      <c r="F36" s="55" t="b">
        <v>0</v>
      </c>
      <c r="G36" s="57">
        <v>2</v>
      </c>
      <c r="H36" s="57">
        <v>0</v>
      </c>
      <c r="I36" s="57">
        <v>0</v>
      </c>
      <c r="J36" s="58">
        <f t="shared" si="85"/>
        <v>2</v>
      </c>
      <c r="K36" s="59">
        <v>2</v>
      </c>
      <c r="L36" s="60"/>
      <c r="M36" s="52">
        <f t="shared" si="95"/>
        <v>8</v>
      </c>
      <c r="N36" s="61" t="s">
        <v>118</v>
      </c>
      <c r="O36" s="62" t="s">
        <v>119</v>
      </c>
      <c r="P36" s="57" t="b">
        <v>0</v>
      </c>
      <c r="Q36" s="57">
        <v>2</v>
      </c>
      <c r="R36" s="57">
        <v>0</v>
      </c>
      <c r="S36" s="57">
        <v>0</v>
      </c>
      <c r="T36" s="58">
        <f t="shared" si="86"/>
        <v>2</v>
      </c>
      <c r="U36" s="59">
        <v>2</v>
      </c>
      <c r="V36" s="60"/>
      <c r="W36" s="52">
        <f t="shared" si="96"/>
        <v>8</v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2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20</v>
      </c>
      <c r="H38" s="75">
        <f t="shared" si="121"/>
        <v>2</v>
      </c>
      <c r="I38" s="75">
        <f t="shared" si="121"/>
        <v>0</v>
      </c>
      <c r="J38" s="75">
        <f t="shared" si="121"/>
        <v>21</v>
      </c>
      <c r="K38" s="76">
        <f t="shared" si="121"/>
        <v>30</v>
      </c>
      <c r="L38" s="77"/>
      <c r="M38" s="72"/>
      <c r="N38" s="73"/>
      <c r="O38" s="78" t="s">
        <v>40</v>
      </c>
      <c r="P38" s="74"/>
      <c r="Q38" s="74">
        <f t="shared" ref="Q38:U38" si="122">+SUM(Q29:Q37)</f>
        <v>12</v>
      </c>
      <c r="R38" s="75">
        <f t="shared" si="122"/>
        <v>0</v>
      </c>
      <c r="S38" s="75">
        <f t="shared" si="122"/>
        <v>0</v>
      </c>
      <c r="T38" s="75">
        <f t="shared" si="122"/>
        <v>12</v>
      </c>
      <c r="U38" s="76">
        <f t="shared" si="122"/>
        <v>15</v>
      </c>
      <c r="V38" s="77"/>
      <c r="W38" s="72"/>
      <c r="X38" s="73"/>
      <c r="Y38" s="78" t="s">
        <v>40</v>
      </c>
      <c r="Z38" s="74">
        <f t="shared" ref="Z38:AD38" si="123">+SUM(Z29:Z37)</f>
        <v>8</v>
      </c>
      <c r="AA38" s="75">
        <f t="shared" si="123"/>
        <v>2</v>
      </c>
      <c r="AB38" s="75">
        <f t="shared" si="123"/>
        <v>0</v>
      </c>
      <c r="AC38" s="75">
        <f t="shared" si="123"/>
        <v>9</v>
      </c>
      <c r="AD38" s="76">
        <f t="shared" si="123"/>
        <v>14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57</v>
      </c>
      <c r="H39" s="90">
        <f t="shared" si="124"/>
        <v>10</v>
      </c>
      <c r="I39" s="90">
        <f t="shared" si="124"/>
        <v>6</v>
      </c>
      <c r="J39" s="90">
        <f t="shared" si="124"/>
        <v>65</v>
      </c>
      <c r="K39" s="91">
        <f t="shared" si="124"/>
        <v>90</v>
      </c>
      <c r="L39" s="92"/>
      <c r="M39" s="86"/>
      <c r="N39" s="87"/>
      <c r="O39" s="88" t="s">
        <v>41</v>
      </c>
      <c r="P39" s="89"/>
      <c r="Q39" s="90">
        <f t="shared" ref="Q39:U39" si="125">Q38+Q27</f>
        <v>41</v>
      </c>
      <c r="R39" s="90">
        <f t="shared" si="125"/>
        <v>6</v>
      </c>
      <c r="S39" s="90">
        <f t="shared" si="125"/>
        <v>6</v>
      </c>
      <c r="T39" s="90">
        <f t="shared" si="125"/>
        <v>47</v>
      </c>
      <c r="U39" s="91">
        <f t="shared" si="125"/>
        <v>62</v>
      </c>
      <c r="V39" s="92"/>
      <c r="W39" s="86"/>
      <c r="X39" s="87"/>
      <c r="Y39" s="88" t="s">
        <v>41</v>
      </c>
      <c r="Z39" s="90">
        <f t="shared" ref="Z39:AD39" si="126">Z38+Z27</f>
        <v>16</v>
      </c>
      <c r="AA39" s="90">
        <f t="shared" si="126"/>
        <v>4</v>
      </c>
      <c r="AB39" s="90">
        <f t="shared" si="126"/>
        <v>0</v>
      </c>
      <c r="AC39" s="90">
        <f t="shared" si="126"/>
        <v>18</v>
      </c>
      <c r="AD39" s="91">
        <f t="shared" si="126"/>
        <v>27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455</v>
      </c>
      <c r="E41" s="62" t="s">
        <v>456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4</v>
      </c>
      <c r="L41" s="60"/>
      <c r="M41" s="52">
        <f>IF($D41="","",1)</f>
        <v>1</v>
      </c>
      <c r="N41" s="61" t="str">
        <f>IF(O41="","",VLOOKUP(O41,İ!$C$101:$K$157,2,0))</f>
        <v/>
      </c>
      <c r="O41" s="62"/>
      <c r="P41" s="57"/>
      <c r="Q41" s="57" t="str">
        <f>IF(O41="","",VLOOKUP(O41,İ!$C$101:$K$157,4,0))</f>
        <v/>
      </c>
      <c r="R41" s="57" t="str">
        <f>IF(O41="","",VLOOKUP(O41,İ!$C$101:$K$157,5,0))</f>
        <v/>
      </c>
      <c r="S41" s="57" t="str">
        <f>IF(O41="","",VLOOKUP(O41,İ!$C$101:$K$157,6,0))</f>
        <v/>
      </c>
      <c r="T41" s="58" t="str">
        <f t="shared" ref="T41:T49" si="128">IF(Q41="","",Q41+(R41+S41)/2)</f>
        <v/>
      </c>
      <c r="U41" s="59" t="str">
        <f>IF(O41="","",VLOOKUP(O41,İ!$C$101:$K$157,8,0))</f>
        <v/>
      </c>
      <c r="V41" s="60" t="str">
        <f>IF(O41="","",VLOOKUP(O41,İ!$C$101:$K$157,9,0))</f>
        <v/>
      </c>
      <c r="W41" s="52">
        <f>IF($D41="","",1)</f>
        <v>1</v>
      </c>
      <c r="X41" s="61" t="str">
        <f t="shared" ref="X41:Y41" si="129">IF($F41=TRUE,D41,"")</f>
        <v>ENM202</v>
      </c>
      <c r="Y41" s="62" t="str">
        <f t="shared" si="129"/>
        <v>Ekonomi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4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4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206</v>
      </c>
      <c r="E42" s="62" t="s">
        <v>207</v>
      </c>
      <c r="F42" s="55" t="b">
        <v>1</v>
      </c>
      <c r="G42" s="57">
        <v>3</v>
      </c>
      <c r="H42" s="57">
        <v>0</v>
      </c>
      <c r="I42" s="57">
        <v>0</v>
      </c>
      <c r="J42" s="58">
        <f t="shared" si="127"/>
        <v>3</v>
      </c>
      <c r="K42" s="59">
        <v>5</v>
      </c>
      <c r="L42" s="60" t="s">
        <v>208</v>
      </c>
      <c r="M42" s="52">
        <f t="shared" ref="M42:M49" si="137">IF($D42="","",MAX(M$41:M41)+1)</f>
        <v>2</v>
      </c>
      <c r="N42" s="61"/>
      <c r="O42" s="62"/>
      <c r="P42" s="57"/>
      <c r="Q42" s="57"/>
      <c r="R42" s="57"/>
      <c r="S42" s="57"/>
      <c r="T42" s="58" t="str">
        <f t="shared" si="128"/>
        <v/>
      </c>
      <c r="U42" s="59"/>
      <c r="V42" s="60"/>
      <c r="W42" s="52">
        <f t="shared" ref="W42:W49" si="138">IF($D42="","",MAX(W$41:W41)+1)</f>
        <v>2</v>
      </c>
      <c r="X42" s="61" t="str">
        <f t="shared" ref="X42:Y42" si="139">IF($F42=TRUE,D42,"")</f>
        <v>ENM204</v>
      </c>
      <c r="Y42" s="62" t="str">
        <f t="shared" si="139"/>
        <v>Mühendislik İstatistiği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0</v>
      </c>
      <c r="AC42" s="58">
        <f t="shared" si="131"/>
        <v>3</v>
      </c>
      <c r="AD42" s="59">
        <f t="shared" ref="AD42:AE42" si="141">IF($F42=TRUE,K42,"")</f>
        <v>5</v>
      </c>
      <c r="AE42" s="60" t="str">
        <f t="shared" si="141"/>
        <v>ENM205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5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457</v>
      </c>
      <c r="E43" s="62" t="s">
        <v>458</v>
      </c>
      <c r="F43" s="55" t="b">
        <v>1</v>
      </c>
      <c r="G43" s="57">
        <v>3</v>
      </c>
      <c r="H43" s="57">
        <v>0</v>
      </c>
      <c r="I43" s="57">
        <v>0</v>
      </c>
      <c r="J43" s="58">
        <f t="shared" si="127"/>
        <v>3</v>
      </c>
      <c r="K43" s="59">
        <v>5</v>
      </c>
      <c r="L43" s="60" t="s">
        <v>208</v>
      </c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ENM206</v>
      </c>
      <c r="Y43" s="62" t="str">
        <f t="shared" si="142"/>
        <v>Simülasyon I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 t="str">
        <f t="shared" si="144"/>
        <v>ENM205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459</v>
      </c>
      <c r="E44" s="62" t="s">
        <v>460</v>
      </c>
      <c r="F44" s="55" t="b">
        <v>1</v>
      </c>
      <c r="G44" s="57">
        <v>3</v>
      </c>
      <c r="H44" s="57">
        <v>0</v>
      </c>
      <c r="I44" s="57">
        <v>0</v>
      </c>
      <c r="J44" s="58">
        <f t="shared" si="127"/>
        <v>3</v>
      </c>
      <c r="K44" s="59">
        <v>5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ENM208</v>
      </c>
      <c r="Y44" s="62" t="str">
        <f t="shared" si="145"/>
        <v>Yöneylem Araştırması 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5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5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461</v>
      </c>
      <c r="E45" s="62" t="s">
        <v>462</v>
      </c>
      <c r="F45" s="55" t="b">
        <v>1</v>
      </c>
      <c r="G45" s="57">
        <v>2</v>
      </c>
      <c r="H45" s="57">
        <v>0</v>
      </c>
      <c r="I45" s="57">
        <v>2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ENM210</v>
      </c>
      <c r="Y45" s="62" t="str">
        <f t="shared" si="148"/>
        <v>Ergonomi ve İş Etüdü</v>
      </c>
      <c r="Z45" s="57">
        <f t="shared" ref="Z45:AB45" si="149">IF($F45=TRUE,G45,"")</f>
        <v>2</v>
      </c>
      <c r="AA45" s="57">
        <f t="shared" si="149"/>
        <v>0</v>
      </c>
      <c r="AB45" s="57">
        <f t="shared" si="149"/>
        <v>2</v>
      </c>
      <c r="AC45" s="58">
        <f t="shared" si="131"/>
        <v>3</v>
      </c>
      <c r="AD45" s="59">
        <f t="shared" ref="AD45:AE45" si="150">IF($F45=TRUE,K45,"")</f>
        <v>4</v>
      </c>
      <c r="AE45" s="60">
        <f t="shared" si="150"/>
        <v>0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210</v>
      </c>
      <c r="E46" s="62" t="s">
        <v>157</v>
      </c>
      <c r="F46" s="55" t="b">
        <v>0</v>
      </c>
      <c r="G46" s="57">
        <v>2</v>
      </c>
      <c r="H46" s="57">
        <v>0</v>
      </c>
      <c r="I46" s="57">
        <v>0</v>
      </c>
      <c r="J46" s="58">
        <f t="shared" si="127"/>
        <v>2</v>
      </c>
      <c r="K46" s="59">
        <v>3</v>
      </c>
      <c r="L46" s="60"/>
      <c r="M46" s="52">
        <f t="shared" si="137"/>
        <v>6</v>
      </c>
      <c r="N46" s="61" t="s">
        <v>156</v>
      </c>
      <c r="O46" s="62" t="s">
        <v>157</v>
      </c>
      <c r="P46" s="57" t="b">
        <v>0</v>
      </c>
      <c r="Q46" s="57">
        <v>2</v>
      </c>
      <c r="R46" s="57">
        <v>0</v>
      </c>
      <c r="S46" s="57">
        <v>0</v>
      </c>
      <c r="T46" s="58">
        <f t="shared" si="128"/>
        <v>2</v>
      </c>
      <c r="U46" s="59">
        <v>3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3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61" t="s">
        <v>99</v>
      </c>
      <c r="E47" s="62" t="s">
        <v>100</v>
      </c>
      <c r="F47" s="55" t="b">
        <v>0</v>
      </c>
      <c r="G47" s="57">
        <v>2</v>
      </c>
      <c r="H47" s="57">
        <v>0</v>
      </c>
      <c r="I47" s="57">
        <v>0</v>
      </c>
      <c r="J47" s="58">
        <f t="shared" si="127"/>
        <v>2</v>
      </c>
      <c r="K47" s="59">
        <v>2</v>
      </c>
      <c r="L47" s="60"/>
      <c r="M47" s="52">
        <f t="shared" si="137"/>
        <v>7</v>
      </c>
      <c r="N47" s="61" t="s">
        <v>99</v>
      </c>
      <c r="O47" s="62" t="s">
        <v>100</v>
      </c>
      <c r="P47" s="57" t="b">
        <v>0</v>
      </c>
      <c r="Q47" s="57">
        <v>2</v>
      </c>
      <c r="R47" s="57">
        <v>0</v>
      </c>
      <c r="S47" s="57">
        <v>0</v>
      </c>
      <c r="T47" s="58">
        <f t="shared" si="128"/>
        <v>2</v>
      </c>
      <c r="U47" s="59">
        <v>2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2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>
        <f t="shared" si="136"/>
        <v>8</v>
      </c>
      <c r="D48" s="61" t="s">
        <v>136</v>
      </c>
      <c r="E48" s="62" t="s">
        <v>137</v>
      </c>
      <c r="F48" s="55" t="b">
        <v>0</v>
      </c>
      <c r="G48" s="57">
        <v>2</v>
      </c>
      <c r="H48" s="57">
        <v>0</v>
      </c>
      <c r="I48" s="57">
        <v>0</v>
      </c>
      <c r="J48" s="58">
        <f t="shared" si="127"/>
        <v>2</v>
      </c>
      <c r="K48" s="59">
        <v>2</v>
      </c>
      <c r="L48" s="60"/>
      <c r="M48" s="52">
        <f t="shared" si="137"/>
        <v>8</v>
      </c>
      <c r="N48" s="61" t="s">
        <v>136</v>
      </c>
      <c r="O48" s="62" t="s">
        <v>137</v>
      </c>
      <c r="P48" s="57" t="b">
        <v>0</v>
      </c>
      <c r="Q48" s="57">
        <v>2</v>
      </c>
      <c r="R48" s="57">
        <v>0</v>
      </c>
      <c r="S48" s="57">
        <v>0</v>
      </c>
      <c r="T48" s="58">
        <f t="shared" si="128"/>
        <v>2</v>
      </c>
      <c r="U48" s="59">
        <v>2</v>
      </c>
      <c r="V48" s="60"/>
      <c r="W48" s="52">
        <f t="shared" si="138"/>
        <v>8</v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2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20</v>
      </c>
      <c r="H50" s="75">
        <f t="shared" si="163"/>
        <v>0</v>
      </c>
      <c r="I50" s="75">
        <f t="shared" si="163"/>
        <v>2</v>
      </c>
      <c r="J50" s="75">
        <f t="shared" si="163"/>
        <v>21</v>
      </c>
      <c r="K50" s="76">
        <f t="shared" si="163"/>
        <v>30</v>
      </c>
      <c r="L50" s="77"/>
      <c r="M50" s="72"/>
      <c r="N50" s="73"/>
      <c r="O50" s="78" t="s">
        <v>40</v>
      </c>
      <c r="P50" s="74"/>
      <c r="Q50" s="74">
        <f t="shared" ref="Q50:U50" si="164">+SUM(Q41:Q49)</f>
        <v>6</v>
      </c>
      <c r="R50" s="75">
        <f t="shared" si="164"/>
        <v>0</v>
      </c>
      <c r="S50" s="75">
        <f t="shared" si="164"/>
        <v>0</v>
      </c>
      <c r="T50" s="75">
        <f t="shared" si="164"/>
        <v>6</v>
      </c>
      <c r="U50" s="76">
        <f t="shared" si="164"/>
        <v>7</v>
      </c>
      <c r="V50" s="77"/>
      <c r="W50" s="72"/>
      <c r="X50" s="73"/>
      <c r="Y50" s="78" t="s">
        <v>40</v>
      </c>
      <c r="Z50" s="74">
        <f t="shared" ref="Z50:AD50" si="165">+SUM(Z41:Z49)</f>
        <v>14</v>
      </c>
      <c r="AA50" s="75">
        <f t="shared" si="165"/>
        <v>0</v>
      </c>
      <c r="AB50" s="75">
        <f t="shared" si="165"/>
        <v>2</v>
      </c>
      <c r="AC50" s="75">
        <f t="shared" si="165"/>
        <v>15</v>
      </c>
      <c r="AD50" s="76">
        <f t="shared" si="165"/>
        <v>23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77</v>
      </c>
      <c r="H51" s="90">
        <f t="shared" si="166"/>
        <v>10</v>
      </c>
      <c r="I51" s="90">
        <f t="shared" si="166"/>
        <v>8</v>
      </c>
      <c r="J51" s="90">
        <f t="shared" si="166"/>
        <v>86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47</v>
      </c>
      <c r="R51" s="90">
        <f t="shared" si="167"/>
        <v>6</v>
      </c>
      <c r="S51" s="90">
        <f t="shared" si="167"/>
        <v>6</v>
      </c>
      <c r="T51" s="90">
        <f t="shared" si="167"/>
        <v>53</v>
      </c>
      <c r="U51" s="91">
        <f t="shared" si="167"/>
        <v>69</v>
      </c>
      <c r="V51" s="85"/>
      <c r="W51" s="80"/>
      <c r="X51" s="81"/>
      <c r="Y51" s="94" t="s">
        <v>101</v>
      </c>
      <c r="Z51" s="90">
        <f t="shared" ref="Z51:AD51" si="168">Z50+Z39</f>
        <v>30</v>
      </c>
      <c r="AA51" s="90">
        <f t="shared" si="168"/>
        <v>4</v>
      </c>
      <c r="AB51" s="90">
        <f t="shared" si="168"/>
        <v>2</v>
      </c>
      <c r="AC51" s="90">
        <f t="shared" si="168"/>
        <v>33</v>
      </c>
      <c r="AD51" s="91">
        <f t="shared" si="168"/>
        <v>50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268</v>
      </c>
      <c r="E53" s="62" t="s">
        <v>221</v>
      </c>
      <c r="F53" s="55" t="b">
        <v>1</v>
      </c>
      <c r="G53" s="57">
        <v>3</v>
      </c>
      <c r="H53" s="57">
        <v>0</v>
      </c>
      <c r="I53" s="57">
        <v>0</v>
      </c>
      <c r="J53" s="58">
        <f t="shared" ref="J53:J61" si="169">IF(G53="","",G53+(H53+I53)/2)</f>
        <v>3</v>
      </c>
      <c r="K53" s="59">
        <v>4</v>
      </c>
      <c r="L53" s="60"/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ENM301</v>
      </c>
      <c r="Y53" s="62" t="str">
        <f t="shared" si="171"/>
        <v>Mühendislik Ekonomisi</v>
      </c>
      <c r="Z53" s="57">
        <f t="shared" ref="Z53:AB53" si="172">IF($F53=TRUE,G53,"")</f>
        <v>3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3</v>
      </c>
      <c r="AD53" s="59">
        <f t="shared" ref="AD53:AE53" si="174">IF($F53=TRUE,K53,"")</f>
        <v>4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4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463</v>
      </c>
      <c r="E54" s="62" t="s">
        <v>464</v>
      </c>
      <c r="F54" s="55" t="b">
        <v>1</v>
      </c>
      <c r="G54" s="57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/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ENM303</v>
      </c>
      <c r="Y54" s="62" t="str">
        <f t="shared" si="181"/>
        <v>Simülasyon II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>
        <f t="shared" si="183"/>
        <v>0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465</v>
      </c>
      <c r="E55" s="62" t="s">
        <v>466</v>
      </c>
      <c r="F55" s="55" t="b">
        <v>1</v>
      </c>
      <c r="G55" s="57">
        <v>3</v>
      </c>
      <c r="H55" s="57">
        <v>0</v>
      </c>
      <c r="I55" s="57">
        <v>0</v>
      </c>
      <c r="J55" s="58">
        <f t="shared" si="169"/>
        <v>3</v>
      </c>
      <c r="K55" s="95">
        <v>5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ENM305</v>
      </c>
      <c r="Y55" s="62" t="str">
        <f t="shared" si="184"/>
        <v>Tesis Tasarımı ve Planlaması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5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5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467</v>
      </c>
      <c r="E56" s="62" t="s">
        <v>468</v>
      </c>
      <c r="F56" s="55" t="b">
        <v>1</v>
      </c>
      <c r="G56" s="57">
        <v>3</v>
      </c>
      <c r="H56" s="57">
        <v>0</v>
      </c>
      <c r="I56" s="57">
        <v>0</v>
      </c>
      <c r="J56" s="58">
        <f t="shared" si="169"/>
        <v>3</v>
      </c>
      <c r="K56" s="59">
        <v>5</v>
      </c>
      <c r="L56" s="60" t="s">
        <v>459</v>
      </c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ENM307</v>
      </c>
      <c r="Y56" s="62" t="str">
        <f t="shared" si="187"/>
        <v>Yöneylem Araştırması 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5</v>
      </c>
      <c r="AE56" s="60" t="str">
        <f t="shared" si="189"/>
        <v>ENM208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5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469</v>
      </c>
      <c r="E57" s="62" t="s">
        <v>115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ENS351</v>
      </c>
      <c r="Y57" s="62" t="str">
        <f t="shared" si="190"/>
        <v>Bölüm Seçmeli Ders 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4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4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470</v>
      </c>
      <c r="E58" s="62" t="s">
        <v>117</v>
      </c>
      <c r="F58" s="55" t="b">
        <v>1</v>
      </c>
      <c r="G58" s="57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ENS353</v>
      </c>
      <c r="Y58" s="62" t="str">
        <f t="shared" si="193"/>
        <v>Bölüm Seçmeli Ders II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471</v>
      </c>
      <c r="E59" s="247" t="s">
        <v>472</v>
      </c>
      <c r="F59" s="55" t="b">
        <v>1</v>
      </c>
      <c r="G59" s="57">
        <v>0</v>
      </c>
      <c r="H59" s="57">
        <v>0</v>
      </c>
      <c r="I59" s="57">
        <v>0</v>
      </c>
      <c r="J59" s="58">
        <f t="shared" si="169"/>
        <v>0</v>
      </c>
      <c r="K59" s="95">
        <v>3</v>
      </c>
      <c r="L59" s="60"/>
      <c r="M59" s="52">
        <f t="shared" si="179"/>
        <v>7</v>
      </c>
      <c r="N59" s="61" t="str">
        <f>IF(O59="","",VLOOKUP(O59,İ!$C$101:$K$157,2,0))</f>
        <v/>
      </c>
      <c r="O59" s="62"/>
      <c r="P59" s="57"/>
      <c r="Q59" s="57" t="str">
        <f>IF(O59="","",VLOOKUP(O59,İ!$C$101:$K$157,4,0))</f>
        <v/>
      </c>
      <c r="R59" s="57" t="str">
        <f>IF(O59="","",VLOOKUP(O59,İ!$C$101:$K$157,5,0))</f>
        <v/>
      </c>
      <c r="S59" s="57" t="str">
        <f>IF(O59="","",VLOOKUP(O59,İ!$C$101:$K$157,6,0))</f>
        <v/>
      </c>
      <c r="T59" s="58" t="str">
        <f t="shared" si="170"/>
        <v/>
      </c>
      <c r="U59" s="59" t="str">
        <f>IF(O59="","",VLOOKUP(O59,İ!$C$101:$K$157,8,0))</f>
        <v/>
      </c>
      <c r="V59" s="60" t="str">
        <f>IF(O59="","",VLOOKUP(O59,İ!$C$101:$K$157,9,0))</f>
        <v/>
      </c>
      <c r="W59" s="52">
        <f t="shared" si="180"/>
        <v>7</v>
      </c>
      <c r="X59" s="61" t="str">
        <f t="shared" ref="X59:Y59" si="196">IF($F59=TRUE,D59,"")</f>
        <v>ENS355</v>
      </c>
      <c r="Y59" s="62" t="str">
        <f t="shared" si="196"/>
        <v>Bölüm Seçmeli Ders III
Staj I</v>
      </c>
      <c r="Z59" s="57">
        <f t="shared" ref="Z59:AB59" si="197">IF($F59=TRUE,G59,"")</f>
        <v>0</v>
      </c>
      <c r="AA59" s="57">
        <f t="shared" si="197"/>
        <v>0</v>
      </c>
      <c r="AB59" s="57">
        <f t="shared" si="197"/>
        <v>0</v>
      </c>
      <c r="AC59" s="58">
        <f t="shared" si="173"/>
        <v>0</v>
      </c>
      <c r="AD59" s="59">
        <f t="shared" ref="AD59:AE59" si="198">IF($F59=TRUE,K59,"")</f>
        <v>3</v>
      </c>
      <c r="AE59" s="60">
        <f t="shared" si="198"/>
        <v>0</v>
      </c>
      <c r="AF59" s="63"/>
      <c r="AG59" s="67">
        <f t="shared" si="175"/>
        <v>0</v>
      </c>
      <c r="AH59" s="68">
        <f t="shared" si="176"/>
        <v>0</v>
      </c>
      <c r="AI59" s="63">
        <f t="shared" si="177"/>
        <v>3</v>
      </c>
      <c r="AJ59" s="9"/>
    </row>
    <row r="60" spans="1:36" ht="14.25" customHeight="1" x14ac:dyDescent="0.3">
      <c r="A60" s="309"/>
      <c r="B60" s="306"/>
      <c r="C60" s="52" t="str">
        <f t="shared" si="178"/>
        <v/>
      </c>
      <c r="D60" s="61"/>
      <c r="E60" s="62"/>
      <c r="F60" s="55" t="b">
        <v>0</v>
      </c>
      <c r="G60" s="57"/>
      <c r="H60" s="57"/>
      <c r="I60" s="57"/>
      <c r="J60" s="58" t="str">
        <f t="shared" si="169"/>
        <v/>
      </c>
      <c r="K60" s="59"/>
      <c r="L60" s="60"/>
      <c r="M60" s="52" t="str">
        <f t="shared" si="179"/>
        <v/>
      </c>
      <c r="N60" s="61" t="str">
        <f>IF(O60="","",VLOOKUP(O60,İ!$C$101:$K$157,2,0))</f>
        <v/>
      </c>
      <c r="O60" s="62"/>
      <c r="P60" s="57"/>
      <c r="Q60" s="57" t="str">
        <f>IF(O60="","",VLOOKUP(O60,İ!$C$101:$K$157,4,0))</f>
        <v/>
      </c>
      <c r="R60" s="57" t="str">
        <f>IF(O60="","",VLOOKUP(O60,İ!$C$101:$K$157,5,0))</f>
        <v/>
      </c>
      <c r="S60" s="57" t="str">
        <f>IF(O60="","",VLOOKUP(O60,İ!$C$101:$K$157,6,0))</f>
        <v/>
      </c>
      <c r="T60" s="58" t="str">
        <f t="shared" si="170"/>
        <v/>
      </c>
      <c r="U60" s="59" t="str">
        <f>IF(O60="","",VLOOKUP(O60,İ!$C$101:$K$157,8,0))</f>
        <v/>
      </c>
      <c r="V60" s="60" t="str">
        <f>IF(O60="","",VLOOKUP(O60,İ!$C$101:$K$157,9,0))</f>
        <v/>
      </c>
      <c r="W60" s="52" t="str">
        <f t="shared" si="180"/>
        <v/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0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18</v>
      </c>
      <c r="H62" s="75">
        <f t="shared" si="205"/>
        <v>0</v>
      </c>
      <c r="I62" s="75">
        <f t="shared" si="205"/>
        <v>0</v>
      </c>
      <c r="J62" s="75">
        <f t="shared" si="205"/>
        <v>18</v>
      </c>
      <c r="K62" s="76">
        <f t="shared" si="205"/>
        <v>30</v>
      </c>
      <c r="L62" s="77"/>
      <c r="M62" s="72"/>
      <c r="N62" s="73"/>
      <c r="O62" s="78" t="s">
        <v>40</v>
      </c>
      <c r="P62" s="74"/>
      <c r="Q62" s="74">
        <f t="shared" ref="Q62:U62" si="206">+SUM(Q53:Q61)</f>
        <v>0</v>
      </c>
      <c r="R62" s="75">
        <f t="shared" si="206"/>
        <v>0</v>
      </c>
      <c r="S62" s="75">
        <f t="shared" si="206"/>
        <v>0</v>
      </c>
      <c r="T62" s="75">
        <f t="shared" si="206"/>
        <v>0</v>
      </c>
      <c r="U62" s="76">
        <f t="shared" si="206"/>
        <v>0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0</v>
      </c>
      <c r="AB62" s="75">
        <f t="shared" si="207"/>
        <v>0</v>
      </c>
      <c r="AC62" s="75">
        <f t="shared" si="207"/>
        <v>18</v>
      </c>
      <c r="AD62" s="76">
        <f t="shared" si="207"/>
        <v>30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95</v>
      </c>
      <c r="H63" s="90">
        <f t="shared" si="208"/>
        <v>10</v>
      </c>
      <c r="I63" s="90">
        <f t="shared" si="208"/>
        <v>8</v>
      </c>
      <c r="J63" s="90">
        <f t="shared" si="208"/>
        <v>104</v>
      </c>
      <c r="K63" s="91">
        <f t="shared" si="208"/>
        <v>150</v>
      </c>
      <c r="L63" s="92"/>
      <c r="M63" s="80"/>
      <c r="N63" s="81"/>
      <c r="O63" s="94" t="s">
        <v>101</v>
      </c>
      <c r="P63" s="89"/>
      <c r="Q63" s="90">
        <f t="shared" ref="Q63:U63" si="209">Q62+Q51</f>
        <v>47</v>
      </c>
      <c r="R63" s="90">
        <f t="shared" si="209"/>
        <v>6</v>
      </c>
      <c r="S63" s="90">
        <f t="shared" si="209"/>
        <v>6</v>
      </c>
      <c r="T63" s="90">
        <f t="shared" si="209"/>
        <v>53</v>
      </c>
      <c r="U63" s="91">
        <f t="shared" si="209"/>
        <v>69</v>
      </c>
      <c r="V63" s="85"/>
      <c r="W63" s="80"/>
      <c r="X63" s="81"/>
      <c r="Y63" s="94" t="s">
        <v>101</v>
      </c>
      <c r="Z63" s="90">
        <f t="shared" ref="Z63:AD63" si="210">Z62+Z51</f>
        <v>48</v>
      </c>
      <c r="AA63" s="90">
        <f t="shared" si="210"/>
        <v>4</v>
      </c>
      <c r="AB63" s="90">
        <f t="shared" si="210"/>
        <v>2</v>
      </c>
      <c r="AC63" s="90">
        <f t="shared" si="210"/>
        <v>51</v>
      </c>
      <c r="AD63" s="91">
        <f t="shared" si="210"/>
        <v>80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363</v>
      </c>
      <c r="E65" s="62" t="s">
        <v>473</v>
      </c>
      <c r="F65" s="55" t="b">
        <v>1</v>
      </c>
      <c r="G65" s="57">
        <v>2</v>
      </c>
      <c r="H65" s="57">
        <v>2</v>
      </c>
      <c r="I65" s="57">
        <v>0</v>
      </c>
      <c r="J65" s="58">
        <f t="shared" ref="J65:J73" si="211">IF(G65="","",G65+(H65+I65)/2)</f>
        <v>3</v>
      </c>
      <c r="K65" s="59">
        <v>5</v>
      </c>
      <c r="L65" s="60" t="s">
        <v>205</v>
      </c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ENM302</v>
      </c>
      <c r="Y65" s="62" t="str">
        <f t="shared" si="213"/>
        <v>Endüstri Mühendisliğinde Bilgisayar Uygulamaları</v>
      </c>
      <c r="Z65" s="57">
        <f t="shared" ref="Z65:AB65" si="214">IF($F65=TRUE,G65,"")</f>
        <v>2</v>
      </c>
      <c r="AA65" s="57">
        <f t="shared" si="214"/>
        <v>2</v>
      </c>
      <c r="AB65" s="57">
        <f t="shared" si="214"/>
        <v>0</v>
      </c>
      <c r="AC65" s="58">
        <f t="shared" ref="AC65:AC73" si="215">IF(Z65="","",Z65+(AA65+AB65)/2)</f>
        <v>3</v>
      </c>
      <c r="AD65" s="59">
        <f t="shared" ref="AD65:AE65" si="216">IF($F65=TRUE,K65,"")</f>
        <v>5</v>
      </c>
      <c r="AE65" s="60" t="str">
        <f t="shared" si="216"/>
        <v>ENM103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5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209</v>
      </c>
      <c r="E66" s="62" t="s">
        <v>153</v>
      </c>
      <c r="F66" s="55" t="b">
        <v>1</v>
      </c>
      <c r="G66" s="57">
        <v>3</v>
      </c>
      <c r="H66" s="57">
        <v>0</v>
      </c>
      <c r="I66" s="57">
        <v>0</v>
      </c>
      <c r="J66" s="58">
        <f t="shared" si="211"/>
        <v>3</v>
      </c>
      <c r="K66" s="59">
        <v>4</v>
      </c>
      <c r="L66" s="60"/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ENM304</v>
      </c>
      <c r="Y66" s="62" t="str">
        <f t="shared" si="223"/>
        <v>İş Sağlığı ve Güvenliği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4</v>
      </c>
      <c r="AE66" s="60">
        <f t="shared" si="225"/>
        <v>0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4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474</v>
      </c>
      <c r="E67" s="62" t="s">
        <v>475</v>
      </c>
      <c r="F67" s="55" t="b">
        <v>1</v>
      </c>
      <c r="G67" s="57">
        <v>3</v>
      </c>
      <c r="H67" s="57">
        <v>0</v>
      </c>
      <c r="I67" s="57">
        <v>0</v>
      </c>
      <c r="J67" s="58">
        <f t="shared" si="211"/>
        <v>3</v>
      </c>
      <c r="K67" s="59">
        <v>4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ENM306</v>
      </c>
      <c r="Y67" s="62" t="str">
        <f t="shared" si="226"/>
        <v>Proje Planlama ve Yönetimi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4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4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476</v>
      </c>
      <c r="E68" s="62" t="s">
        <v>477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ENM308</v>
      </c>
      <c r="Y68" s="62" t="str">
        <f t="shared" si="229"/>
        <v>Üretim Planlama ve Stok Kontrolü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478</v>
      </c>
      <c r="E69" s="62" t="s">
        <v>479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5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ENM310</v>
      </c>
      <c r="Y69" s="62" t="str">
        <f t="shared" si="232"/>
        <v>Yöneylem Araştırması III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5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5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480</v>
      </c>
      <c r="E70" s="62" t="s">
        <v>132</v>
      </c>
      <c r="F70" s="55" t="b">
        <v>1</v>
      </c>
      <c r="G70" s="57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ENS352</v>
      </c>
      <c r="Y70" s="62" t="str">
        <f t="shared" si="235"/>
        <v>Bölüm Seçmeli Ders IV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481</v>
      </c>
      <c r="E71" s="62" t="s">
        <v>147</v>
      </c>
      <c r="F71" s="55" t="b">
        <v>1</v>
      </c>
      <c r="G71" s="57">
        <v>3</v>
      </c>
      <c r="H71" s="57">
        <v>0</v>
      </c>
      <c r="I71" s="57">
        <v>0</v>
      </c>
      <c r="J71" s="58">
        <f t="shared" si="211"/>
        <v>3</v>
      </c>
      <c r="K71" s="59">
        <v>4</v>
      </c>
      <c r="L71" s="60"/>
      <c r="M71" s="52">
        <f t="shared" si="221"/>
        <v>7</v>
      </c>
      <c r="N71" s="61" t="str">
        <f>IF(O71="","",VLOOKUP(O71,İ!$C$101:$K$157,2,0))</f>
        <v/>
      </c>
      <c r="O71" s="62"/>
      <c r="P71" s="57"/>
      <c r="Q71" s="57" t="str">
        <f>IF(O71="","",VLOOKUP(O71,İ!$C$101:$K$157,4,0))</f>
        <v/>
      </c>
      <c r="R71" s="57" t="str">
        <f>IF(O71="","",VLOOKUP(O71,İ!$C$101:$K$157,5,0))</f>
        <v/>
      </c>
      <c r="S71" s="57" t="str">
        <f>IF(O71="","",VLOOKUP(O71,İ!$C$101:$K$157,6,0))</f>
        <v/>
      </c>
      <c r="T71" s="58" t="str">
        <f t="shared" si="212"/>
        <v/>
      </c>
      <c r="U71" s="59" t="str">
        <f>IF(O71="","",VLOOKUP(O71,İ!$C$101:$K$157,8,0))</f>
        <v/>
      </c>
      <c r="V71" s="60" t="str">
        <f>IF(O71="","",VLOOKUP(O71,İ!$C$101:$K$157,9,0))</f>
        <v/>
      </c>
      <c r="W71" s="52">
        <f t="shared" si="222"/>
        <v>7</v>
      </c>
      <c r="X71" s="61" t="str">
        <f t="shared" ref="X71:Y71" si="238">IF($F71=TRUE,D71,"")</f>
        <v>ENS354</v>
      </c>
      <c r="Y71" s="62" t="str">
        <f t="shared" si="238"/>
        <v>Bölüm Seçmeli Ders V</v>
      </c>
      <c r="Z71" s="57">
        <f t="shared" ref="Z71:AB71" si="239">IF($F71=TRUE,G71,"")</f>
        <v>3</v>
      </c>
      <c r="AA71" s="57">
        <f t="shared" si="239"/>
        <v>0</v>
      </c>
      <c r="AB71" s="57">
        <f t="shared" si="239"/>
        <v>0</v>
      </c>
      <c r="AC71" s="58">
        <f t="shared" si="215"/>
        <v>3</v>
      </c>
      <c r="AD71" s="59">
        <f t="shared" ref="AD71:AE71" si="240">IF($F71=TRUE,K71,"")</f>
        <v>4</v>
      </c>
      <c r="AE71" s="60">
        <f t="shared" si="240"/>
        <v>0</v>
      </c>
      <c r="AF71" s="63"/>
      <c r="AG71" s="67">
        <f t="shared" si="217"/>
        <v>0</v>
      </c>
      <c r="AH71" s="68">
        <f t="shared" si="218"/>
        <v>0</v>
      </c>
      <c r="AI71" s="63">
        <f t="shared" si="219"/>
        <v>4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20</v>
      </c>
      <c r="H74" s="75">
        <f t="shared" si="247"/>
        <v>2</v>
      </c>
      <c r="I74" s="75">
        <f t="shared" si="247"/>
        <v>0</v>
      </c>
      <c r="J74" s="75">
        <f t="shared" si="247"/>
        <v>21</v>
      </c>
      <c r="K74" s="76">
        <f t="shared" si="247"/>
        <v>30</v>
      </c>
      <c r="L74" s="77"/>
      <c r="M74" s="72"/>
      <c r="N74" s="73"/>
      <c r="O74" s="78" t="s">
        <v>40</v>
      </c>
      <c r="P74" s="74"/>
      <c r="Q74" s="74">
        <f t="shared" ref="Q74:U74" si="248">+SUM(Q65:Q73)</f>
        <v>0</v>
      </c>
      <c r="R74" s="75">
        <f t="shared" si="248"/>
        <v>0</v>
      </c>
      <c r="S74" s="75">
        <f t="shared" si="248"/>
        <v>0</v>
      </c>
      <c r="T74" s="75">
        <f t="shared" si="248"/>
        <v>0</v>
      </c>
      <c r="U74" s="76">
        <f t="shared" si="248"/>
        <v>0</v>
      </c>
      <c r="V74" s="77"/>
      <c r="W74" s="72"/>
      <c r="X74" s="73"/>
      <c r="Y74" s="78" t="s">
        <v>40</v>
      </c>
      <c r="Z74" s="74">
        <f t="shared" ref="Z74:AD74" si="249">+SUM(Z65:Z73)</f>
        <v>20</v>
      </c>
      <c r="AA74" s="75">
        <f t="shared" si="249"/>
        <v>2</v>
      </c>
      <c r="AB74" s="75">
        <f t="shared" si="249"/>
        <v>0</v>
      </c>
      <c r="AC74" s="75">
        <f t="shared" si="249"/>
        <v>21</v>
      </c>
      <c r="AD74" s="76">
        <f t="shared" si="249"/>
        <v>30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115</v>
      </c>
      <c r="H75" s="90">
        <f t="shared" si="250"/>
        <v>12</v>
      </c>
      <c r="I75" s="90">
        <f t="shared" si="250"/>
        <v>8</v>
      </c>
      <c r="J75" s="90">
        <f t="shared" si="250"/>
        <v>125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47</v>
      </c>
      <c r="R75" s="90">
        <f t="shared" si="251"/>
        <v>6</v>
      </c>
      <c r="S75" s="90">
        <f t="shared" si="251"/>
        <v>6</v>
      </c>
      <c r="T75" s="90">
        <f t="shared" si="251"/>
        <v>53</v>
      </c>
      <c r="U75" s="91">
        <f t="shared" si="251"/>
        <v>69</v>
      </c>
      <c r="V75" s="85"/>
      <c r="W75" s="80"/>
      <c r="X75" s="81"/>
      <c r="Y75" s="94" t="s">
        <v>101</v>
      </c>
      <c r="Z75" s="90">
        <f t="shared" ref="Z75:AD75" si="252">Z74+Z63</f>
        <v>68</v>
      </c>
      <c r="AA75" s="90">
        <f t="shared" si="252"/>
        <v>6</v>
      </c>
      <c r="AB75" s="90">
        <f t="shared" si="252"/>
        <v>2</v>
      </c>
      <c r="AC75" s="90">
        <f t="shared" si="252"/>
        <v>72</v>
      </c>
      <c r="AD75" s="91">
        <f t="shared" si="252"/>
        <v>110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482</v>
      </c>
      <c r="E77" s="62" t="s">
        <v>483</v>
      </c>
      <c r="F77" s="55" t="b">
        <v>1</v>
      </c>
      <c r="G77" s="57">
        <v>3</v>
      </c>
      <c r="H77" s="57">
        <v>0</v>
      </c>
      <c r="I77" s="57">
        <v>0</v>
      </c>
      <c r="J77" s="58">
        <f t="shared" ref="J77:J85" si="253">IF(G77="","",G77+(H77+I77)/2)</f>
        <v>3</v>
      </c>
      <c r="K77" s="59">
        <v>4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ENM401</v>
      </c>
      <c r="Y77" s="62" t="str">
        <f t="shared" si="255"/>
        <v>İleri İmalat Sistemleri</v>
      </c>
      <c r="Z77" s="57">
        <f t="shared" ref="Z77:AB77" si="256">IF($F77=TRUE,G77,"")</f>
        <v>3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3</v>
      </c>
      <c r="AD77" s="59">
        <f t="shared" ref="AD77:AE77" si="258">IF($F77=TRUE,K77,"")</f>
        <v>4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4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484</v>
      </c>
      <c r="E78" s="62" t="s">
        <v>485</v>
      </c>
      <c r="F78" s="55" t="b">
        <v>1</v>
      </c>
      <c r="G78" s="57">
        <v>3</v>
      </c>
      <c r="H78" s="57">
        <v>0</v>
      </c>
      <c r="I78" s="57">
        <v>0</v>
      </c>
      <c r="J78" s="58">
        <f t="shared" si="253"/>
        <v>3</v>
      </c>
      <c r="K78" s="59">
        <v>4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ENM403</v>
      </c>
      <c r="Y78" s="62" t="str">
        <f t="shared" si="265"/>
        <v>İnsan Kaynakları Yönetimi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4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4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486</v>
      </c>
      <c r="E79" s="62" t="s">
        <v>487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95">
        <v>5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ENM405</v>
      </c>
      <c r="Y79" s="62" t="str">
        <f t="shared" si="268"/>
        <v>Tedarik Zinciri Yönetimi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5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5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488</v>
      </c>
      <c r="E80" s="62" t="s">
        <v>489</v>
      </c>
      <c r="F80" s="55" t="b">
        <v>1</v>
      </c>
      <c r="G80" s="57">
        <v>0</v>
      </c>
      <c r="H80" s="57">
        <v>2</v>
      </c>
      <c r="I80" s="57">
        <v>0</v>
      </c>
      <c r="J80" s="58">
        <f t="shared" si="253"/>
        <v>1</v>
      </c>
      <c r="K80" s="59">
        <v>4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ENS451</v>
      </c>
      <c r="Y80" s="62" t="str">
        <f t="shared" si="271"/>
        <v>Bölüm Seçmeli Ders VI
Bitirme Projesi I</v>
      </c>
      <c r="Z80" s="57">
        <f t="shared" ref="Z80:AB80" si="272">IF($F80=TRUE,G80,"")</f>
        <v>0</v>
      </c>
      <c r="AA80" s="57">
        <f t="shared" si="272"/>
        <v>2</v>
      </c>
      <c r="AB80" s="57">
        <f t="shared" si="272"/>
        <v>0</v>
      </c>
      <c r="AC80" s="58">
        <f t="shared" si="257"/>
        <v>1</v>
      </c>
      <c r="AD80" s="59">
        <f t="shared" ref="AD80:AE80" si="273">IF($F80=TRUE,K80,"")</f>
        <v>4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4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490</v>
      </c>
      <c r="E81" s="62" t="s">
        <v>491</v>
      </c>
      <c r="F81" s="55" t="b">
        <v>1</v>
      </c>
      <c r="G81" s="57">
        <v>2</v>
      </c>
      <c r="H81" s="57">
        <v>2</v>
      </c>
      <c r="I81" s="57">
        <v>0</v>
      </c>
      <c r="J81" s="58">
        <f t="shared" si="253"/>
        <v>3</v>
      </c>
      <c r="K81" s="59">
        <v>6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ENS453</v>
      </c>
      <c r="Y81" s="62" t="str">
        <f t="shared" si="274"/>
        <v>Bölüm Seçmeli Ders VII
Endüstri Mühendisliğinde Tasarım II</v>
      </c>
      <c r="Z81" s="57">
        <f t="shared" ref="Z81:AB81" si="275">IF($F81=TRUE,G81,"")</f>
        <v>2</v>
      </c>
      <c r="AA81" s="57">
        <f t="shared" si="275"/>
        <v>2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6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6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492</v>
      </c>
      <c r="E82" s="62" t="s">
        <v>493</v>
      </c>
      <c r="F82" s="55" t="b">
        <v>1</v>
      </c>
      <c r="G82" s="57">
        <v>0</v>
      </c>
      <c r="H82" s="57">
        <v>0</v>
      </c>
      <c r="I82" s="57">
        <v>0</v>
      </c>
      <c r="J82" s="58">
        <f t="shared" si="253"/>
        <v>0</v>
      </c>
      <c r="K82" s="95">
        <v>3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ENS455</v>
      </c>
      <c r="Y82" s="62" t="str">
        <f t="shared" si="277"/>
        <v>Bölüm Seçmeli Ders VIII
Staj II</v>
      </c>
      <c r="Z82" s="57">
        <f t="shared" ref="Z82:AB82" si="278">IF($F82=TRUE,G82,"")</f>
        <v>0</v>
      </c>
      <c r="AA82" s="57">
        <f t="shared" si="278"/>
        <v>0</v>
      </c>
      <c r="AB82" s="57">
        <f t="shared" si="278"/>
        <v>0</v>
      </c>
      <c r="AC82" s="58">
        <f t="shared" si="257"/>
        <v>0</v>
      </c>
      <c r="AD82" s="59">
        <f t="shared" ref="AD82:AE82" si="279">IF($F82=TRUE,K82,"")</f>
        <v>3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3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154</v>
      </c>
      <c r="E83" s="62" t="s">
        <v>155</v>
      </c>
      <c r="F83" s="55" t="b">
        <v>0</v>
      </c>
      <c r="G83" s="57">
        <v>3</v>
      </c>
      <c r="H83" s="57">
        <v>0</v>
      </c>
      <c r="I83" s="57">
        <v>0</v>
      </c>
      <c r="J83" s="58">
        <f t="shared" si="253"/>
        <v>3</v>
      </c>
      <c r="K83" s="59">
        <v>4</v>
      </c>
      <c r="L83" s="60"/>
      <c r="M83" s="52">
        <f t="shared" si="263"/>
        <v>7</v>
      </c>
      <c r="N83" s="61" t="s">
        <v>154</v>
      </c>
      <c r="O83" s="62" t="s">
        <v>155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4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14</v>
      </c>
      <c r="H86" s="75">
        <f t="shared" si="289"/>
        <v>4</v>
      </c>
      <c r="I86" s="75">
        <f t="shared" si="289"/>
        <v>0</v>
      </c>
      <c r="J86" s="75">
        <f t="shared" si="289"/>
        <v>16</v>
      </c>
      <c r="K86" s="76">
        <f t="shared" si="289"/>
        <v>30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11</v>
      </c>
      <c r="AA86" s="75">
        <f t="shared" si="291"/>
        <v>4</v>
      </c>
      <c r="AB86" s="75">
        <f t="shared" si="291"/>
        <v>0</v>
      </c>
      <c r="AC86" s="75">
        <f t="shared" si="291"/>
        <v>13</v>
      </c>
      <c r="AD86" s="76">
        <f t="shared" si="291"/>
        <v>26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129</v>
      </c>
      <c r="H87" s="90">
        <f t="shared" si="292"/>
        <v>16</v>
      </c>
      <c r="I87" s="90">
        <f t="shared" si="292"/>
        <v>8</v>
      </c>
      <c r="J87" s="90">
        <f t="shared" si="292"/>
        <v>141</v>
      </c>
      <c r="K87" s="91">
        <f t="shared" si="292"/>
        <v>210</v>
      </c>
      <c r="L87" s="92"/>
      <c r="M87" s="80"/>
      <c r="N87" s="81"/>
      <c r="O87" s="94" t="s">
        <v>101</v>
      </c>
      <c r="P87" s="89"/>
      <c r="Q87" s="90">
        <f t="shared" ref="Q87:U87" si="293">Q86+Q75</f>
        <v>50</v>
      </c>
      <c r="R87" s="90">
        <f t="shared" si="293"/>
        <v>6</v>
      </c>
      <c r="S87" s="90">
        <f t="shared" si="293"/>
        <v>6</v>
      </c>
      <c r="T87" s="90">
        <f t="shared" si="293"/>
        <v>56</v>
      </c>
      <c r="U87" s="91">
        <f t="shared" si="293"/>
        <v>73</v>
      </c>
      <c r="V87" s="85"/>
      <c r="W87" s="80"/>
      <c r="X87" s="81"/>
      <c r="Y87" s="94" t="s">
        <v>101</v>
      </c>
      <c r="Z87" s="90">
        <f t="shared" ref="Z87:AD87" si="294">Z86+Z75</f>
        <v>79</v>
      </c>
      <c r="AA87" s="90">
        <f t="shared" si="294"/>
        <v>10</v>
      </c>
      <c r="AB87" s="90">
        <f t="shared" si="294"/>
        <v>2</v>
      </c>
      <c r="AC87" s="90">
        <f t="shared" si="294"/>
        <v>85</v>
      </c>
      <c r="AD87" s="91">
        <f t="shared" si="294"/>
        <v>136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494</v>
      </c>
      <c r="E89" s="62" t="s">
        <v>495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4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ENM402</v>
      </c>
      <c r="Y89" s="62" t="str">
        <f t="shared" si="297"/>
        <v>Kalite Planlama ve Kontrol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4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4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496</v>
      </c>
      <c r="E90" s="62" t="s">
        <v>497</v>
      </c>
      <c r="F90" s="55" t="b">
        <v>1</v>
      </c>
      <c r="G90" s="57">
        <v>3</v>
      </c>
      <c r="H90" s="57">
        <v>0</v>
      </c>
      <c r="I90" s="57">
        <v>0</v>
      </c>
      <c r="J90" s="58">
        <f t="shared" si="295"/>
        <v>3</v>
      </c>
      <c r="K90" s="59">
        <v>4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ENM404</v>
      </c>
      <c r="Y90" s="62" t="str">
        <f t="shared" si="307"/>
        <v>Veri Tabanı Yönetimi Sistemleri</v>
      </c>
      <c r="Z90" s="57">
        <f t="shared" ref="Z90:AB90" si="308">IF($F90=TRUE,G90,"")</f>
        <v>3</v>
      </c>
      <c r="AA90" s="57">
        <f t="shared" si="308"/>
        <v>0</v>
      </c>
      <c r="AB90" s="57">
        <f t="shared" si="308"/>
        <v>0</v>
      </c>
      <c r="AC90" s="58">
        <f t="shared" si="299"/>
        <v>3</v>
      </c>
      <c r="AD90" s="59">
        <f t="shared" ref="AD90:AE90" si="309">IF($F90=TRUE,K90,"")</f>
        <v>4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4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498</v>
      </c>
      <c r="E91" s="62" t="s">
        <v>499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ENM406</v>
      </c>
      <c r="Y91" s="62" t="str">
        <f t="shared" si="310"/>
        <v>Yönetim Bilişim Sistemleri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500</v>
      </c>
      <c r="E92" s="62" t="s">
        <v>167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ENS452</v>
      </c>
      <c r="Y92" s="62" t="str">
        <f t="shared" si="313"/>
        <v>Bölüm Seçmeli Ders IX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501</v>
      </c>
      <c r="E93" s="62" t="s">
        <v>502</v>
      </c>
      <c r="F93" s="55" t="b">
        <v>1</v>
      </c>
      <c r="G93" s="57">
        <v>0</v>
      </c>
      <c r="H93" s="57">
        <v>2</v>
      </c>
      <c r="I93" s="57">
        <v>0</v>
      </c>
      <c r="J93" s="58">
        <f t="shared" si="295"/>
        <v>1</v>
      </c>
      <c r="K93" s="59">
        <v>4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ENS454</v>
      </c>
      <c r="Y93" s="62" t="str">
        <f t="shared" si="316"/>
        <v>Bölüm Seçmeli Ders X
Bitirme Projesi II</v>
      </c>
      <c r="Z93" s="57">
        <f t="shared" ref="Z93:AB93" si="317">IF($F93=TRUE,G93,"")</f>
        <v>0</v>
      </c>
      <c r="AA93" s="57">
        <f t="shared" si="317"/>
        <v>2</v>
      </c>
      <c r="AB93" s="57">
        <f t="shared" si="317"/>
        <v>0</v>
      </c>
      <c r="AC93" s="58">
        <f t="shared" si="299"/>
        <v>1</v>
      </c>
      <c r="AD93" s="59">
        <f t="shared" ref="AD93:AE93" si="318">IF($F93=TRUE,K93,"")</f>
        <v>4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4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61" t="s">
        <v>503</v>
      </c>
      <c r="E94" s="62" t="s">
        <v>504</v>
      </c>
      <c r="F94" s="55" t="b">
        <v>1</v>
      </c>
      <c r="G94" s="57">
        <v>2</v>
      </c>
      <c r="H94" s="57">
        <v>2</v>
      </c>
      <c r="I94" s="57">
        <v>0</v>
      </c>
      <c r="J94" s="58">
        <f t="shared" si="295"/>
        <v>3</v>
      </c>
      <c r="K94" s="59">
        <v>6</v>
      </c>
      <c r="L94" s="60"/>
      <c r="M94" s="52">
        <f t="shared" si="305"/>
        <v>6</v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>
        <f t="shared" si="306"/>
        <v>6</v>
      </c>
      <c r="X94" s="61" t="str">
        <f t="shared" ref="X94:Y94" si="319">IF($F94=TRUE,D94,"")</f>
        <v>ENS456</v>
      </c>
      <c r="Y94" s="62" t="str">
        <f t="shared" si="319"/>
        <v>Bölüm Seçmeli Ders XI
Endüstri Mühendisliğinde Tasarım II</v>
      </c>
      <c r="Z94" s="57">
        <f t="shared" ref="Z94:AB94" si="320">IF($F94=TRUE,G94,"")</f>
        <v>2</v>
      </c>
      <c r="AA94" s="57">
        <f t="shared" si="320"/>
        <v>2</v>
      </c>
      <c r="AB94" s="57">
        <f t="shared" si="320"/>
        <v>0</v>
      </c>
      <c r="AC94" s="58">
        <f t="shared" si="299"/>
        <v>3</v>
      </c>
      <c r="AD94" s="59">
        <f t="shared" ref="AD94:AE94" si="321">IF($F94=TRUE,K94,"")</f>
        <v>6</v>
      </c>
      <c r="AE94" s="60">
        <f t="shared" si="321"/>
        <v>0</v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6</v>
      </c>
      <c r="AJ94" s="9"/>
    </row>
    <row r="95" spans="1:36" ht="14.25" customHeight="1" x14ac:dyDescent="0.3">
      <c r="A95" s="309"/>
      <c r="B95" s="306"/>
      <c r="C95" s="52">
        <f t="shared" si="304"/>
        <v>7</v>
      </c>
      <c r="D95" s="61" t="s">
        <v>172</v>
      </c>
      <c r="E95" s="62" t="s">
        <v>173</v>
      </c>
      <c r="F95" s="55" t="b">
        <v>0</v>
      </c>
      <c r="G95" s="57">
        <v>3</v>
      </c>
      <c r="H95" s="57">
        <v>0</v>
      </c>
      <c r="I95" s="57">
        <v>0</v>
      </c>
      <c r="J95" s="58">
        <f t="shared" si="295"/>
        <v>3</v>
      </c>
      <c r="K95" s="59">
        <v>4</v>
      </c>
      <c r="L95" s="60"/>
      <c r="M95" s="52">
        <f t="shared" si="305"/>
        <v>7</v>
      </c>
      <c r="N95" s="61" t="s">
        <v>172</v>
      </c>
      <c r="O95" s="62" t="s">
        <v>173</v>
      </c>
      <c r="P95" s="57" t="b">
        <v>1</v>
      </c>
      <c r="Q95" s="57">
        <v>3</v>
      </c>
      <c r="R95" s="57">
        <v>0</v>
      </c>
      <c r="S95" s="57">
        <v>0</v>
      </c>
      <c r="T95" s="58">
        <f t="shared" si="296"/>
        <v>3</v>
      </c>
      <c r="U95" s="59">
        <v>4</v>
      </c>
      <c r="V95" s="60"/>
      <c r="W95" s="52">
        <f t="shared" si="306"/>
        <v>7</v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4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17</v>
      </c>
      <c r="H98" s="75">
        <f t="shared" si="331"/>
        <v>4</v>
      </c>
      <c r="I98" s="75">
        <f t="shared" si="331"/>
        <v>0</v>
      </c>
      <c r="J98" s="75">
        <f t="shared" si="331"/>
        <v>19</v>
      </c>
      <c r="K98" s="76">
        <f t="shared" si="331"/>
        <v>30</v>
      </c>
      <c r="L98" s="77"/>
      <c r="M98" s="72"/>
      <c r="N98" s="73"/>
      <c r="O98" s="78" t="s">
        <v>40</v>
      </c>
      <c r="P98" s="74"/>
      <c r="Q98" s="74">
        <f t="shared" ref="Q98:U98" si="332">+SUM(Q89:Q97)</f>
        <v>3</v>
      </c>
      <c r="R98" s="75">
        <f t="shared" si="332"/>
        <v>0</v>
      </c>
      <c r="S98" s="75">
        <f t="shared" si="332"/>
        <v>0</v>
      </c>
      <c r="T98" s="75">
        <f t="shared" si="332"/>
        <v>3</v>
      </c>
      <c r="U98" s="76">
        <f t="shared" si="332"/>
        <v>4</v>
      </c>
      <c r="V98" s="77"/>
      <c r="W98" s="72"/>
      <c r="X98" s="73"/>
      <c r="Y98" s="78" t="s">
        <v>40</v>
      </c>
      <c r="Z98" s="74">
        <f t="shared" ref="Z98:AD98" si="333">+SUM(Z89:Z97)</f>
        <v>14</v>
      </c>
      <c r="AA98" s="75">
        <f t="shared" si="333"/>
        <v>4</v>
      </c>
      <c r="AB98" s="75">
        <f t="shared" si="333"/>
        <v>0</v>
      </c>
      <c r="AC98" s="75">
        <f t="shared" si="333"/>
        <v>16</v>
      </c>
      <c r="AD98" s="76">
        <f t="shared" si="333"/>
        <v>26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146</v>
      </c>
      <c r="H99" s="96">
        <f t="shared" si="334"/>
        <v>20</v>
      </c>
      <c r="I99" s="96">
        <f t="shared" si="334"/>
        <v>8</v>
      </c>
      <c r="J99" s="96">
        <f t="shared" si="334"/>
        <v>160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53</v>
      </c>
      <c r="R99" s="96">
        <f t="shared" si="335"/>
        <v>6</v>
      </c>
      <c r="S99" s="96">
        <f t="shared" si="335"/>
        <v>6</v>
      </c>
      <c r="T99" s="96">
        <f t="shared" si="335"/>
        <v>59</v>
      </c>
      <c r="U99" s="97">
        <f t="shared" si="335"/>
        <v>77</v>
      </c>
      <c r="V99" s="85"/>
      <c r="W99" s="80"/>
      <c r="X99" s="81"/>
      <c r="Y99" s="94" t="s">
        <v>101</v>
      </c>
      <c r="Z99" s="96">
        <f t="shared" ref="Z99:AD99" si="336">Z98+Z87</f>
        <v>93</v>
      </c>
      <c r="AA99" s="96">
        <f t="shared" si="336"/>
        <v>14</v>
      </c>
      <c r="AB99" s="96">
        <f t="shared" si="336"/>
        <v>2</v>
      </c>
      <c r="AC99" s="96">
        <f t="shared" si="336"/>
        <v>101</v>
      </c>
      <c r="AD99" s="97">
        <f t="shared" si="336"/>
        <v>162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5">
    <mergeCell ref="E98:F98"/>
    <mergeCell ref="E99:F99"/>
    <mergeCell ref="E2:F2"/>
    <mergeCell ref="A4:A27"/>
    <mergeCell ref="B5:B15"/>
    <mergeCell ref="B17:B27"/>
    <mergeCell ref="A28:A51"/>
    <mergeCell ref="B29:B39"/>
    <mergeCell ref="A52:A75"/>
    <mergeCell ref="B41:B51"/>
    <mergeCell ref="B53:B63"/>
    <mergeCell ref="A76:A99"/>
    <mergeCell ref="B77:B87"/>
    <mergeCell ref="B89:B99"/>
    <mergeCell ref="B65:B75"/>
  </mergeCells>
  <conditionalFormatting sqref="E2 O2 Y2">
    <cfRule type="containsText" dxfId="171" priority="1" operator="containsText" text="MAKİNE">
      <formula>NOT(ISERROR(SEARCH(("MAKİNE"),(E2))))</formula>
    </cfRule>
    <cfRule type="containsText" dxfId="170" priority="2" operator="containsText" text="İNŞAAT">
      <formula>NOT(ISERROR(SEARCH(("İNŞAAT"),(E2))))</formula>
    </cfRule>
    <cfRule type="containsText" dxfId="169" priority="3" operator="containsText" text="ELEKTRİK">
      <formula>NOT(ISERROR(SEARCH(("ELEKTRİK"),(E2))))</formula>
    </cfRule>
    <cfRule type="containsText" dxfId="168" priority="4" operator="containsText" text="BİLGİSAYAR">
      <formula>NOT(ISERROR(SEARCH(("BİLGİSAYAR"),(E2))))</formula>
    </cfRule>
    <cfRule type="containsText" dxfId="167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166" priority="6">
      <formula>$AG5=1</formula>
    </cfRule>
  </conditionalFormatting>
  <conditionalFormatting sqref="L2">
    <cfRule type="cellIs" dxfId="165" priority="7" operator="equal">
      <formula>240</formula>
    </cfRule>
    <cfRule type="cellIs" dxfId="164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505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59</v>
      </c>
      <c r="E2" s="313" t="s">
        <v>448</v>
      </c>
      <c r="F2" s="314"/>
      <c r="G2" s="14">
        <f t="shared" ref="G2:K2" si="0">G99</f>
        <v>146</v>
      </c>
      <c r="H2" s="15">
        <f t="shared" si="0"/>
        <v>20</v>
      </c>
      <c r="I2" s="15">
        <f t="shared" si="0"/>
        <v>8</v>
      </c>
      <c r="J2" s="16">
        <f t="shared" si="0"/>
        <v>160</v>
      </c>
      <c r="K2" s="17">
        <f t="shared" si="0"/>
        <v>240</v>
      </c>
      <c r="L2" s="18">
        <f>U2+AD2</f>
        <v>240</v>
      </c>
      <c r="M2" s="12"/>
      <c r="N2" s="19">
        <v>22</v>
      </c>
      <c r="O2" s="20" t="s">
        <v>2</v>
      </c>
      <c r="P2" s="21"/>
      <c r="Q2" s="21"/>
      <c r="R2" s="21"/>
      <c r="S2" s="21"/>
      <c r="T2" s="22"/>
      <c r="U2" s="17">
        <f>SUM(AH5:AH13,AH17:AH25,AH29:AH37,AH41:AH49,AH53:AH61,AH65:AH73,AH77:AH85,AH89:AH97)</f>
        <v>78</v>
      </c>
      <c r="V2" s="23"/>
      <c r="W2" s="12"/>
      <c r="X2" s="19">
        <v>37</v>
      </c>
      <c r="Y2" s="20" t="s">
        <v>448</v>
      </c>
      <c r="Z2" s="21"/>
      <c r="AA2" s="21"/>
      <c r="AB2" s="21"/>
      <c r="AC2" s="22"/>
      <c r="AD2" s="17">
        <f>SUM(AI5:AI13,AI17:AI25,AI29:AI37,AI41:AI49,AI53:AI61,AI65:AI73,AI77:AI85,AI89:AI97)</f>
        <v>162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201</v>
      </c>
      <c r="E8" s="247" t="s">
        <v>202</v>
      </c>
      <c r="F8" s="55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28</v>
      </c>
      <c r="O8" s="62" t="s">
        <v>29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2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205</v>
      </c>
      <c r="E9" s="62" t="s">
        <v>449</v>
      </c>
      <c r="F9" s="55" t="b">
        <v>1</v>
      </c>
      <c r="G9" s="57">
        <v>3</v>
      </c>
      <c r="H9" s="57">
        <v>0</v>
      </c>
      <c r="I9" s="57">
        <v>0</v>
      </c>
      <c r="J9" s="58">
        <f t="shared" si="1"/>
        <v>3</v>
      </c>
      <c r="K9" s="59">
        <v>3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/>
      <c r="W9" s="52">
        <f t="shared" si="12"/>
        <v>5</v>
      </c>
      <c r="X9" s="61" t="str">
        <f t="shared" ref="X9:Y9" si="22">IF($F9=TRUE,D9,"")</f>
        <v>ENM103</v>
      </c>
      <c r="Y9" s="62" t="str">
        <f t="shared" si="22"/>
        <v>Programlamaya Giriş</v>
      </c>
      <c r="Z9" s="57">
        <f t="shared" ref="Z9:AB9" si="23">IF($F9=TRUE,G9,"")</f>
        <v>3</v>
      </c>
      <c r="AA9" s="57">
        <f t="shared" si="23"/>
        <v>0</v>
      </c>
      <c r="AB9" s="57">
        <f t="shared" si="23"/>
        <v>0</v>
      </c>
      <c r="AC9" s="58">
        <f t="shared" si="5"/>
        <v>3</v>
      </c>
      <c r="AD9" s="59">
        <f t="shared" ref="AD9:AE9" si="24">IF($F9=TRUE,K9,"")</f>
        <v>3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3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34</v>
      </c>
      <c r="E11" s="62" t="s">
        <v>35</v>
      </c>
      <c r="F11" s="55" t="b">
        <v>0</v>
      </c>
      <c r="G11" s="57">
        <v>1</v>
      </c>
      <c r="H11" s="57">
        <v>2</v>
      </c>
      <c r="I11" s="57">
        <v>0</v>
      </c>
      <c r="J11" s="58">
        <f t="shared" si="1"/>
        <v>2</v>
      </c>
      <c r="K11" s="59">
        <v>4</v>
      </c>
      <c r="L11" s="60"/>
      <c r="M11" s="52">
        <f t="shared" si="11"/>
        <v>7</v>
      </c>
      <c r="N11" s="61" t="s">
        <v>36</v>
      </c>
      <c r="O11" s="62" t="s">
        <v>37</v>
      </c>
      <c r="P11" s="57" t="b">
        <v>1</v>
      </c>
      <c r="Q11" s="57">
        <v>2</v>
      </c>
      <c r="R11" s="57">
        <v>2</v>
      </c>
      <c r="S11" s="57">
        <v>0</v>
      </c>
      <c r="T11" s="58">
        <f t="shared" si="2"/>
        <v>3</v>
      </c>
      <c r="U11" s="59">
        <v>5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4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>
        <f t="shared" si="10"/>
        <v>8</v>
      </c>
      <c r="D12" s="61" t="s">
        <v>38</v>
      </c>
      <c r="E12" s="62" t="s">
        <v>39</v>
      </c>
      <c r="F12" s="55" t="b">
        <v>0</v>
      </c>
      <c r="G12" s="57">
        <v>2</v>
      </c>
      <c r="H12" s="57">
        <v>1</v>
      </c>
      <c r="I12" s="57">
        <v>0</v>
      </c>
      <c r="J12" s="58">
        <f t="shared" si="1"/>
        <v>2.5</v>
      </c>
      <c r="K12" s="59">
        <v>2</v>
      </c>
      <c r="L12" s="60"/>
      <c r="M12" s="52">
        <f t="shared" si="11"/>
        <v>8</v>
      </c>
      <c r="N12" s="61" t="s">
        <v>38</v>
      </c>
      <c r="O12" s="62" t="s">
        <v>39</v>
      </c>
      <c r="P12" s="57" t="b">
        <v>0</v>
      </c>
      <c r="Q12" s="57">
        <v>2</v>
      </c>
      <c r="R12" s="57">
        <v>1</v>
      </c>
      <c r="S12" s="57">
        <v>0</v>
      </c>
      <c r="T12" s="58">
        <f t="shared" si="2"/>
        <v>2.5</v>
      </c>
      <c r="U12" s="59">
        <v>2</v>
      </c>
      <c r="V12" s="60"/>
      <c r="W12" s="52">
        <f t="shared" si="12"/>
        <v>8</v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2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19</v>
      </c>
      <c r="H14" s="75">
        <f t="shared" si="37"/>
        <v>5</v>
      </c>
      <c r="I14" s="75">
        <f t="shared" si="37"/>
        <v>4</v>
      </c>
      <c r="J14" s="75">
        <f t="shared" si="37"/>
        <v>23.5</v>
      </c>
      <c r="K14" s="76">
        <f t="shared" si="37"/>
        <v>30</v>
      </c>
      <c r="L14" s="77"/>
      <c r="M14" s="72"/>
      <c r="N14" s="73"/>
      <c r="O14" s="78" t="s">
        <v>40</v>
      </c>
      <c r="P14" s="74"/>
      <c r="Q14" s="74">
        <f t="shared" ref="Q14:U14" si="38">+SUM(Q5:Q13)</f>
        <v>17</v>
      </c>
      <c r="R14" s="75">
        <f t="shared" si="38"/>
        <v>5</v>
      </c>
      <c r="S14" s="75">
        <f t="shared" si="38"/>
        <v>4</v>
      </c>
      <c r="T14" s="75">
        <f t="shared" si="38"/>
        <v>21.5</v>
      </c>
      <c r="U14" s="76">
        <f t="shared" si="38"/>
        <v>28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0</v>
      </c>
      <c r="AB14" s="75">
        <f t="shared" si="39"/>
        <v>0</v>
      </c>
      <c r="AC14" s="75">
        <f t="shared" si="39"/>
        <v>3</v>
      </c>
      <c r="AD14" s="76">
        <f t="shared" si="39"/>
        <v>3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19</v>
      </c>
      <c r="H15" s="90">
        <f t="shared" si="40"/>
        <v>5</v>
      </c>
      <c r="I15" s="90">
        <f t="shared" si="40"/>
        <v>4</v>
      </c>
      <c r="J15" s="83">
        <f t="shared" si="40"/>
        <v>23.5</v>
      </c>
      <c r="K15" s="91">
        <f t="shared" si="40"/>
        <v>30</v>
      </c>
      <c r="L15" s="92"/>
      <c r="M15" s="86"/>
      <c r="N15" s="87"/>
      <c r="O15" s="88" t="s">
        <v>41</v>
      </c>
      <c r="P15" s="89"/>
      <c r="Q15" s="90">
        <f t="shared" ref="Q15:U15" si="41">Q14</f>
        <v>17</v>
      </c>
      <c r="R15" s="90">
        <f t="shared" si="41"/>
        <v>5</v>
      </c>
      <c r="S15" s="90">
        <f t="shared" si="41"/>
        <v>4</v>
      </c>
      <c r="T15" s="83">
        <f t="shared" si="41"/>
        <v>21.5</v>
      </c>
      <c r="U15" s="91">
        <f t="shared" si="41"/>
        <v>28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0</v>
      </c>
      <c r="AB15" s="90">
        <f t="shared" si="42"/>
        <v>0</v>
      </c>
      <c r="AC15" s="83">
        <f t="shared" si="42"/>
        <v>3</v>
      </c>
      <c r="AD15" s="91">
        <f t="shared" si="42"/>
        <v>3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45</v>
      </c>
      <c r="E18" s="62" t="s">
        <v>46</v>
      </c>
      <c r="F18" s="55" t="b">
        <v>0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203</v>
      </c>
      <c r="E19" s="62" t="s">
        <v>188</v>
      </c>
      <c r="F19" s="55" t="b">
        <v>1</v>
      </c>
      <c r="G19" s="57">
        <v>2</v>
      </c>
      <c r="H19" s="57">
        <v>2</v>
      </c>
      <c r="I19" s="57">
        <v>0</v>
      </c>
      <c r="J19" s="58">
        <f t="shared" si="43"/>
        <v>3</v>
      </c>
      <c r="K19" s="59">
        <v>5</v>
      </c>
      <c r="L19" s="60" t="s">
        <v>205</v>
      </c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ENM102</v>
      </c>
      <c r="Y19" s="62" t="str">
        <f t="shared" si="58"/>
        <v>Bilgisayar Programlama I</v>
      </c>
      <c r="Z19" s="57">
        <f t="shared" ref="Z19:AB19" si="59">IF($F19=TRUE,G19,"")</f>
        <v>2</v>
      </c>
      <c r="AA19" s="57">
        <f t="shared" si="59"/>
        <v>2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5</v>
      </c>
      <c r="AE19" s="60" t="str">
        <f t="shared" si="60"/>
        <v>ENM103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450</v>
      </c>
      <c r="E20" s="62" t="s">
        <v>451</v>
      </c>
      <c r="F20" s="55" t="b">
        <v>1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5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 t="str">
        <f>IF(O20="","",VLOOKUP(O20,İ!$C$101:$K$157,9,0))</f>
        <v/>
      </c>
      <c r="W20" s="52">
        <f t="shared" si="54"/>
        <v>4</v>
      </c>
      <c r="X20" s="61" t="str">
        <f t="shared" ref="X20:Y20" si="61">IF($F20=TRUE,D20,"")</f>
        <v>ENM104</v>
      </c>
      <c r="Y20" s="62" t="str">
        <f t="shared" si="61"/>
        <v>Olasılığa Giriş</v>
      </c>
      <c r="Z20" s="57">
        <f t="shared" ref="Z20:AB20" si="62">IF($F20=TRUE,G20,"")</f>
        <v>3</v>
      </c>
      <c r="AA20" s="57">
        <f t="shared" si="62"/>
        <v>0</v>
      </c>
      <c r="AB20" s="57">
        <f t="shared" si="62"/>
        <v>0</v>
      </c>
      <c r="AC20" s="58">
        <f t="shared" si="47"/>
        <v>3</v>
      </c>
      <c r="AD20" s="59">
        <f t="shared" ref="AD20:AE20" si="63">IF($F20=TRUE,K20,"")</f>
        <v>5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5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97</v>
      </c>
      <c r="E21" s="62" t="s">
        <v>98</v>
      </c>
      <c r="F21" s="55" t="b">
        <v>0</v>
      </c>
      <c r="G21" s="57">
        <v>3</v>
      </c>
      <c r="H21" s="57">
        <v>0</v>
      </c>
      <c r="I21" s="57">
        <v>0</v>
      </c>
      <c r="J21" s="58">
        <f t="shared" si="43"/>
        <v>3</v>
      </c>
      <c r="K21" s="59">
        <v>4</v>
      </c>
      <c r="L21" s="60"/>
      <c r="M21" s="52">
        <f t="shared" si="53"/>
        <v>5</v>
      </c>
      <c r="N21" s="61" t="s">
        <v>97</v>
      </c>
      <c r="O21" s="62" t="s">
        <v>98</v>
      </c>
      <c r="P21" s="57" t="b">
        <v>0</v>
      </c>
      <c r="Q21" s="57">
        <v>3</v>
      </c>
      <c r="R21" s="57">
        <v>0</v>
      </c>
      <c r="S21" s="57">
        <v>0</v>
      </c>
      <c r="T21" s="58">
        <f t="shared" si="44"/>
        <v>3</v>
      </c>
      <c r="U21" s="59">
        <v>4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55</v>
      </c>
      <c r="E22" s="62" t="s">
        <v>56</v>
      </c>
      <c r="F22" s="55" t="b">
        <v>0</v>
      </c>
      <c r="G22" s="57">
        <v>1</v>
      </c>
      <c r="H22" s="57">
        <v>0</v>
      </c>
      <c r="I22" s="57">
        <v>0</v>
      </c>
      <c r="J22" s="58">
        <f t="shared" si="43"/>
        <v>1</v>
      </c>
      <c r="K22" s="59">
        <v>2</v>
      </c>
      <c r="L22" s="60"/>
      <c r="M22" s="52">
        <f t="shared" si="53"/>
        <v>6</v>
      </c>
      <c r="N22" s="61" t="s">
        <v>55</v>
      </c>
      <c r="O22" s="62" t="s">
        <v>56</v>
      </c>
      <c r="P22" s="57" t="b">
        <v>0</v>
      </c>
      <c r="Q22" s="57">
        <v>1</v>
      </c>
      <c r="R22" s="57">
        <v>0</v>
      </c>
      <c r="S22" s="57">
        <v>0</v>
      </c>
      <c r="T22" s="58">
        <f t="shared" si="44"/>
        <v>1</v>
      </c>
      <c r="U22" s="59">
        <v>2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2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57</v>
      </c>
      <c r="E23" s="62" t="s">
        <v>58</v>
      </c>
      <c r="F23" s="55" t="b">
        <v>0</v>
      </c>
      <c r="G23" s="57">
        <v>2</v>
      </c>
      <c r="H23" s="57">
        <v>1</v>
      </c>
      <c r="I23" s="57">
        <v>0</v>
      </c>
      <c r="J23" s="58">
        <f t="shared" si="43"/>
        <v>2.5</v>
      </c>
      <c r="K23" s="59">
        <v>2</v>
      </c>
      <c r="L23" s="60"/>
      <c r="M23" s="52">
        <f t="shared" si="53"/>
        <v>7</v>
      </c>
      <c r="N23" s="61" t="s">
        <v>57</v>
      </c>
      <c r="O23" s="62" t="s">
        <v>58</v>
      </c>
      <c r="P23" s="57" t="b">
        <v>0</v>
      </c>
      <c r="Q23" s="57">
        <v>2</v>
      </c>
      <c r="R23" s="57">
        <v>1</v>
      </c>
      <c r="S23" s="57">
        <v>0</v>
      </c>
      <c r="T23" s="58">
        <f t="shared" si="44"/>
        <v>2.5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 t="str">
        <f t="shared" si="52"/>
        <v/>
      </c>
      <c r="D24" s="61"/>
      <c r="E24" s="62"/>
      <c r="F24" s="55" t="b">
        <v>0</v>
      </c>
      <c r="G24" s="57"/>
      <c r="H24" s="57"/>
      <c r="I24" s="57"/>
      <c r="J24" s="58" t="str">
        <f t="shared" si="43"/>
        <v/>
      </c>
      <c r="K24" s="59"/>
      <c r="L24" s="60"/>
      <c r="M24" s="52" t="str">
        <f t="shared" si="53"/>
        <v/>
      </c>
      <c r="N24" s="61"/>
      <c r="O24" s="62"/>
      <c r="P24" s="57"/>
      <c r="Q24" s="57"/>
      <c r="R24" s="57"/>
      <c r="S24" s="57"/>
      <c r="T24" s="58" t="str">
        <f t="shared" si="44"/>
        <v/>
      </c>
      <c r="U24" s="59"/>
      <c r="V24" s="60" t="str">
        <f>IF(O24="","",VLOOKUP(O24,İ!$C$101:$K$157,9,0))</f>
        <v/>
      </c>
      <c r="W24" s="52" t="str">
        <f t="shared" si="54"/>
        <v/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0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18</v>
      </c>
      <c r="H26" s="75">
        <f t="shared" si="79"/>
        <v>3</v>
      </c>
      <c r="I26" s="75">
        <f t="shared" si="79"/>
        <v>2</v>
      </c>
      <c r="J26" s="75">
        <f t="shared" si="79"/>
        <v>20.5</v>
      </c>
      <c r="K26" s="76">
        <f t="shared" si="79"/>
        <v>30</v>
      </c>
      <c r="L26" s="77"/>
      <c r="M26" s="72"/>
      <c r="N26" s="73"/>
      <c r="O26" s="78" t="s">
        <v>40</v>
      </c>
      <c r="P26" s="74"/>
      <c r="Q26" s="74">
        <f t="shared" ref="Q26:U26" si="80">+SUM(Q17:Q25)</f>
        <v>13</v>
      </c>
      <c r="R26" s="75">
        <f t="shared" si="80"/>
        <v>1</v>
      </c>
      <c r="S26" s="75">
        <f t="shared" si="80"/>
        <v>2</v>
      </c>
      <c r="T26" s="75">
        <f t="shared" si="80"/>
        <v>14.5</v>
      </c>
      <c r="U26" s="76">
        <f t="shared" si="80"/>
        <v>20</v>
      </c>
      <c r="V26" s="77"/>
      <c r="W26" s="72"/>
      <c r="X26" s="73"/>
      <c r="Y26" s="78" t="s">
        <v>40</v>
      </c>
      <c r="Z26" s="74">
        <f t="shared" ref="Z26:AD26" si="81">+SUM(Z17:Z25)</f>
        <v>5</v>
      </c>
      <c r="AA26" s="75">
        <f t="shared" si="81"/>
        <v>2</v>
      </c>
      <c r="AB26" s="75">
        <f t="shared" si="81"/>
        <v>0</v>
      </c>
      <c r="AC26" s="75">
        <f t="shared" si="81"/>
        <v>6</v>
      </c>
      <c r="AD26" s="76">
        <f t="shared" si="81"/>
        <v>10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37</v>
      </c>
      <c r="H27" s="90">
        <f t="shared" si="82"/>
        <v>8</v>
      </c>
      <c r="I27" s="90">
        <f t="shared" si="82"/>
        <v>6</v>
      </c>
      <c r="J27" s="90">
        <f t="shared" si="82"/>
        <v>44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30</v>
      </c>
      <c r="R27" s="90">
        <f t="shared" si="83"/>
        <v>6</v>
      </c>
      <c r="S27" s="90">
        <f t="shared" si="83"/>
        <v>6</v>
      </c>
      <c r="T27" s="90">
        <f t="shared" si="83"/>
        <v>36</v>
      </c>
      <c r="U27" s="91">
        <f t="shared" si="83"/>
        <v>48</v>
      </c>
      <c r="V27" s="92"/>
      <c r="W27" s="86"/>
      <c r="X27" s="87"/>
      <c r="Y27" s="88" t="s">
        <v>41</v>
      </c>
      <c r="Z27" s="90">
        <f t="shared" ref="Z27:AD27" si="84">Z26+Z15</f>
        <v>8</v>
      </c>
      <c r="AA27" s="90">
        <f t="shared" si="84"/>
        <v>2</v>
      </c>
      <c r="AB27" s="90">
        <f t="shared" si="84"/>
        <v>0</v>
      </c>
      <c r="AC27" s="90">
        <f t="shared" si="84"/>
        <v>9</v>
      </c>
      <c r="AD27" s="91">
        <f t="shared" si="84"/>
        <v>13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61</v>
      </c>
      <c r="E29" s="62" t="s">
        <v>62</v>
      </c>
      <c r="F29" s="55" t="b">
        <v>0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 t="s">
        <v>61</v>
      </c>
      <c r="O29" s="62" t="s">
        <v>62</v>
      </c>
      <c r="P29" s="57" t="b">
        <v>0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4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4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361</v>
      </c>
      <c r="E30" s="62" t="s">
        <v>196</v>
      </c>
      <c r="F30" s="55" t="b">
        <v>0</v>
      </c>
      <c r="G30" s="57">
        <v>3</v>
      </c>
      <c r="H30" s="57">
        <v>0</v>
      </c>
      <c r="I30" s="57">
        <v>0</v>
      </c>
      <c r="J30" s="58">
        <f t="shared" si="85"/>
        <v>3</v>
      </c>
      <c r="K30" s="59">
        <v>5</v>
      </c>
      <c r="L30" s="60"/>
      <c r="M30" s="52">
        <f t="shared" ref="M30:M37" si="95">IF($D30="","",MAX(M$29:M29)+1)</f>
        <v>2</v>
      </c>
      <c r="N30" s="61" t="s">
        <v>95</v>
      </c>
      <c r="O30" s="62" t="s">
        <v>96</v>
      </c>
      <c r="P30" s="57"/>
      <c r="Q30" s="57">
        <f>IF(O30="","",VLOOKUP(O30,İ!$C$101:$K$157,4,0))</f>
        <v>3</v>
      </c>
      <c r="R30" s="57">
        <f>IF(O30="","",VLOOKUP(O30,İ!$C$101:$K$157,5,0))</f>
        <v>0</v>
      </c>
      <c r="S30" s="57">
        <f>IF(O30="","",VLOOKUP(O30,İ!$C$101:$K$157,6,0))</f>
        <v>0</v>
      </c>
      <c r="T30" s="58">
        <f t="shared" si="86"/>
        <v>3</v>
      </c>
      <c r="U30" s="59">
        <f>IF(O30="","",VLOOKUP(O30,İ!$C$101:$K$157,8,0))</f>
        <v>4</v>
      </c>
      <c r="V30" s="60">
        <f>IF(O30="","",VLOOKUP(O30,İ!$C$101:$K$157,9,0))</f>
        <v>0</v>
      </c>
      <c r="W30" s="52">
        <f t="shared" ref="W30:W37" si="96">IF($D30="","",MAX(W$29:W29)+1)</f>
        <v>2</v>
      </c>
      <c r="X30" s="61" t="str">
        <f t="shared" ref="X30:Y30" si="97">IF($F30=TRUE,D30,"")</f>
        <v/>
      </c>
      <c r="Y30" s="62" t="str">
        <f t="shared" si="97"/>
        <v/>
      </c>
      <c r="Z30" s="57" t="str">
        <f t="shared" ref="Z30:AB30" si="98">IF($F30=TRUE,G30,"")</f>
        <v/>
      </c>
      <c r="AA30" s="57" t="str">
        <f t="shared" si="98"/>
        <v/>
      </c>
      <c r="AB30" s="57" t="str">
        <f t="shared" si="98"/>
        <v/>
      </c>
      <c r="AC30" s="58" t="str">
        <f t="shared" si="89"/>
        <v/>
      </c>
      <c r="AD30" s="59" t="str">
        <f t="shared" ref="AD30:AE30" si="99">IF($F30=TRUE,K30,"")</f>
        <v/>
      </c>
      <c r="AE30" s="60" t="str">
        <f t="shared" si="99"/>
        <v/>
      </c>
      <c r="AF30" s="63"/>
      <c r="AG30" s="67">
        <f t="shared" si="91"/>
        <v>0</v>
      </c>
      <c r="AH30" s="68">
        <f t="shared" si="92"/>
        <v>5</v>
      </c>
      <c r="AI30" s="63">
        <f t="shared" si="93"/>
        <v>0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452</v>
      </c>
      <c r="E31" s="62" t="s">
        <v>396</v>
      </c>
      <c r="F31" s="55" t="b">
        <v>1</v>
      </c>
      <c r="G31" s="57">
        <v>2</v>
      </c>
      <c r="H31" s="57">
        <v>2</v>
      </c>
      <c r="I31" s="57">
        <v>0</v>
      </c>
      <c r="J31" s="58">
        <f t="shared" si="85"/>
        <v>3</v>
      </c>
      <c r="K31" s="59">
        <v>5</v>
      </c>
      <c r="L31" s="60" t="s">
        <v>205</v>
      </c>
      <c r="M31" s="52">
        <f t="shared" si="95"/>
        <v>3</v>
      </c>
      <c r="N31" s="61" t="str">
        <f>IF(O31="","",VLOOKUP(O31,İ!$C$101:$K$157,2,0))</f>
        <v/>
      </c>
      <c r="O31" s="62"/>
      <c r="P31" s="57"/>
      <c r="Q31" s="57" t="str">
        <f>IF(O31="","",VLOOKUP(O31,İ!$C$101:$K$157,4,0))</f>
        <v/>
      </c>
      <c r="R31" s="57" t="str">
        <f>IF(O31="","",VLOOKUP(O31,İ!$C$101:$K$157,5,0))</f>
        <v/>
      </c>
      <c r="S31" s="57" t="str">
        <f>IF(O31="","",VLOOKUP(O31,İ!$C$101:$K$157,6,0))</f>
        <v/>
      </c>
      <c r="T31" s="58" t="str">
        <f t="shared" si="86"/>
        <v/>
      </c>
      <c r="U31" s="59" t="str">
        <f>IF(O31="","",VLOOKUP(O31,İ!$C$101:$K$157,8,0))</f>
        <v/>
      </c>
      <c r="V31" s="60" t="str">
        <f>IF(O31="","",VLOOKUP(O31,İ!$C$101:$K$157,9,0))</f>
        <v/>
      </c>
      <c r="W31" s="52">
        <f t="shared" si="96"/>
        <v>3</v>
      </c>
      <c r="X31" s="61" t="str">
        <f t="shared" ref="X31:Y31" si="100">IF($F31=TRUE,D31,"")</f>
        <v>ENM203</v>
      </c>
      <c r="Y31" s="62" t="str">
        <f t="shared" si="100"/>
        <v>Bilgisayar Programlama II</v>
      </c>
      <c r="Z31" s="57">
        <f t="shared" ref="Z31:AB31" si="101">IF($F31=TRUE,G31,"")</f>
        <v>2</v>
      </c>
      <c r="AA31" s="57">
        <f t="shared" si="101"/>
        <v>2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 t="str">
        <f t="shared" si="102"/>
        <v>ENM103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208</v>
      </c>
      <c r="E32" s="62" t="s">
        <v>190</v>
      </c>
      <c r="F32" s="55" t="b">
        <v>1</v>
      </c>
      <c r="G32" s="57">
        <v>3</v>
      </c>
      <c r="H32" s="57">
        <v>0</v>
      </c>
      <c r="I32" s="57">
        <v>0</v>
      </c>
      <c r="J32" s="58">
        <f t="shared" si="85"/>
        <v>3</v>
      </c>
      <c r="K32" s="59">
        <v>4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ENM205</v>
      </c>
      <c r="Y32" s="62" t="str">
        <f t="shared" si="103"/>
        <v>Olasılık ve İstatistik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0</v>
      </c>
      <c r="AC32" s="58">
        <f t="shared" si="89"/>
        <v>3</v>
      </c>
      <c r="AD32" s="59">
        <f t="shared" ref="AD32:AE32" si="105">IF($F32=TRUE,K32,"")</f>
        <v>4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4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453</v>
      </c>
      <c r="E33" s="62" t="s">
        <v>454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5</v>
      </c>
      <c r="L33" s="60"/>
      <c r="M33" s="52">
        <f t="shared" si="95"/>
        <v>5</v>
      </c>
      <c r="N33" s="61" t="str">
        <f>IF(O33="","",VLOOKUP(O33,İ!$C$101:$K$157,2,0))</f>
        <v/>
      </c>
      <c r="O33" s="62"/>
      <c r="P33" s="57"/>
      <c r="Q33" s="57" t="str">
        <f>IF(O33="","",VLOOKUP(O33,İ!$C$101:$K$157,4,0))</f>
        <v/>
      </c>
      <c r="R33" s="57" t="str">
        <f>IF(O33="","",VLOOKUP(O33,İ!$C$101:$K$157,5,0))</f>
        <v/>
      </c>
      <c r="S33" s="57" t="str">
        <f>IF(O33="","",VLOOKUP(O33,İ!$C$101:$K$157,6,0))</f>
        <v/>
      </c>
      <c r="T33" s="58" t="str">
        <f t="shared" si="86"/>
        <v/>
      </c>
      <c r="U33" s="59" t="str">
        <f>IF(O33="","",VLOOKUP(O33,İ!$C$101:$K$157,8,0))</f>
        <v/>
      </c>
      <c r="V33" s="60" t="str">
        <f>IF(O33="","",VLOOKUP(O33,İ!$C$101:$K$157,9,0))</f>
        <v/>
      </c>
      <c r="W33" s="52">
        <f t="shared" si="96"/>
        <v>5</v>
      </c>
      <c r="X33" s="61" t="str">
        <f t="shared" ref="X33:Y33" si="106">IF($F33=TRUE,D33,"")</f>
        <v>ENM207</v>
      </c>
      <c r="Y33" s="62" t="str">
        <f t="shared" si="106"/>
        <v>Sistem Analizi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5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5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158</v>
      </c>
      <c r="E34" s="62" t="s">
        <v>134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3</v>
      </c>
      <c r="L34" s="60"/>
      <c r="M34" s="52">
        <f t="shared" si="95"/>
        <v>6</v>
      </c>
      <c r="N34" s="61" t="s">
        <v>135</v>
      </c>
      <c r="O34" s="62" t="s">
        <v>134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3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3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61" t="s">
        <v>77</v>
      </c>
      <c r="E35" s="62" t="s">
        <v>78</v>
      </c>
      <c r="F35" s="55" t="b">
        <v>0</v>
      </c>
      <c r="G35" s="57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>
        <f t="shared" si="94"/>
        <v>8</v>
      </c>
      <c r="D36" s="61" t="s">
        <v>118</v>
      </c>
      <c r="E36" s="62" t="s">
        <v>119</v>
      </c>
      <c r="F36" s="55" t="b">
        <v>0</v>
      </c>
      <c r="G36" s="57">
        <v>2</v>
      </c>
      <c r="H36" s="57">
        <v>0</v>
      </c>
      <c r="I36" s="57">
        <v>0</v>
      </c>
      <c r="J36" s="58">
        <f t="shared" si="85"/>
        <v>2</v>
      </c>
      <c r="K36" s="59">
        <v>2</v>
      </c>
      <c r="L36" s="60"/>
      <c r="M36" s="52">
        <f t="shared" si="95"/>
        <v>8</v>
      </c>
      <c r="N36" s="61" t="s">
        <v>118</v>
      </c>
      <c r="O36" s="62" t="s">
        <v>119</v>
      </c>
      <c r="P36" s="57" t="b">
        <v>0</v>
      </c>
      <c r="Q36" s="57">
        <v>2</v>
      </c>
      <c r="R36" s="57">
        <v>0</v>
      </c>
      <c r="S36" s="57">
        <v>0</v>
      </c>
      <c r="T36" s="58">
        <f t="shared" si="86"/>
        <v>2</v>
      </c>
      <c r="U36" s="59">
        <v>2</v>
      </c>
      <c r="V36" s="60"/>
      <c r="W36" s="52">
        <f t="shared" si="96"/>
        <v>8</v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2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20</v>
      </c>
      <c r="H38" s="75">
        <f t="shared" si="121"/>
        <v>2</v>
      </c>
      <c r="I38" s="75">
        <f t="shared" si="121"/>
        <v>0</v>
      </c>
      <c r="J38" s="75">
        <f t="shared" si="121"/>
        <v>21</v>
      </c>
      <c r="K38" s="76">
        <f t="shared" si="121"/>
        <v>30</v>
      </c>
      <c r="L38" s="77"/>
      <c r="M38" s="72"/>
      <c r="N38" s="73"/>
      <c r="O38" s="78" t="s">
        <v>40</v>
      </c>
      <c r="P38" s="74"/>
      <c r="Q38" s="74">
        <f t="shared" ref="Q38:U38" si="122">+SUM(Q29:Q37)</f>
        <v>12</v>
      </c>
      <c r="R38" s="75">
        <f t="shared" si="122"/>
        <v>0</v>
      </c>
      <c r="S38" s="75">
        <f t="shared" si="122"/>
        <v>0</v>
      </c>
      <c r="T38" s="75">
        <f t="shared" si="122"/>
        <v>12</v>
      </c>
      <c r="U38" s="76">
        <f t="shared" si="122"/>
        <v>15</v>
      </c>
      <c r="V38" s="77"/>
      <c r="W38" s="72"/>
      <c r="X38" s="73"/>
      <c r="Y38" s="78" t="s">
        <v>40</v>
      </c>
      <c r="Z38" s="74">
        <f t="shared" ref="Z38:AD38" si="123">+SUM(Z29:Z37)</f>
        <v>8</v>
      </c>
      <c r="AA38" s="75">
        <f t="shared" si="123"/>
        <v>2</v>
      </c>
      <c r="AB38" s="75">
        <f t="shared" si="123"/>
        <v>0</v>
      </c>
      <c r="AC38" s="75">
        <f t="shared" si="123"/>
        <v>9</v>
      </c>
      <c r="AD38" s="76">
        <f t="shared" si="123"/>
        <v>14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57</v>
      </c>
      <c r="H39" s="90">
        <f t="shared" si="124"/>
        <v>10</v>
      </c>
      <c r="I39" s="90">
        <f t="shared" si="124"/>
        <v>6</v>
      </c>
      <c r="J39" s="90">
        <f t="shared" si="124"/>
        <v>65</v>
      </c>
      <c r="K39" s="91">
        <f t="shared" si="124"/>
        <v>90</v>
      </c>
      <c r="L39" s="92"/>
      <c r="M39" s="86"/>
      <c r="N39" s="87"/>
      <c r="O39" s="88" t="s">
        <v>41</v>
      </c>
      <c r="P39" s="89"/>
      <c r="Q39" s="90">
        <f t="shared" ref="Q39:U39" si="125">Q38+Q27</f>
        <v>42</v>
      </c>
      <c r="R39" s="90">
        <f t="shared" si="125"/>
        <v>6</v>
      </c>
      <c r="S39" s="90">
        <f t="shared" si="125"/>
        <v>6</v>
      </c>
      <c r="T39" s="90">
        <f t="shared" si="125"/>
        <v>48</v>
      </c>
      <c r="U39" s="91">
        <f t="shared" si="125"/>
        <v>63</v>
      </c>
      <c r="V39" s="92"/>
      <c r="W39" s="86"/>
      <c r="X39" s="87"/>
      <c r="Y39" s="88" t="s">
        <v>41</v>
      </c>
      <c r="Z39" s="90">
        <f t="shared" ref="Z39:AD39" si="126">Z38+Z27</f>
        <v>16</v>
      </c>
      <c r="AA39" s="90">
        <f t="shared" si="126"/>
        <v>4</v>
      </c>
      <c r="AB39" s="90">
        <f t="shared" si="126"/>
        <v>0</v>
      </c>
      <c r="AC39" s="90">
        <f t="shared" si="126"/>
        <v>18</v>
      </c>
      <c r="AD39" s="91">
        <f t="shared" si="126"/>
        <v>27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455</v>
      </c>
      <c r="E41" s="62" t="s">
        <v>456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4</v>
      </c>
      <c r="L41" s="60"/>
      <c r="M41" s="52">
        <f>IF($D41="","",1)</f>
        <v>1</v>
      </c>
      <c r="N41" s="61" t="str">
        <f>IF(O41="","",VLOOKUP(O41,İ!$C$101:$K$157,2,0))</f>
        <v/>
      </c>
      <c r="O41" s="62"/>
      <c r="P41" s="57"/>
      <c r="Q41" s="57" t="str">
        <f>IF(O41="","",VLOOKUP(O41,İ!$C$101:$K$157,4,0))</f>
        <v/>
      </c>
      <c r="R41" s="57" t="str">
        <f>IF(O41="","",VLOOKUP(O41,İ!$C$101:$K$157,5,0))</f>
        <v/>
      </c>
      <c r="S41" s="57" t="str">
        <f>IF(O41="","",VLOOKUP(O41,İ!$C$101:$K$157,6,0))</f>
        <v/>
      </c>
      <c r="T41" s="58" t="str">
        <f t="shared" ref="T41:T49" si="128">IF(Q41="","",Q41+(R41+S41)/2)</f>
        <v/>
      </c>
      <c r="U41" s="59" t="str">
        <f>IF(O41="","",VLOOKUP(O41,İ!$C$101:$K$157,8,0))</f>
        <v/>
      </c>
      <c r="V41" s="60" t="str">
        <f>IF(O41="","",VLOOKUP(O41,İ!$C$101:$K$157,9,0))</f>
        <v/>
      </c>
      <c r="W41" s="52">
        <f>IF($D41="","",1)</f>
        <v>1</v>
      </c>
      <c r="X41" s="61" t="str">
        <f t="shared" ref="X41:Y41" si="129">IF($F41=TRUE,D41,"")</f>
        <v>ENM202</v>
      </c>
      <c r="Y41" s="62" t="str">
        <f t="shared" si="129"/>
        <v>Ekonomi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4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4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206</v>
      </c>
      <c r="E42" s="62" t="s">
        <v>207</v>
      </c>
      <c r="F42" s="55" t="b">
        <v>1</v>
      </c>
      <c r="G42" s="57">
        <v>3</v>
      </c>
      <c r="H42" s="57">
        <v>0</v>
      </c>
      <c r="I42" s="57">
        <v>0</v>
      </c>
      <c r="J42" s="58">
        <f t="shared" si="127"/>
        <v>3</v>
      </c>
      <c r="K42" s="59">
        <v>5</v>
      </c>
      <c r="L42" s="60" t="s">
        <v>208</v>
      </c>
      <c r="M42" s="52">
        <f t="shared" ref="M42:M49" si="137">IF($D42="","",MAX(M$41:M41)+1)</f>
        <v>2</v>
      </c>
      <c r="N42" s="61"/>
      <c r="O42" s="62"/>
      <c r="P42" s="57"/>
      <c r="Q42" s="57"/>
      <c r="R42" s="57"/>
      <c r="S42" s="57"/>
      <c r="T42" s="58" t="str">
        <f t="shared" si="128"/>
        <v/>
      </c>
      <c r="U42" s="59"/>
      <c r="V42" s="60"/>
      <c r="W42" s="52">
        <f t="shared" ref="W42:W49" si="138">IF($D42="","",MAX(W$41:W41)+1)</f>
        <v>2</v>
      </c>
      <c r="X42" s="61" t="str">
        <f t="shared" ref="X42:Y42" si="139">IF($F42=TRUE,D42,"")</f>
        <v>ENM204</v>
      </c>
      <c r="Y42" s="62" t="str">
        <f t="shared" si="139"/>
        <v>Mühendislik İstatistiği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0</v>
      </c>
      <c r="AC42" s="58">
        <f t="shared" si="131"/>
        <v>3</v>
      </c>
      <c r="AD42" s="59">
        <f t="shared" ref="AD42:AE42" si="141">IF($F42=TRUE,K42,"")</f>
        <v>5</v>
      </c>
      <c r="AE42" s="60" t="str">
        <f t="shared" si="141"/>
        <v>ENM205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5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457</v>
      </c>
      <c r="E43" s="62" t="s">
        <v>458</v>
      </c>
      <c r="F43" s="55" t="b">
        <v>1</v>
      </c>
      <c r="G43" s="57">
        <v>3</v>
      </c>
      <c r="H43" s="57">
        <v>0</v>
      </c>
      <c r="I43" s="57">
        <v>0</v>
      </c>
      <c r="J43" s="58">
        <f t="shared" si="127"/>
        <v>3</v>
      </c>
      <c r="K43" s="59">
        <v>5</v>
      </c>
      <c r="L43" s="60" t="s">
        <v>208</v>
      </c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ENM206</v>
      </c>
      <c r="Y43" s="62" t="str">
        <f t="shared" si="142"/>
        <v>Simülasyon I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 t="str">
        <f t="shared" si="144"/>
        <v>ENM205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459</v>
      </c>
      <c r="E44" s="62" t="s">
        <v>460</v>
      </c>
      <c r="F44" s="55" t="b">
        <v>1</v>
      </c>
      <c r="G44" s="57">
        <v>3</v>
      </c>
      <c r="H44" s="57">
        <v>0</v>
      </c>
      <c r="I44" s="57">
        <v>0</v>
      </c>
      <c r="J44" s="58">
        <f t="shared" si="127"/>
        <v>3</v>
      </c>
      <c r="K44" s="59">
        <v>5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ENM208</v>
      </c>
      <c r="Y44" s="62" t="str">
        <f t="shared" si="145"/>
        <v>Yöneylem Araştırması 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5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5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461</v>
      </c>
      <c r="E45" s="62" t="s">
        <v>462</v>
      </c>
      <c r="F45" s="55" t="b">
        <v>1</v>
      </c>
      <c r="G45" s="57">
        <v>2</v>
      </c>
      <c r="H45" s="57">
        <v>0</v>
      </c>
      <c r="I45" s="57">
        <v>2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ENM210</v>
      </c>
      <c r="Y45" s="62" t="str">
        <f t="shared" si="148"/>
        <v>Ergonomi ve İş Etüdü</v>
      </c>
      <c r="Z45" s="57">
        <f t="shared" ref="Z45:AB45" si="149">IF($F45=TRUE,G45,"")</f>
        <v>2</v>
      </c>
      <c r="AA45" s="57">
        <f t="shared" si="149"/>
        <v>0</v>
      </c>
      <c r="AB45" s="57">
        <f t="shared" si="149"/>
        <v>2</v>
      </c>
      <c r="AC45" s="58">
        <f t="shared" si="131"/>
        <v>3</v>
      </c>
      <c r="AD45" s="59">
        <f t="shared" ref="AD45:AE45" si="150">IF($F45=TRUE,K45,"")</f>
        <v>4</v>
      </c>
      <c r="AE45" s="60">
        <f t="shared" si="150"/>
        <v>0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210</v>
      </c>
      <c r="E46" s="62" t="s">
        <v>157</v>
      </c>
      <c r="F46" s="55" t="b">
        <v>0</v>
      </c>
      <c r="G46" s="57">
        <v>2</v>
      </c>
      <c r="H46" s="57">
        <v>0</v>
      </c>
      <c r="I46" s="57">
        <v>0</v>
      </c>
      <c r="J46" s="58">
        <f t="shared" si="127"/>
        <v>2</v>
      </c>
      <c r="K46" s="59">
        <v>3</v>
      </c>
      <c r="L46" s="60"/>
      <c r="M46" s="52">
        <f t="shared" si="137"/>
        <v>6</v>
      </c>
      <c r="N46" s="61" t="s">
        <v>158</v>
      </c>
      <c r="O46" s="62" t="s">
        <v>157</v>
      </c>
      <c r="P46" s="57" t="b">
        <v>0</v>
      </c>
      <c r="Q46" s="57">
        <v>2</v>
      </c>
      <c r="R46" s="57">
        <v>0</v>
      </c>
      <c r="S46" s="57">
        <v>0</v>
      </c>
      <c r="T46" s="58">
        <f t="shared" si="128"/>
        <v>2</v>
      </c>
      <c r="U46" s="59">
        <v>3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3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61" t="s">
        <v>99</v>
      </c>
      <c r="E47" s="62" t="s">
        <v>100</v>
      </c>
      <c r="F47" s="55" t="b">
        <v>0</v>
      </c>
      <c r="G47" s="57">
        <v>2</v>
      </c>
      <c r="H47" s="57">
        <v>0</v>
      </c>
      <c r="I47" s="57">
        <v>0</v>
      </c>
      <c r="J47" s="58">
        <f t="shared" si="127"/>
        <v>2</v>
      </c>
      <c r="K47" s="59">
        <v>2</v>
      </c>
      <c r="L47" s="60"/>
      <c r="M47" s="52">
        <f t="shared" si="137"/>
        <v>7</v>
      </c>
      <c r="N47" s="61" t="s">
        <v>99</v>
      </c>
      <c r="O47" s="62" t="s">
        <v>100</v>
      </c>
      <c r="P47" s="57" t="b">
        <v>0</v>
      </c>
      <c r="Q47" s="57">
        <v>2</v>
      </c>
      <c r="R47" s="57">
        <v>0</v>
      </c>
      <c r="S47" s="57">
        <v>0</v>
      </c>
      <c r="T47" s="58">
        <f t="shared" si="128"/>
        <v>2</v>
      </c>
      <c r="U47" s="59">
        <v>2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2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>
        <f t="shared" si="136"/>
        <v>8</v>
      </c>
      <c r="D48" s="61" t="s">
        <v>136</v>
      </c>
      <c r="E48" s="62" t="s">
        <v>137</v>
      </c>
      <c r="F48" s="55" t="b">
        <v>0</v>
      </c>
      <c r="G48" s="57">
        <v>2</v>
      </c>
      <c r="H48" s="57">
        <v>0</v>
      </c>
      <c r="I48" s="57">
        <v>0</v>
      </c>
      <c r="J48" s="58">
        <f t="shared" si="127"/>
        <v>2</v>
      </c>
      <c r="K48" s="59">
        <v>2</v>
      </c>
      <c r="L48" s="60"/>
      <c r="M48" s="52">
        <f t="shared" si="137"/>
        <v>8</v>
      </c>
      <c r="N48" s="61" t="s">
        <v>136</v>
      </c>
      <c r="O48" s="62" t="s">
        <v>137</v>
      </c>
      <c r="P48" s="57" t="b">
        <v>0</v>
      </c>
      <c r="Q48" s="57">
        <v>2</v>
      </c>
      <c r="R48" s="57">
        <v>0</v>
      </c>
      <c r="S48" s="57">
        <v>0</v>
      </c>
      <c r="T48" s="58">
        <f t="shared" si="128"/>
        <v>2</v>
      </c>
      <c r="U48" s="59">
        <v>2</v>
      </c>
      <c r="V48" s="60"/>
      <c r="W48" s="52">
        <f t="shared" si="138"/>
        <v>8</v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2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20</v>
      </c>
      <c r="H50" s="75">
        <f t="shared" si="163"/>
        <v>0</v>
      </c>
      <c r="I50" s="75">
        <f t="shared" si="163"/>
        <v>2</v>
      </c>
      <c r="J50" s="75">
        <f t="shared" si="163"/>
        <v>21</v>
      </c>
      <c r="K50" s="76">
        <f t="shared" si="163"/>
        <v>30</v>
      </c>
      <c r="L50" s="77"/>
      <c r="M50" s="72"/>
      <c r="N50" s="73"/>
      <c r="O50" s="78" t="s">
        <v>40</v>
      </c>
      <c r="P50" s="74"/>
      <c r="Q50" s="74">
        <f t="shared" ref="Q50:U50" si="164">+SUM(Q41:Q49)</f>
        <v>6</v>
      </c>
      <c r="R50" s="75">
        <f t="shared" si="164"/>
        <v>0</v>
      </c>
      <c r="S50" s="75">
        <f t="shared" si="164"/>
        <v>0</v>
      </c>
      <c r="T50" s="75">
        <f t="shared" si="164"/>
        <v>6</v>
      </c>
      <c r="U50" s="76">
        <f t="shared" si="164"/>
        <v>7</v>
      </c>
      <c r="V50" s="77"/>
      <c r="W50" s="72"/>
      <c r="X50" s="73"/>
      <c r="Y50" s="78" t="s">
        <v>40</v>
      </c>
      <c r="Z50" s="74">
        <f t="shared" ref="Z50:AD50" si="165">+SUM(Z41:Z49)</f>
        <v>14</v>
      </c>
      <c r="AA50" s="75">
        <f t="shared" si="165"/>
        <v>0</v>
      </c>
      <c r="AB50" s="75">
        <f t="shared" si="165"/>
        <v>2</v>
      </c>
      <c r="AC50" s="75">
        <f t="shared" si="165"/>
        <v>15</v>
      </c>
      <c r="AD50" s="76">
        <f t="shared" si="165"/>
        <v>23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77</v>
      </c>
      <c r="H51" s="90">
        <f t="shared" si="166"/>
        <v>10</v>
      </c>
      <c r="I51" s="90">
        <f t="shared" si="166"/>
        <v>8</v>
      </c>
      <c r="J51" s="90">
        <f t="shared" si="166"/>
        <v>86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48</v>
      </c>
      <c r="R51" s="90">
        <f t="shared" si="167"/>
        <v>6</v>
      </c>
      <c r="S51" s="90">
        <f t="shared" si="167"/>
        <v>6</v>
      </c>
      <c r="T51" s="90">
        <f t="shared" si="167"/>
        <v>54</v>
      </c>
      <c r="U51" s="91">
        <f t="shared" si="167"/>
        <v>70</v>
      </c>
      <c r="V51" s="85"/>
      <c r="W51" s="80"/>
      <c r="X51" s="81"/>
      <c r="Y51" s="94" t="s">
        <v>101</v>
      </c>
      <c r="Z51" s="90">
        <f t="shared" ref="Z51:AD51" si="168">Z50+Z39</f>
        <v>30</v>
      </c>
      <c r="AA51" s="90">
        <f t="shared" si="168"/>
        <v>4</v>
      </c>
      <c r="AB51" s="90">
        <f t="shared" si="168"/>
        <v>2</v>
      </c>
      <c r="AC51" s="90">
        <f t="shared" si="168"/>
        <v>33</v>
      </c>
      <c r="AD51" s="91">
        <f t="shared" si="168"/>
        <v>50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268</v>
      </c>
      <c r="E53" s="62" t="s">
        <v>221</v>
      </c>
      <c r="F53" s="55" t="b">
        <v>0</v>
      </c>
      <c r="G53" s="57">
        <v>3</v>
      </c>
      <c r="H53" s="57">
        <v>0</v>
      </c>
      <c r="I53" s="57">
        <v>0</v>
      </c>
      <c r="J53" s="58">
        <f t="shared" ref="J53:J61" si="169">IF(G53="","",G53+(H53+I53)/2)</f>
        <v>3</v>
      </c>
      <c r="K53" s="59">
        <v>4</v>
      </c>
      <c r="L53" s="60"/>
      <c r="M53" s="52">
        <f>IF($D53="","",1)</f>
        <v>1</v>
      </c>
      <c r="N53" s="61" t="s">
        <v>220</v>
      </c>
      <c r="O53" s="62" t="s">
        <v>221</v>
      </c>
      <c r="P53" s="57" t="b">
        <v>0</v>
      </c>
      <c r="Q53" s="57">
        <v>3</v>
      </c>
      <c r="R53" s="57">
        <v>0</v>
      </c>
      <c r="S53" s="57">
        <v>0</v>
      </c>
      <c r="T53" s="58">
        <f t="shared" ref="T53:T61" si="170">IF(Q53="","",Q53+(R53+S53)/2)</f>
        <v>3</v>
      </c>
      <c r="U53" s="59">
        <v>4</v>
      </c>
      <c r="V53" s="60"/>
      <c r="W53" s="52">
        <f>IF($D53="","",1)</f>
        <v>1</v>
      </c>
      <c r="X53" s="61" t="str">
        <f t="shared" ref="X53:Y53" si="171">IF($F53=TRUE,D53,"")</f>
        <v/>
      </c>
      <c r="Y53" s="62" t="str">
        <f t="shared" si="171"/>
        <v/>
      </c>
      <c r="Z53" s="57" t="str">
        <f t="shared" ref="Z53:AB53" si="172">IF($F53=TRUE,G53,"")</f>
        <v/>
      </c>
      <c r="AA53" s="57" t="str">
        <f t="shared" si="172"/>
        <v/>
      </c>
      <c r="AB53" s="57" t="str">
        <f t="shared" si="172"/>
        <v/>
      </c>
      <c r="AC53" s="58" t="str">
        <f t="shared" ref="AC53:AC61" si="173">IF(Z53="","",Z53+(AA53+AB53)/2)</f>
        <v/>
      </c>
      <c r="AD53" s="59" t="str">
        <f t="shared" ref="AD53:AE53" si="174">IF($F53=TRUE,K53,"")</f>
        <v/>
      </c>
      <c r="AE53" s="60" t="str">
        <f t="shared" si="174"/>
        <v/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4</v>
      </c>
      <c r="AI53" s="66">
        <f t="shared" ref="AI53:AI61" si="177">IF(Y53="",0,AD53)</f>
        <v>0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463</v>
      </c>
      <c r="E54" s="62" t="s">
        <v>464</v>
      </c>
      <c r="F54" s="55" t="b">
        <v>1</v>
      </c>
      <c r="G54" s="57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/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ENM303</v>
      </c>
      <c r="Y54" s="62" t="str">
        <f t="shared" si="181"/>
        <v>Simülasyon II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>
        <f t="shared" si="183"/>
        <v>0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465</v>
      </c>
      <c r="E55" s="62" t="s">
        <v>466</v>
      </c>
      <c r="F55" s="55" t="b">
        <v>1</v>
      </c>
      <c r="G55" s="57">
        <v>3</v>
      </c>
      <c r="H55" s="57">
        <v>0</v>
      </c>
      <c r="I55" s="57">
        <v>0</v>
      </c>
      <c r="J55" s="58">
        <f t="shared" si="169"/>
        <v>3</v>
      </c>
      <c r="K55" s="95">
        <v>5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ENM305</v>
      </c>
      <c r="Y55" s="62" t="str">
        <f t="shared" si="184"/>
        <v>Tesis Tasarımı ve Planlaması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5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5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467</v>
      </c>
      <c r="E56" s="62" t="s">
        <v>468</v>
      </c>
      <c r="F56" s="55" t="b">
        <v>1</v>
      </c>
      <c r="G56" s="57">
        <v>3</v>
      </c>
      <c r="H56" s="57">
        <v>0</v>
      </c>
      <c r="I56" s="57">
        <v>0</v>
      </c>
      <c r="J56" s="58">
        <f t="shared" si="169"/>
        <v>3</v>
      </c>
      <c r="K56" s="59">
        <v>5</v>
      </c>
      <c r="L56" s="60" t="s">
        <v>459</v>
      </c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ENM307</v>
      </c>
      <c r="Y56" s="62" t="str">
        <f t="shared" si="187"/>
        <v>Yöneylem Araştırması 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5</v>
      </c>
      <c r="AE56" s="60" t="str">
        <f t="shared" si="189"/>
        <v>ENM208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5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469</v>
      </c>
      <c r="E57" s="62" t="s">
        <v>115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ENS351</v>
      </c>
      <c r="Y57" s="62" t="str">
        <f t="shared" si="190"/>
        <v>Bölüm Seçmeli Ders 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4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4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470</v>
      </c>
      <c r="E58" s="62" t="s">
        <v>117</v>
      </c>
      <c r="F58" s="55" t="b">
        <v>1</v>
      </c>
      <c r="G58" s="57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ENS353</v>
      </c>
      <c r="Y58" s="62" t="str">
        <f t="shared" si="193"/>
        <v>Bölüm Seçmeli Ders II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471</v>
      </c>
      <c r="E59" s="62" t="s">
        <v>472</v>
      </c>
      <c r="F59" s="55" t="b">
        <v>1</v>
      </c>
      <c r="G59" s="57">
        <v>0</v>
      </c>
      <c r="H59" s="57">
        <v>0</v>
      </c>
      <c r="I59" s="57">
        <v>0</v>
      </c>
      <c r="J59" s="58">
        <f t="shared" si="169"/>
        <v>0</v>
      </c>
      <c r="K59" s="95">
        <v>3</v>
      </c>
      <c r="L59" s="60"/>
      <c r="M59" s="52">
        <f t="shared" si="179"/>
        <v>7</v>
      </c>
      <c r="N59" s="61" t="str">
        <f>IF(O59="","",VLOOKUP(O59,İ!$C$101:$K$157,2,0))</f>
        <v/>
      </c>
      <c r="O59" s="62"/>
      <c r="P59" s="57"/>
      <c r="Q59" s="57" t="str">
        <f>IF(O59="","",VLOOKUP(O59,İ!$C$101:$K$157,4,0))</f>
        <v/>
      </c>
      <c r="R59" s="57" t="str">
        <f>IF(O59="","",VLOOKUP(O59,İ!$C$101:$K$157,5,0))</f>
        <v/>
      </c>
      <c r="S59" s="57" t="str">
        <f>IF(O59="","",VLOOKUP(O59,İ!$C$101:$K$157,6,0))</f>
        <v/>
      </c>
      <c r="T59" s="58" t="str">
        <f t="shared" si="170"/>
        <v/>
      </c>
      <c r="U59" s="59" t="str">
        <f>IF(O59="","",VLOOKUP(O59,İ!$C$101:$K$157,8,0))</f>
        <v/>
      </c>
      <c r="V59" s="60" t="str">
        <f>IF(O59="","",VLOOKUP(O59,İ!$C$101:$K$157,9,0))</f>
        <v/>
      </c>
      <c r="W59" s="52">
        <f t="shared" si="180"/>
        <v>7</v>
      </c>
      <c r="X59" s="61" t="str">
        <f t="shared" ref="X59:Y59" si="196">IF($F59=TRUE,D59,"")</f>
        <v>ENS355</v>
      </c>
      <c r="Y59" s="62" t="str">
        <f t="shared" si="196"/>
        <v>Bölüm Seçmeli Ders III
Staj I</v>
      </c>
      <c r="Z59" s="57">
        <f t="shared" ref="Z59:AB59" si="197">IF($F59=TRUE,G59,"")</f>
        <v>0</v>
      </c>
      <c r="AA59" s="57">
        <f t="shared" si="197"/>
        <v>0</v>
      </c>
      <c r="AB59" s="57">
        <f t="shared" si="197"/>
        <v>0</v>
      </c>
      <c r="AC59" s="58">
        <f t="shared" si="173"/>
        <v>0</v>
      </c>
      <c r="AD59" s="59">
        <f t="shared" ref="AD59:AE59" si="198">IF($F59=TRUE,K59,"")</f>
        <v>3</v>
      </c>
      <c r="AE59" s="60">
        <f t="shared" si="198"/>
        <v>0</v>
      </c>
      <c r="AF59" s="63"/>
      <c r="AG59" s="67">
        <f t="shared" si="175"/>
        <v>0</v>
      </c>
      <c r="AH59" s="68">
        <f t="shared" si="176"/>
        <v>0</v>
      </c>
      <c r="AI59" s="63">
        <f t="shared" si="177"/>
        <v>3</v>
      </c>
      <c r="AJ59" s="9"/>
    </row>
    <row r="60" spans="1:36" ht="14.25" customHeight="1" x14ac:dyDescent="0.3">
      <c r="A60" s="309"/>
      <c r="B60" s="306"/>
      <c r="C60" s="52" t="str">
        <f t="shared" si="178"/>
        <v/>
      </c>
      <c r="D60" s="61"/>
      <c r="E60" s="62"/>
      <c r="F60" s="55" t="b">
        <v>0</v>
      </c>
      <c r="G60" s="57"/>
      <c r="H60" s="57"/>
      <c r="I60" s="57"/>
      <c r="J60" s="58" t="str">
        <f t="shared" si="169"/>
        <v/>
      </c>
      <c r="K60" s="59"/>
      <c r="L60" s="60"/>
      <c r="M60" s="52" t="str">
        <f t="shared" si="179"/>
        <v/>
      </c>
      <c r="N60" s="61" t="str">
        <f>IF(O60="","",VLOOKUP(O60,İ!$C$101:$K$157,2,0))</f>
        <v/>
      </c>
      <c r="O60" s="62"/>
      <c r="P60" s="57"/>
      <c r="Q60" s="57" t="str">
        <f>IF(O60="","",VLOOKUP(O60,İ!$C$101:$K$157,4,0))</f>
        <v/>
      </c>
      <c r="R60" s="57" t="str">
        <f>IF(O60="","",VLOOKUP(O60,İ!$C$101:$K$157,5,0))</f>
        <v/>
      </c>
      <c r="S60" s="57" t="str">
        <f>IF(O60="","",VLOOKUP(O60,İ!$C$101:$K$157,6,0))</f>
        <v/>
      </c>
      <c r="T60" s="58" t="str">
        <f t="shared" si="170"/>
        <v/>
      </c>
      <c r="U60" s="59" t="str">
        <f>IF(O60="","",VLOOKUP(O60,İ!$C$101:$K$157,8,0))</f>
        <v/>
      </c>
      <c r="V60" s="60" t="str">
        <f>IF(O60="","",VLOOKUP(O60,İ!$C$101:$K$157,9,0))</f>
        <v/>
      </c>
      <c r="W60" s="52" t="str">
        <f t="shared" si="180"/>
        <v/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0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18</v>
      </c>
      <c r="H62" s="75">
        <f t="shared" si="205"/>
        <v>0</v>
      </c>
      <c r="I62" s="75">
        <f t="shared" si="205"/>
        <v>0</v>
      </c>
      <c r="J62" s="75">
        <f t="shared" si="205"/>
        <v>18</v>
      </c>
      <c r="K62" s="76">
        <f t="shared" si="205"/>
        <v>30</v>
      </c>
      <c r="L62" s="77"/>
      <c r="M62" s="72"/>
      <c r="N62" s="73"/>
      <c r="O62" s="78" t="s">
        <v>40</v>
      </c>
      <c r="P62" s="74"/>
      <c r="Q62" s="74">
        <f t="shared" ref="Q62:U62" si="206">+SUM(Q53:Q61)</f>
        <v>3</v>
      </c>
      <c r="R62" s="75">
        <f t="shared" si="206"/>
        <v>0</v>
      </c>
      <c r="S62" s="75">
        <f t="shared" si="206"/>
        <v>0</v>
      </c>
      <c r="T62" s="75">
        <f t="shared" si="206"/>
        <v>3</v>
      </c>
      <c r="U62" s="76">
        <f t="shared" si="206"/>
        <v>4</v>
      </c>
      <c r="V62" s="77"/>
      <c r="W62" s="72"/>
      <c r="X62" s="73"/>
      <c r="Y62" s="78" t="s">
        <v>40</v>
      </c>
      <c r="Z62" s="74">
        <f t="shared" ref="Z62:AD62" si="207">+SUM(Z53:Z61)</f>
        <v>15</v>
      </c>
      <c r="AA62" s="75">
        <f t="shared" si="207"/>
        <v>0</v>
      </c>
      <c r="AB62" s="75">
        <f t="shared" si="207"/>
        <v>0</v>
      </c>
      <c r="AC62" s="75">
        <f t="shared" si="207"/>
        <v>15</v>
      </c>
      <c r="AD62" s="76">
        <f t="shared" si="207"/>
        <v>26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95</v>
      </c>
      <c r="H63" s="90">
        <f t="shared" si="208"/>
        <v>10</v>
      </c>
      <c r="I63" s="90">
        <f t="shared" si="208"/>
        <v>8</v>
      </c>
      <c r="J63" s="90">
        <f t="shared" si="208"/>
        <v>104</v>
      </c>
      <c r="K63" s="91">
        <f t="shared" si="208"/>
        <v>150</v>
      </c>
      <c r="L63" s="92"/>
      <c r="M63" s="80"/>
      <c r="N63" s="81"/>
      <c r="O63" s="94" t="s">
        <v>101</v>
      </c>
      <c r="P63" s="89"/>
      <c r="Q63" s="90">
        <f t="shared" ref="Q63:U63" si="209">Q62+Q51</f>
        <v>51</v>
      </c>
      <c r="R63" s="90">
        <f t="shared" si="209"/>
        <v>6</v>
      </c>
      <c r="S63" s="90">
        <f t="shared" si="209"/>
        <v>6</v>
      </c>
      <c r="T63" s="90">
        <f t="shared" si="209"/>
        <v>57</v>
      </c>
      <c r="U63" s="91">
        <f t="shared" si="209"/>
        <v>74</v>
      </c>
      <c r="V63" s="85"/>
      <c r="W63" s="80"/>
      <c r="X63" s="81"/>
      <c r="Y63" s="94" t="s">
        <v>101</v>
      </c>
      <c r="Z63" s="90">
        <f t="shared" ref="Z63:AD63" si="210">Z62+Z51</f>
        <v>45</v>
      </c>
      <c r="AA63" s="90">
        <f t="shared" si="210"/>
        <v>4</v>
      </c>
      <c r="AB63" s="90">
        <f t="shared" si="210"/>
        <v>2</v>
      </c>
      <c r="AC63" s="90">
        <f t="shared" si="210"/>
        <v>48</v>
      </c>
      <c r="AD63" s="91">
        <f t="shared" si="210"/>
        <v>76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363</v>
      </c>
      <c r="E65" s="62" t="s">
        <v>473</v>
      </c>
      <c r="F65" s="55" t="b">
        <v>1</v>
      </c>
      <c r="G65" s="57">
        <v>2</v>
      </c>
      <c r="H65" s="57">
        <v>2</v>
      </c>
      <c r="I65" s="57">
        <v>0</v>
      </c>
      <c r="J65" s="58">
        <f t="shared" ref="J65:J73" si="211">IF(G65="","",G65+(H65+I65)/2)</f>
        <v>3</v>
      </c>
      <c r="K65" s="59">
        <v>5</v>
      </c>
      <c r="L65" s="60" t="s">
        <v>205</v>
      </c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ENM302</v>
      </c>
      <c r="Y65" s="62" t="str">
        <f t="shared" si="213"/>
        <v>Endüstri Mühendisliğinde Bilgisayar Uygulamaları</v>
      </c>
      <c r="Z65" s="57">
        <f t="shared" ref="Z65:AB65" si="214">IF($F65=TRUE,G65,"")</f>
        <v>2</v>
      </c>
      <c r="AA65" s="57">
        <f t="shared" si="214"/>
        <v>2</v>
      </c>
      <c r="AB65" s="57">
        <f t="shared" si="214"/>
        <v>0</v>
      </c>
      <c r="AC65" s="58">
        <f t="shared" ref="AC65:AC73" si="215">IF(Z65="","",Z65+(AA65+AB65)/2)</f>
        <v>3</v>
      </c>
      <c r="AD65" s="59">
        <f t="shared" ref="AD65:AE65" si="216">IF($F65=TRUE,K65,"")</f>
        <v>5</v>
      </c>
      <c r="AE65" s="60" t="str">
        <f t="shared" si="216"/>
        <v>ENM103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5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209</v>
      </c>
      <c r="E66" s="62" t="s">
        <v>153</v>
      </c>
      <c r="F66" s="55" t="b">
        <v>1</v>
      </c>
      <c r="G66" s="57">
        <v>3</v>
      </c>
      <c r="H66" s="57">
        <v>0</v>
      </c>
      <c r="I66" s="57">
        <v>0</v>
      </c>
      <c r="J66" s="58">
        <f t="shared" si="211"/>
        <v>3</v>
      </c>
      <c r="K66" s="59">
        <v>4</v>
      </c>
      <c r="L66" s="60"/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ENM304</v>
      </c>
      <c r="Y66" s="62" t="str">
        <f t="shared" si="223"/>
        <v>İş Sağlığı ve Güvenliği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4</v>
      </c>
      <c r="AE66" s="60">
        <f t="shared" si="225"/>
        <v>0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4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474</v>
      </c>
      <c r="E67" s="62" t="s">
        <v>475</v>
      </c>
      <c r="F67" s="55" t="b">
        <v>1</v>
      </c>
      <c r="G67" s="57">
        <v>3</v>
      </c>
      <c r="H67" s="57">
        <v>0</v>
      </c>
      <c r="I67" s="57">
        <v>0</v>
      </c>
      <c r="J67" s="58">
        <f t="shared" si="211"/>
        <v>3</v>
      </c>
      <c r="K67" s="59">
        <v>4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ENM306</v>
      </c>
      <c r="Y67" s="62" t="str">
        <f t="shared" si="226"/>
        <v>Proje Planlama ve Yönetimi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4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4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476</v>
      </c>
      <c r="E68" s="62" t="s">
        <v>477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ENM308</v>
      </c>
      <c r="Y68" s="62" t="str">
        <f t="shared" si="229"/>
        <v>Üretim Planlama ve Stok Kontrolü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478</v>
      </c>
      <c r="E69" s="62" t="s">
        <v>479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5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ENM310</v>
      </c>
      <c r="Y69" s="62" t="str">
        <f t="shared" si="232"/>
        <v>Yöneylem Araştırması III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5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5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480</v>
      </c>
      <c r="E70" s="62" t="s">
        <v>132</v>
      </c>
      <c r="F70" s="55" t="b">
        <v>1</v>
      </c>
      <c r="G70" s="57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ENS352</v>
      </c>
      <c r="Y70" s="62" t="str">
        <f t="shared" si="235"/>
        <v>Bölüm Seçmeli Ders IV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481</v>
      </c>
      <c r="E71" s="62" t="s">
        <v>147</v>
      </c>
      <c r="F71" s="55" t="b">
        <v>1</v>
      </c>
      <c r="G71" s="57">
        <v>3</v>
      </c>
      <c r="H71" s="57">
        <v>0</v>
      </c>
      <c r="I71" s="57">
        <v>0</v>
      </c>
      <c r="J71" s="58">
        <f t="shared" si="211"/>
        <v>3</v>
      </c>
      <c r="K71" s="59">
        <v>4</v>
      </c>
      <c r="L71" s="60"/>
      <c r="M71" s="52">
        <f t="shared" si="221"/>
        <v>7</v>
      </c>
      <c r="N71" s="61" t="str">
        <f>IF(O71="","",VLOOKUP(O71,İ!$C$101:$K$157,2,0))</f>
        <v/>
      </c>
      <c r="O71" s="62"/>
      <c r="P71" s="57"/>
      <c r="Q71" s="57" t="str">
        <f>IF(O71="","",VLOOKUP(O71,İ!$C$101:$K$157,4,0))</f>
        <v/>
      </c>
      <c r="R71" s="57" t="str">
        <f>IF(O71="","",VLOOKUP(O71,İ!$C$101:$K$157,5,0))</f>
        <v/>
      </c>
      <c r="S71" s="57" t="str">
        <f>IF(O71="","",VLOOKUP(O71,İ!$C$101:$K$157,6,0))</f>
        <v/>
      </c>
      <c r="T71" s="58" t="str">
        <f t="shared" si="212"/>
        <v/>
      </c>
      <c r="U71" s="59" t="str">
        <f>IF(O71="","",VLOOKUP(O71,İ!$C$101:$K$157,8,0))</f>
        <v/>
      </c>
      <c r="V71" s="60" t="str">
        <f>IF(O71="","",VLOOKUP(O71,İ!$C$101:$K$157,9,0))</f>
        <v/>
      </c>
      <c r="W71" s="52">
        <f t="shared" si="222"/>
        <v>7</v>
      </c>
      <c r="X71" s="61" t="str">
        <f t="shared" ref="X71:Y71" si="238">IF($F71=TRUE,D71,"")</f>
        <v>ENS354</v>
      </c>
      <c r="Y71" s="62" t="str">
        <f t="shared" si="238"/>
        <v>Bölüm Seçmeli Ders V</v>
      </c>
      <c r="Z71" s="57">
        <f t="shared" ref="Z71:AB71" si="239">IF($F71=TRUE,G71,"")</f>
        <v>3</v>
      </c>
      <c r="AA71" s="57">
        <f t="shared" si="239"/>
        <v>0</v>
      </c>
      <c r="AB71" s="57">
        <f t="shared" si="239"/>
        <v>0</v>
      </c>
      <c r="AC71" s="58">
        <f t="shared" si="215"/>
        <v>3</v>
      </c>
      <c r="AD71" s="59">
        <f t="shared" ref="AD71:AE71" si="240">IF($F71=TRUE,K71,"")</f>
        <v>4</v>
      </c>
      <c r="AE71" s="60">
        <f t="shared" si="240"/>
        <v>0</v>
      </c>
      <c r="AF71" s="63"/>
      <c r="AG71" s="67">
        <f t="shared" si="217"/>
        <v>0</v>
      </c>
      <c r="AH71" s="68">
        <f t="shared" si="218"/>
        <v>0</v>
      </c>
      <c r="AI71" s="63">
        <f t="shared" si="219"/>
        <v>4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20</v>
      </c>
      <c r="H74" s="75">
        <f t="shared" si="247"/>
        <v>2</v>
      </c>
      <c r="I74" s="75">
        <f t="shared" si="247"/>
        <v>0</v>
      </c>
      <c r="J74" s="75">
        <f t="shared" si="247"/>
        <v>21</v>
      </c>
      <c r="K74" s="76">
        <f t="shared" si="247"/>
        <v>30</v>
      </c>
      <c r="L74" s="77"/>
      <c r="M74" s="72"/>
      <c r="N74" s="73"/>
      <c r="O74" s="78" t="s">
        <v>40</v>
      </c>
      <c r="P74" s="74"/>
      <c r="Q74" s="74">
        <f t="shared" ref="Q74:U74" si="248">+SUM(Q65:Q73)</f>
        <v>0</v>
      </c>
      <c r="R74" s="75">
        <f t="shared" si="248"/>
        <v>0</v>
      </c>
      <c r="S74" s="75">
        <f t="shared" si="248"/>
        <v>0</v>
      </c>
      <c r="T74" s="75">
        <f t="shared" si="248"/>
        <v>0</v>
      </c>
      <c r="U74" s="76">
        <f t="shared" si="248"/>
        <v>0</v>
      </c>
      <c r="V74" s="77"/>
      <c r="W74" s="72"/>
      <c r="X74" s="73"/>
      <c r="Y74" s="78" t="s">
        <v>40</v>
      </c>
      <c r="Z74" s="74">
        <f t="shared" ref="Z74:AD74" si="249">+SUM(Z65:Z73)</f>
        <v>20</v>
      </c>
      <c r="AA74" s="75">
        <f t="shared" si="249"/>
        <v>2</v>
      </c>
      <c r="AB74" s="75">
        <f t="shared" si="249"/>
        <v>0</v>
      </c>
      <c r="AC74" s="75">
        <f t="shared" si="249"/>
        <v>21</v>
      </c>
      <c r="AD74" s="76">
        <f t="shared" si="249"/>
        <v>30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115</v>
      </c>
      <c r="H75" s="90">
        <f t="shared" si="250"/>
        <v>12</v>
      </c>
      <c r="I75" s="90">
        <f t="shared" si="250"/>
        <v>8</v>
      </c>
      <c r="J75" s="90">
        <f t="shared" si="250"/>
        <v>125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51</v>
      </c>
      <c r="R75" s="90">
        <f t="shared" si="251"/>
        <v>6</v>
      </c>
      <c r="S75" s="90">
        <f t="shared" si="251"/>
        <v>6</v>
      </c>
      <c r="T75" s="90">
        <f t="shared" si="251"/>
        <v>57</v>
      </c>
      <c r="U75" s="91">
        <f t="shared" si="251"/>
        <v>74</v>
      </c>
      <c r="V75" s="85"/>
      <c r="W75" s="80"/>
      <c r="X75" s="81"/>
      <c r="Y75" s="94" t="s">
        <v>101</v>
      </c>
      <c r="Z75" s="90">
        <f t="shared" ref="Z75:AD75" si="252">Z74+Z63</f>
        <v>65</v>
      </c>
      <c r="AA75" s="90">
        <f t="shared" si="252"/>
        <v>6</v>
      </c>
      <c r="AB75" s="90">
        <f t="shared" si="252"/>
        <v>2</v>
      </c>
      <c r="AC75" s="90">
        <f t="shared" si="252"/>
        <v>69</v>
      </c>
      <c r="AD75" s="91">
        <f t="shared" si="252"/>
        <v>106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482</v>
      </c>
      <c r="E77" s="62" t="s">
        <v>483</v>
      </c>
      <c r="F77" s="55" t="b">
        <v>1</v>
      </c>
      <c r="G77" s="57">
        <v>3</v>
      </c>
      <c r="H77" s="57">
        <v>0</v>
      </c>
      <c r="I77" s="57">
        <v>0</v>
      </c>
      <c r="J77" s="58">
        <f t="shared" ref="J77:J85" si="253">IF(G77="","",G77+(H77+I77)/2)</f>
        <v>3</v>
      </c>
      <c r="K77" s="59">
        <v>4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ENM401</v>
      </c>
      <c r="Y77" s="62" t="str">
        <f t="shared" si="255"/>
        <v>İleri İmalat Sistemleri</v>
      </c>
      <c r="Z77" s="57">
        <f t="shared" ref="Z77:AB77" si="256">IF($F77=TRUE,G77,"")</f>
        <v>3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3</v>
      </c>
      <c r="AD77" s="59">
        <f t="shared" ref="AD77:AE77" si="258">IF($F77=TRUE,K77,"")</f>
        <v>4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4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484</v>
      </c>
      <c r="E78" s="62" t="s">
        <v>485</v>
      </c>
      <c r="F78" s="55" t="b">
        <v>1</v>
      </c>
      <c r="G78" s="57">
        <v>3</v>
      </c>
      <c r="H78" s="57">
        <v>0</v>
      </c>
      <c r="I78" s="57">
        <v>0</v>
      </c>
      <c r="J78" s="58">
        <f t="shared" si="253"/>
        <v>3</v>
      </c>
      <c r="K78" s="59">
        <v>4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ENM403</v>
      </c>
      <c r="Y78" s="62" t="str">
        <f t="shared" si="265"/>
        <v>İnsan Kaynakları Yönetimi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4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4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486</v>
      </c>
      <c r="E79" s="62" t="s">
        <v>487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95">
        <v>5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ENM405</v>
      </c>
      <c r="Y79" s="62" t="str">
        <f t="shared" si="268"/>
        <v>Tedarik Zinciri Yönetimi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5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5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488</v>
      </c>
      <c r="E80" s="62" t="s">
        <v>489</v>
      </c>
      <c r="F80" s="55" t="b">
        <v>1</v>
      </c>
      <c r="G80" s="57">
        <v>0</v>
      </c>
      <c r="H80" s="57">
        <v>2</v>
      </c>
      <c r="I80" s="57">
        <v>0</v>
      </c>
      <c r="J80" s="58">
        <f t="shared" si="253"/>
        <v>1</v>
      </c>
      <c r="K80" s="59">
        <v>4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ENS451</v>
      </c>
      <c r="Y80" s="62" t="str">
        <f t="shared" si="271"/>
        <v>Bölüm Seçmeli Ders VI
Bitirme Projesi I</v>
      </c>
      <c r="Z80" s="57">
        <f t="shared" ref="Z80:AB80" si="272">IF($F80=TRUE,G80,"")</f>
        <v>0</v>
      </c>
      <c r="AA80" s="57">
        <f t="shared" si="272"/>
        <v>2</v>
      </c>
      <c r="AB80" s="57">
        <f t="shared" si="272"/>
        <v>0</v>
      </c>
      <c r="AC80" s="58">
        <f t="shared" si="257"/>
        <v>1</v>
      </c>
      <c r="AD80" s="59">
        <f t="shared" ref="AD80:AE80" si="273">IF($F80=TRUE,K80,"")</f>
        <v>4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4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490</v>
      </c>
      <c r="E81" s="62" t="s">
        <v>491</v>
      </c>
      <c r="F81" s="55" t="b">
        <v>1</v>
      </c>
      <c r="G81" s="57">
        <v>2</v>
      </c>
      <c r="H81" s="57">
        <v>2</v>
      </c>
      <c r="I81" s="57">
        <v>0</v>
      </c>
      <c r="J81" s="58">
        <f t="shared" si="253"/>
        <v>3</v>
      </c>
      <c r="K81" s="59">
        <v>6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ENS453</v>
      </c>
      <c r="Y81" s="62" t="str">
        <f t="shared" si="274"/>
        <v>Bölüm Seçmeli Ders VII
Endüstri Mühendisliğinde Tasarım II</v>
      </c>
      <c r="Z81" s="57">
        <f t="shared" ref="Z81:AB81" si="275">IF($F81=TRUE,G81,"")</f>
        <v>2</v>
      </c>
      <c r="AA81" s="57">
        <f t="shared" si="275"/>
        <v>2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6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6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492</v>
      </c>
      <c r="E82" s="62" t="s">
        <v>493</v>
      </c>
      <c r="F82" s="55" t="b">
        <v>1</v>
      </c>
      <c r="G82" s="57">
        <v>0</v>
      </c>
      <c r="H82" s="57">
        <v>0</v>
      </c>
      <c r="I82" s="57">
        <v>0</v>
      </c>
      <c r="J82" s="58">
        <f t="shared" si="253"/>
        <v>0</v>
      </c>
      <c r="K82" s="95">
        <v>3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ENS455</v>
      </c>
      <c r="Y82" s="62" t="str">
        <f t="shared" si="277"/>
        <v>Bölüm Seçmeli Ders VIII
Staj II</v>
      </c>
      <c r="Z82" s="57">
        <f t="shared" ref="Z82:AB82" si="278">IF($F82=TRUE,G82,"")</f>
        <v>0</v>
      </c>
      <c r="AA82" s="57">
        <f t="shared" si="278"/>
        <v>0</v>
      </c>
      <c r="AB82" s="57">
        <f t="shared" si="278"/>
        <v>0</v>
      </c>
      <c r="AC82" s="58">
        <f t="shared" si="257"/>
        <v>0</v>
      </c>
      <c r="AD82" s="59">
        <f t="shared" ref="AD82:AE82" si="279">IF($F82=TRUE,K82,"")</f>
        <v>3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3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154</v>
      </c>
      <c r="E83" s="62" t="s">
        <v>155</v>
      </c>
      <c r="F83" s="55" t="b">
        <v>0</v>
      </c>
      <c r="G83" s="57">
        <v>3</v>
      </c>
      <c r="H83" s="57">
        <v>0</v>
      </c>
      <c r="I83" s="57">
        <v>0</v>
      </c>
      <c r="J83" s="58">
        <f t="shared" si="253"/>
        <v>3</v>
      </c>
      <c r="K83" s="59">
        <v>4</v>
      </c>
      <c r="L83" s="60"/>
      <c r="M83" s="52">
        <f t="shared" si="263"/>
        <v>7</v>
      </c>
      <c r="N83" s="61" t="s">
        <v>154</v>
      </c>
      <c r="O83" s="62" t="s">
        <v>258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4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14</v>
      </c>
      <c r="H86" s="75">
        <f t="shared" si="289"/>
        <v>4</v>
      </c>
      <c r="I86" s="75">
        <f t="shared" si="289"/>
        <v>0</v>
      </c>
      <c r="J86" s="75">
        <f t="shared" si="289"/>
        <v>16</v>
      </c>
      <c r="K86" s="76">
        <f t="shared" si="289"/>
        <v>30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11</v>
      </c>
      <c r="AA86" s="75">
        <f t="shared" si="291"/>
        <v>4</v>
      </c>
      <c r="AB86" s="75">
        <f t="shared" si="291"/>
        <v>0</v>
      </c>
      <c r="AC86" s="75">
        <f t="shared" si="291"/>
        <v>13</v>
      </c>
      <c r="AD86" s="76">
        <f t="shared" si="291"/>
        <v>26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129</v>
      </c>
      <c r="H87" s="90">
        <f t="shared" si="292"/>
        <v>16</v>
      </c>
      <c r="I87" s="90">
        <f t="shared" si="292"/>
        <v>8</v>
      </c>
      <c r="J87" s="90">
        <f t="shared" si="292"/>
        <v>141</v>
      </c>
      <c r="K87" s="91">
        <f t="shared" si="292"/>
        <v>210</v>
      </c>
      <c r="L87" s="92"/>
      <c r="M87" s="80"/>
      <c r="N87" s="81"/>
      <c r="O87" s="94" t="s">
        <v>101</v>
      </c>
      <c r="P87" s="89"/>
      <c r="Q87" s="90">
        <f t="shared" ref="Q87:U87" si="293">Q86+Q75</f>
        <v>54</v>
      </c>
      <c r="R87" s="90">
        <f t="shared" si="293"/>
        <v>6</v>
      </c>
      <c r="S87" s="90">
        <f t="shared" si="293"/>
        <v>6</v>
      </c>
      <c r="T87" s="90">
        <f t="shared" si="293"/>
        <v>60</v>
      </c>
      <c r="U87" s="91">
        <f t="shared" si="293"/>
        <v>78</v>
      </c>
      <c r="V87" s="85"/>
      <c r="W87" s="80"/>
      <c r="X87" s="81"/>
      <c r="Y87" s="94" t="s">
        <v>101</v>
      </c>
      <c r="Z87" s="90">
        <f t="shared" ref="Z87:AD87" si="294">Z86+Z75</f>
        <v>76</v>
      </c>
      <c r="AA87" s="90">
        <f t="shared" si="294"/>
        <v>10</v>
      </c>
      <c r="AB87" s="90">
        <f t="shared" si="294"/>
        <v>2</v>
      </c>
      <c r="AC87" s="90">
        <f t="shared" si="294"/>
        <v>82</v>
      </c>
      <c r="AD87" s="91">
        <f t="shared" si="294"/>
        <v>132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494</v>
      </c>
      <c r="E89" s="62" t="s">
        <v>495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4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ENM402</v>
      </c>
      <c r="Y89" s="62" t="str">
        <f t="shared" si="297"/>
        <v>Kalite Planlama ve Kontrol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4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4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496</v>
      </c>
      <c r="E90" s="62" t="s">
        <v>497</v>
      </c>
      <c r="F90" s="55" t="b">
        <v>1</v>
      </c>
      <c r="G90" s="57">
        <v>3</v>
      </c>
      <c r="H90" s="57">
        <v>0</v>
      </c>
      <c r="I90" s="57">
        <v>0</v>
      </c>
      <c r="J90" s="58">
        <f t="shared" si="295"/>
        <v>3</v>
      </c>
      <c r="K90" s="59">
        <v>4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ENM404</v>
      </c>
      <c r="Y90" s="62" t="str">
        <f t="shared" si="307"/>
        <v>Veri Tabanı Yönetimi Sistemleri</v>
      </c>
      <c r="Z90" s="57">
        <f t="shared" ref="Z90:AB90" si="308">IF($F90=TRUE,G90,"")</f>
        <v>3</v>
      </c>
      <c r="AA90" s="57">
        <f t="shared" si="308"/>
        <v>0</v>
      </c>
      <c r="AB90" s="57">
        <f t="shared" si="308"/>
        <v>0</v>
      </c>
      <c r="AC90" s="58">
        <f t="shared" si="299"/>
        <v>3</v>
      </c>
      <c r="AD90" s="59">
        <f t="shared" ref="AD90:AE90" si="309">IF($F90=TRUE,K90,"")</f>
        <v>4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4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498</v>
      </c>
      <c r="E91" s="62" t="s">
        <v>499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ENM406</v>
      </c>
      <c r="Y91" s="62" t="str">
        <f t="shared" si="310"/>
        <v>Yönetim Bilişim Sistemleri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500</v>
      </c>
      <c r="E92" s="62" t="s">
        <v>167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ENS452</v>
      </c>
      <c r="Y92" s="62" t="str">
        <f t="shared" si="313"/>
        <v>Bölüm Seçmeli Ders IX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501</v>
      </c>
      <c r="E93" s="62" t="s">
        <v>502</v>
      </c>
      <c r="F93" s="55" t="b">
        <v>1</v>
      </c>
      <c r="G93" s="57">
        <v>0</v>
      </c>
      <c r="H93" s="57">
        <v>2</v>
      </c>
      <c r="I93" s="57">
        <v>0</v>
      </c>
      <c r="J93" s="58">
        <f t="shared" si="295"/>
        <v>1</v>
      </c>
      <c r="K93" s="59">
        <v>4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ENS454</v>
      </c>
      <c r="Y93" s="62" t="str">
        <f t="shared" si="316"/>
        <v>Bölüm Seçmeli Ders X
Bitirme Projesi II</v>
      </c>
      <c r="Z93" s="57">
        <f t="shared" ref="Z93:AB93" si="317">IF($F93=TRUE,G93,"")</f>
        <v>0</v>
      </c>
      <c r="AA93" s="57">
        <f t="shared" si="317"/>
        <v>2</v>
      </c>
      <c r="AB93" s="57">
        <f t="shared" si="317"/>
        <v>0</v>
      </c>
      <c r="AC93" s="58">
        <f t="shared" si="299"/>
        <v>1</v>
      </c>
      <c r="AD93" s="59">
        <f t="shared" ref="AD93:AE93" si="318">IF($F93=TRUE,K93,"")</f>
        <v>4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4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61" t="s">
        <v>503</v>
      </c>
      <c r="E94" s="62" t="s">
        <v>504</v>
      </c>
      <c r="F94" s="55" t="b">
        <v>1</v>
      </c>
      <c r="G94" s="57">
        <v>2</v>
      </c>
      <c r="H94" s="57">
        <v>2</v>
      </c>
      <c r="I94" s="57">
        <v>0</v>
      </c>
      <c r="J94" s="58">
        <f t="shared" si="295"/>
        <v>3</v>
      </c>
      <c r="K94" s="59">
        <v>6</v>
      </c>
      <c r="L94" s="60"/>
      <c r="M94" s="52">
        <f t="shared" si="305"/>
        <v>6</v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>
        <f t="shared" si="306"/>
        <v>6</v>
      </c>
      <c r="X94" s="61" t="str">
        <f t="shared" ref="X94:Y94" si="319">IF($F94=TRUE,D94,"")</f>
        <v>ENS456</v>
      </c>
      <c r="Y94" s="62" t="str">
        <f t="shared" si="319"/>
        <v>Bölüm Seçmeli Ders XI
Endüstri Mühendisliğinde Tasarım II</v>
      </c>
      <c r="Z94" s="57">
        <f t="shared" ref="Z94:AB94" si="320">IF($F94=TRUE,G94,"")</f>
        <v>2</v>
      </c>
      <c r="AA94" s="57">
        <f t="shared" si="320"/>
        <v>2</v>
      </c>
      <c r="AB94" s="57">
        <f t="shared" si="320"/>
        <v>0</v>
      </c>
      <c r="AC94" s="58">
        <f t="shared" si="299"/>
        <v>3</v>
      </c>
      <c r="AD94" s="59">
        <f t="shared" ref="AD94:AE94" si="321">IF($F94=TRUE,K94,"")</f>
        <v>6</v>
      </c>
      <c r="AE94" s="60">
        <f t="shared" si="321"/>
        <v>0</v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6</v>
      </c>
      <c r="AJ94" s="9"/>
    </row>
    <row r="95" spans="1:36" ht="14.25" customHeight="1" x14ac:dyDescent="0.3">
      <c r="A95" s="309"/>
      <c r="B95" s="306"/>
      <c r="C95" s="52">
        <f t="shared" si="304"/>
        <v>7</v>
      </c>
      <c r="D95" s="61" t="s">
        <v>172</v>
      </c>
      <c r="E95" s="62" t="s">
        <v>173</v>
      </c>
      <c r="F95" s="55" t="b">
        <v>1</v>
      </c>
      <c r="G95" s="57">
        <v>3</v>
      </c>
      <c r="H95" s="57">
        <v>0</v>
      </c>
      <c r="I95" s="57">
        <v>0</v>
      </c>
      <c r="J95" s="58">
        <f t="shared" si="295"/>
        <v>3</v>
      </c>
      <c r="K95" s="59">
        <v>4</v>
      </c>
      <c r="L95" s="60"/>
      <c r="M95" s="52">
        <f t="shared" si="305"/>
        <v>7</v>
      </c>
      <c r="N95" s="61"/>
      <c r="O95" s="62"/>
      <c r="P95" s="57"/>
      <c r="Q95" s="57"/>
      <c r="R95" s="57"/>
      <c r="S95" s="57"/>
      <c r="T95" s="58" t="str">
        <f t="shared" si="296"/>
        <v/>
      </c>
      <c r="U95" s="59"/>
      <c r="V95" s="60"/>
      <c r="W95" s="52">
        <f t="shared" si="306"/>
        <v>7</v>
      </c>
      <c r="X95" s="61" t="str">
        <f t="shared" ref="X95:Y95" si="322">IF($F95=TRUE,D95,"")</f>
        <v>MMS452</v>
      </c>
      <c r="Y95" s="62" t="str">
        <f t="shared" si="322"/>
        <v>Fakülte Seçmeli Ders II</v>
      </c>
      <c r="Z95" s="57">
        <f t="shared" ref="Z95:AB95" si="323">IF($F95=TRUE,G95,"")</f>
        <v>3</v>
      </c>
      <c r="AA95" s="57">
        <f t="shared" si="323"/>
        <v>0</v>
      </c>
      <c r="AB95" s="57">
        <f t="shared" si="323"/>
        <v>0</v>
      </c>
      <c r="AC95" s="58">
        <f t="shared" si="299"/>
        <v>3</v>
      </c>
      <c r="AD95" s="59">
        <f t="shared" ref="AD95:AE95" si="324">IF($F95=TRUE,K95,"")</f>
        <v>4</v>
      </c>
      <c r="AE95" s="60">
        <f t="shared" si="324"/>
        <v>0</v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4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17</v>
      </c>
      <c r="H98" s="75">
        <f t="shared" si="331"/>
        <v>4</v>
      </c>
      <c r="I98" s="75">
        <f t="shared" si="331"/>
        <v>0</v>
      </c>
      <c r="J98" s="75">
        <f t="shared" si="331"/>
        <v>19</v>
      </c>
      <c r="K98" s="76">
        <f t="shared" si="331"/>
        <v>30</v>
      </c>
      <c r="L98" s="77"/>
      <c r="M98" s="72"/>
      <c r="N98" s="73"/>
      <c r="O98" s="78" t="s">
        <v>40</v>
      </c>
      <c r="P98" s="74"/>
      <c r="Q98" s="74">
        <f t="shared" ref="Q98:U98" si="332">+SUM(Q89:Q97)</f>
        <v>0</v>
      </c>
      <c r="R98" s="75">
        <f t="shared" si="332"/>
        <v>0</v>
      </c>
      <c r="S98" s="75">
        <f t="shared" si="332"/>
        <v>0</v>
      </c>
      <c r="T98" s="75">
        <f t="shared" si="332"/>
        <v>0</v>
      </c>
      <c r="U98" s="76">
        <f t="shared" si="332"/>
        <v>0</v>
      </c>
      <c r="V98" s="77"/>
      <c r="W98" s="72"/>
      <c r="X98" s="73"/>
      <c r="Y98" s="78" t="s">
        <v>40</v>
      </c>
      <c r="Z98" s="74">
        <f t="shared" ref="Z98:AD98" si="333">+SUM(Z89:Z97)</f>
        <v>17</v>
      </c>
      <c r="AA98" s="75">
        <f t="shared" si="333"/>
        <v>4</v>
      </c>
      <c r="AB98" s="75">
        <f t="shared" si="333"/>
        <v>0</v>
      </c>
      <c r="AC98" s="75">
        <f t="shared" si="333"/>
        <v>19</v>
      </c>
      <c r="AD98" s="76">
        <f t="shared" si="333"/>
        <v>30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146</v>
      </c>
      <c r="H99" s="96">
        <f t="shared" si="334"/>
        <v>20</v>
      </c>
      <c r="I99" s="96">
        <f t="shared" si="334"/>
        <v>8</v>
      </c>
      <c r="J99" s="96">
        <f t="shared" si="334"/>
        <v>160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54</v>
      </c>
      <c r="R99" s="96">
        <f t="shared" si="335"/>
        <v>6</v>
      </c>
      <c r="S99" s="96">
        <f t="shared" si="335"/>
        <v>6</v>
      </c>
      <c r="T99" s="96">
        <f t="shared" si="335"/>
        <v>60</v>
      </c>
      <c r="U99" s="97">
        <f t="shared" si="335"/>
        <v>78</v>
      </c>
      <c r="V99" s="85"/>
      <c r="W99" s="80"/>
      <c r="X99" s="81"/>
      <c r="Y99" s="94" t="s">
        <v>101</v>
      </c>
      <c r="Z99" s="96">
        <f t="shared" ref="Z99:AD99" si="336">Z98+Z87</f>
        <v>93</v>
      </c>
      <c r="AA99" s="96">
        <f t="shared" si="336"/>
        <v>14</v>
      </c>
      <c r="AB99" s="96">
        <f t="shared" si="336"/>
        <v>2</v>
      </c>
      <c r="AC99" s="96">
        <f t="shared" si="336"/>
        <v>101</v>
      </c>
      <c r="AD99" s="97">
        <f t="shared" si="336"/>
        <v>162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5">
    <mergeCell ref="E98:F98"/>
    <mergeCell ref="E99:F99"/>
    <mergeCell ref="E2:F2"/>
    <mergeCell ref="A4:A27"/>
    <mergeCell ref="B5:B15"/>
    <mergeCell ref="B17:B27"/>
    <mergeCell ref="A28:A51"/>
    <mergeCell ref="B29:B39"/>
    <mergeCell ref="A52:A75"/>
    <mergeCell ref="B41:B51"/>
    <mergeCell ref="B53:B63"/>
    <mergeCell ref="A76:A99"/>
    <mergeCell ref="B77:B87"/>
    <mergeCell ref="B89:B99"/>
    <mergeCell ref="B65:B75"/>
  </mergeCells>
  <conditionalFormatting sqref="E2 O2 Y2">
    <cfRule type="containsText" dxfId="163" priority="1" operator="containsText" text="MAKİNE">
      <formula>NOT(ISERROR(SEARCH(("MAKİNE"),(E2))))</formula>
    </cfRule>
    <cfRule type="containsText" dxfId="162" priority="2" operator="containsText" text="İNŞAAT">
      <formula>NOT(ISERROR(SEARCH(("İNŞAAT"),(E2))))</formula>
    </cfRule>
    <cfRule type="containsText" dxfId="161" priority="3" operator="containsText" text="ELEKTRİK">
      <formula>NOT(ISERROR(SEARCH(("ELEKTRİK"),(E2))))</formula>
    </cfRule>
    <cfRule type="containsText" dxfId="160" priority="4" operator="containsText" text="BİLGİSAYAR">
      <formula>NOT(ISERROR(SEARCH(("BİLGİSAYAR"),(E2))))</formula>
    </cfRule>
    <cfRule type="containsText" dxfId="159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158" priority="6">
      <formula>$AG5=1</formula>
    </cfRule>
  </conditionalFormatting>
  <conditionalFormatting sqref="L2">
    <cfRule type="cellIs" dxfId="157" priority="7" operator="equal">
      <formula>240</formula>
    </cfRule>
    <cfRule type="cellIs" dxfId="156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506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59</v>
      </c>
      <c r="E2" s="313" t="s">
        <v>448</v>
      </c>
      <c r="F2" s="314"/>
      <c r="G2" s="14">
        <f t="shared" ref="G2:K2" si="0">G99</f>
        <v>146</v>
      </c>
      <c r="H2" s="15">
        <f t="shared" si="0"/>
        <v>20</v>
      </c>
      <c r="I2" s="15">
        <f t="shared" si="0"/>
        <v>8</v>
      </c>
      <c r="J2" s="16">
        <f t="shared" si="0"/>
        <v>160</v>
      </c>
      <c r="K2" s="17">
        <f t="shared" si="0"/>
        <v>240</v>
      </c>
      <c r="L2" s="18">
        <f>U2+AD2</f>
        <v>240</v>
      </c>
      <c r="M2" s="12"/>
      <c r="N2" s="19">
        <v>22</v>
      </c>
      <c r="O2" s="20" t="s">
        <v>177</v>
      </c>
      <c r="P2" s="21"/>
      <c r="Q2" s="21"/>
      <c r="R2" s="21"/>
      <c r="S2" s="21"/>
      <c r="T2" s="22"/>
      <c r="U2" s="17">
        <f>SUM(AH5:AH13,AH17:AH25,AH29:AH37,AH41:AH49,AH53:AH61,AH65:AH73,AH77:AH85,AH89:AH97)</f>
        <v>78</v>
      </c>
      <c r="V2" s="23"/>
      <c r="W2" s="12"/>
      <c r="X2" s="19">
        <v>37</v>
      </c>
      <c r="Y2" s="20" t="s">
        <v>448</v>
      </c>
      <c r="Z2" s="21"/>
      <c r="AA2" s="21"/>
      <c r="AB2" s="21"/>
      <c r="AC2" s="22"/>
      <c r="AD2" s="17">
        <f>SUM(AI5:AI13,AI17:AI25,AI29:AI37,AI41:AI49,AI53:AI61,AI65:AI73,AI77:AI85,AI89:AI97)</f>
        <v>162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201</v>
      </c>
      <c r="E8" s="62" t="s">
        <v>202</v>
      </c>
      <c r="F8" s="55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201</v>
      </c>
      <c r="O8" s="62" t="s">
        <v>202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2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205</v>
      </c>
      <c r="E9" s="62" t="s">
        <v>449</v>
      </c>
      <c r="F9" s="55" t="b">
        <v>1</v>
      </c>
      <c r="G9" s="57">
        <v>3</v>
      </c>
      <c r="H9" s="57">
        <v>0</v>
      </c>
      <c r="I9" s="57">
        <v>0</v>
      </c>
      <c r="J9" s="58">
        <f t="shared" si="1"/>
        <v>3</v>
      </c>
      <c r="K9" s="59">
        <v>3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/>
      <c r="W9" s="52">
        <f t="shared" si="12"/>
        <v>5</v>
      </c>
      <c r="X9" s="61" t="str">
        <f t="shared" ref="X9:Y9" si="22">IF($F9=TRUE,D9,"")</f>
        <v>ENM103</v>
      </c>
      <c r="Y9" s="62" t="str">
        <f t="shared" si="22"/>
        <v>Programlamaya Giriş</v>
      </c>
      <c r="Z9" s="57">
        <f t="shared" ref="Z9:AB9" si="23">IF($F9=TRUE,G9,"")</f>
        <v>3</v>
      </c>
      <c r="AA9" s="57">
        <f t="shared" si="23"/>
        <v>0</v>
      </c>
      <c r="AB9" s="57">
        <f t="shared" si="23"/>
        <v>0</v>
      </c>
      <c r="AC9" s="58">
        <f t="shared" si="5"/>
        <v>3</v>
      </c>
      <c r="AD9" s="59">
        <f t="shared" ref="AD9:AE9" si="24">IF($F9=TRUE,K9,"")</f>
        <v>3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3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34</v>
      </c>
      <c r="E11" s="62" t="s">
        <v>35</v>
      </c>
      <c r="F11" s="55" t="b">
        <v>0</v>
      </c>
      <c r="G11" s="57">
        <v>1</v>
      </c>
      <c r="H11" s="57">
        <v>2</v>
      </c>
      <c r="I11" s="57">
        <v>0</v>
      </c>
      <c r="J11" s="58">
        <f t="shared" si="1"/>
        <v>2</v>
      </c>
      <c r="K11" s="59">
        <v>4</v>
      </c>
      <c r="L11" s="60"/>
      <c r="M11" s="52">
        <f t="shared" si="11"/>
        <v>7</v>
      </c>
      <c r="N11" s="61" t="s">
        <v>34</v>
      </c>
      <c r="O11" s="62" t="s">
        <v>35</v>
      </c>
      <c r="P11" s="57" t="b">
        <v>0</v>
      </c>
      <c r="Q11" s="57">
        <v>1</v>
      </c>
      <c r="R11" s="57">
        <v>2</v>
      </c>
      <c r="S11" s="57">
        <v>0</v>
      </c>
      <c r="T11" s="58">
        <f t="shared" si="2"/>
        <v>2</v>
      </c>
      <c r="U11" s="59">
        <v>4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4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>
        <f t="shared" si="10"/>
        <v>8</v>
      </c>
      <c r="D12" s="61" t="s">
        <v>38</v>
      </c>
      <c r="E12" s="62" t="s">
        <v>39</v>
      </c>
      <c r="F12" s="55" t="b">
        <v>0</v>
      </c>
      <c r="G12" s="57">
        <v>2</v>
      </c>
      <c r="H12" s="57">
        <v>1</v>
      </c>
      <c r="I12" s="57">
        <v>0</v>
      </c>
      <c r="J12" s="58">
        <f t="shared" si="1"/>
        <v>2.5</v>
      </c>
      <c r="K12" s="59">
        <v>2</v>
      </c>
      <c r="L12" s="60"/>
      <c r="M12" s="52">
        <f t="shared" si="11"/>
        <v>8</v>
      </c>
      <c r="N12" s="61" t="s">
        <v>38</v>
      </c>
      <c r="O12" s="62" t="s">
        <v>39</v>
      </c>
      <c r="P12" s="57" t="b">
        <v>0</v>
      </c>
      <c r="Q12" s="57">
        <v>2</v>
      </c>
      <c r="R12" s="57">
        <v>1</v>
      </c>
      <c r="S12" s="57">
        <v>0</v>
      </c>
      <c r="T12" s="58">
        <f t="shared" si="2"/>
        <v>2.5</v>
      </c>
      <c r="U12" s="59">
        <v>2</v>
      </c>
      <c r="V12" s="60"/>
      <c r="W12" s="52">
        <f t="shared" si="12"/>
        <v>8</v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2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19</v>
      </c>
      <c r="H14" s="75">
        <f t="shared" si="37"/>
        <v>5</v>
      </c>
      <c r="I14" s="75">
        <f t="shared" si="37"/>
        <v>4</v>
      </c>
      <c r="J14" s="75">
        <f t="shared" si="37"/>
        <v>23.5</v>
      </c>
      <c r="K14" s="76">
        <f t="shared" si="37"/>
        <v>30</v>
      </c>
      <c r="L14" s="77"/>
      <c r="M14" s="72"/>
      <c r="N14" s="73"/>
      <c r="O14" s="78" t="s">
        <v>40</v>
      </c>
      <c r="P14" s="74"/>
      <c r="Q14" s="74">
        <f t="shared" ref="Q14:U14" si="38">+SUM(Q5:Q13)</f>
        <v>16</v>
      </c>
      <c r="R14" s="75">
        <f t="shared" si="38"/>
        <v>5</v>
      </c>
      <c r="S14" s="75">
        <f t="shared" si="38"/>
        <v>4</v>
      </c>
      <c r="T14" s="75">
        <f t="shared" si="38"/>
        <v>20.5</v>
      </c>
      <c r="U14" s="76">
        <f t="shared" si="38"/>
        <v>27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0</v>
      </c>
      <c r="AB14" s="75">
        <f t="shared" si="39"/>
        <v>0</v>
      </c>
      <c r="AC14" s="75">
        <f t="shared" si="39"/>
        <v>3</v>
      </c>
      <c r="AD14" s="76">
        <f t="shared" si="39"/>
        <v>3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19</v>
      </c>
      <c r="H15" s="90">
        <f t="shared" si="40"/>
        <v>5</v>
      </c>
      <c r="I15" s="90">
        <f t="shared" si="40"/>
        <v>4</v>
      </c>
      <c r="J15" s="83">
        <f t="shared" si="40"/>
        <v>23.5</v>
      </c>
      <c r="K15" s="91">
        <f t="shared" si="40"/>
        <v>30</v>
      </c>
      <c r="L15" s="92"/>
      <c r="M15" s="86"/>
      <c r="N15" s="87"/>
      <c r="O15" s="88" t="s">
        <v>41</v>
      </c>
      <c r="P15" s="89"/>
      <c r="Q15" s="90">
        <f t="shared" ref="Q15:U15" si="41">Q14</f>
        <v>16</v>
      </c>
      <c r="R15" s="90">
        <f t="shared" si="41"/>
        <v>5</v>
      </c>
      <c r="S15" s="90">
        <f t="shared" si="41"/>
        <v>4</v>
      </c>
      <c r="T15" s="83">
        <f t="shared" si="41"/>
        <v>20.5</v>
      </c>
      <c r="U15" s="91">
        <f t="shared" si="41"/>
        <v>27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0</v>
      </c>
      <c r="AB15" s="90">
        <f t="shared" si="42"/>
        <v>0</v>
      </c>
      <c r="AC15" s="83">
        <f t="shared" si="42"/>
        <v>3</v>
      </c>
      <c r="AD15" s="91">
        <f t="shared" si="42"/>
        <v>3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45</v>
      </c>
      <c r="E18" s="62" t="s">
        <v>46</v>
      </c>
      <c r="F18" s="55" t="b">
        <v>0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203</v>
      </c>
      <c r="E19" s="62" t="s">
        <v>188</v>
      </c>
      <c r="F19" s="55" t="b">
        <v>1</v>
      </c>
      <c r="G19" s="57">
        <v>2</v>
      </c>
      <c r="H19" s="57">
        <v>2</v>
      </c>
      <c r="I19" s="57">
        <v>0</v>
      </c>
      <c r="J19" s="58">
        <f t="shared" si="43"/>
        <v>3</v>
      </c>
      <c r="K19" s="59">
        <v>5</v>
      </c>
      <c r="L19" s="60" t="s">
        <v>205</v>
      </c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ENM102</v>
      </c>
      <c r="Y19" s="62" t="str">
        <f t="shared" si="58"/>
        <v>Bilgisayar Programlama I</v>
      </c>
      <c r="Z19" s="57">
        <f t="shared" ref="Z19:AB19" si="59">IF($F19=TRUE,G19,"")</f>
        <v>2</v>
      </c>
      <c r="AA19" s="57">
        <f t="shared" si="59"/>
        <v>2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5</v>
      </c>
      <c r="AE19" s="60" t="str">
        <f t="shared" si="60"/>
        <v>ENM103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450</v>
      </c>
      <c r="E20" s="62" t="s">
        <v>451</v>
      </c>
      <c r="F20" s="55" t="b">
        <v>0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5</v>
      </c>
      <c r="L20" s="60"/>
      <c r="M20" s="52">
        <f t="shared" si="53"/>
        <v>4</v>
      </c>
      <c r="N20" s="61" t="s">
        <v>441</v>
      </c>
      <c r="O20" s="62" t="s">
        <v>442</v>
      </c>
      <c r="P20" s="57" t="b">
        <v>0</v>
      </c>
      <c r="Q20" s="57">
        <v>3</v>
      </c>
      <c r="R20" s="57">
        <v>0</v>
      </c>
      <c r="S20" s="57">
        <v>0</v>
      </c>
      <c r="T20" s="58">
        <f t="shared" si="44"/>
        <v>3</v>
      </c>
      <c r="U20" s="59">
        <v>4</v>
      </c>
      <c r="V20" s="60"/>
      <c r="W20" s="52">
        <f t="shared" si="54"/>
        <v>4</v>
      </c>
      <c r="X20" s="61" t="str">
        <f t="shared" ref="X20:Y20" si="61">IF($F20=TRUE,D20,"")</f>
        <v/>
      </c>
      <c r="Y20" s="62" t="str">
        <f t="shared" si="61"/>
        <v/>
      </c>
      <c r="Z20" s="57" t="str">
        <f t="shared" ref="Z20:AB20" si="62">IF($F20=TRUE,G20,"")</f>
        <v/>
      </c>
      <c r="AA20" s="57" t="str">
        <f t="shared" si="62"/>
        <v/>
      </c>
      <c r="AB20" s="57" t="str">
        <f t="shared" si="62"/>
        <v/>
      </c>
      <c r="AC20" s="58" t="str">
        <f t="shared" si="47"/>
        <v/>
      </c>
      <c r="AD20" s="59" t="str">
        <f t="shared" ref="AD20:AE20" si="63">IF($F20=TRUE,K20,"")</f>
        <v/>
      </c>
      <c r="AE20" s="60" t="str">
        <f t="shared" si="63"/>
        <v/>
      </c>
      <c r="AF20" s="63"/>
      <c r="AG20" s="67">
        <f t="shared" si="49"/>
        <v>0</v>
      </c>
      <c r="AH20" s="68">
        <f t="shared" si="50"/>
        <v>5</v>
      </c>
      <c r="AI20" s="63">
        <f t="shared" si="51"/>
        <v>0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97</v>
      </c>
      <c r="E21" s="62" t="s">
        <v>98</v>
      </c>
      <c r="F21" s="55" t="b">
        <v>0</v>
      </c>
      <c r="G21" s="57">
        <v>3</v>
      </c>
      <c r="H21" s="57">
        <v>0</v>
      </c>
      <c r="I21" s="57">
        <v>0</v>
      </c>
      <c r="J21" s="58">
        <f t="shared" si="43"/>
        <v>3</v>
      </c>
      <c r="K21" s="59">
        <v>4</v>
      </c>
      <c r="L21" s="60"/>
      <c r="M21" s="52">
        <f t="shared" si="53"/>
        <v>5</v>
      </c>
      <c r="N21" s="61" t="s">
        <v>97</v>
      </c>
      <c r="O21" s="62" t="s">
        <v>98</v>
      </c>
      <c r="P21" s="57" t="b">
        <v>0</v>
      </c>
      <c r="Q21" s="57">
        <v>3</v>
      </c>
      <c r="R21" s="57">
        <v>0</v>
      </c>
      <c r="S21" s="57">
        <v>0</v>
      </c>
      <c r="T21" s="58">
        <f t="shared" si="44"/>
        <v>3</v>
      </c>
      <c r="U21" s="59">
        <v>4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55</v>
      </c>
      <c r="E22" s="62" t="s">
        <v>56</v>
      </c>
      <c r="F22" s="55" t="b">
        <v>0</v>
      </c>
      <c r="G22" s="57">
        <v>1</v>
      </c>
      <c r="H22" s="57">
        <v>0</v>
      </c>
      <c r="I22" s="57">
        <v>0</v>
      </c>
      <c r="J22" s="58">
        <f t="shared" si="43"/>
        <v>1</v>
      </c>
      <c r="K22" s="59">
        <v>2</v>
      </c>
      <c r="L22" s="60"/>
      <c r="M22" s="52">
        <f t="shared" si="53"/>
        <v>6</v>
      </c>
      <c r="N22" s="61" t="s">
        <v>55</v>
      </c>
      <c r="O22" s="62" t="s">
        <v>56</v>
      </c>
      <c r="P22" s="57" t="b">
        <v>0</v>
      </c>
      <c r="Q22" s="57">
        <v>1</v>
      </c>
      <c r="R22" s="57">
        <v>0</v>
      </c>
      <c r="S22" s="57">
        <v>0</v>
      </c>
      <c r="T22" s="58">
        <f t="shared" si="44"/>
        <v>1</v>
      </c>
      <c r="U22" s="59">
        <v>2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2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57</v>
      </c>
      <c r="E23" s="62" t="s">
        <v>58</v>
      </c>
      <c r="F23" s="55" t="b">
        <v>0</v>
      </c>
      <c r="G23" s="57">
        <v>2</v>
      </c>
      <c r="H23" s="57">
        <v>1</v>
      </c>
      <c r="I23" s="57">
        <v>0</v>
      </c>
      <c r="J23" s="58">
        <f t="shared" si="43"/>
        <v>2.5</v>
      </c>
      <c r="K23" s="59">
        <v>2</v>
      </c>
      <c r="L23" s="60"/>
      <c r="M23" s="52">
        <f t="shared" si="53"/>
        <v>7</v>
      </c>
      <c r="N23" s="61" t="s">
        <v>57</v>
      </c>
      <c r="O23" s="62" t="s">
        <v>58</v>
      </c>
      <c r="P23" s="57" t="b">
        <v>0</v>
      </c>
      <c r="Q23" s="57">
        <v>2</v>
      </c>
      <c r="R23" s="57">
        <v>1</v>
      </c>
      <c r="S23" s="57">
        <v>0</v>
      </c>
      <c r="T23" s="58">
        <f t="shared" si="44"/>
        <v>2.5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 t="str">
        <f t="shared" si="52"/>
        <v/>
      </c>
      <c r="D24" s="61"/>
      <c r="E24" s="62"/>
      <c r="F24" s="55" t="b">
        <v>0</v>
      </c>
      <c r="G24" s="57"/>
      <c r="H24" s="57"/>
      <c r="I24" s="57"/>
      <c r="J24" s="58" t="str">
        <f t="shared" si="43"/>
        <v/>
      </c>
      <c r="K24" s="59"/>
      <c r="L24" s="60"/>
      <c r="M24" s="52" t="str">
        <f t="shared" si="53"/>
        <v/>
      </c>
      <c r="N24" s="61"/>
      <c r="O24" s="62"/>
      <c r="P24" s="57"/>
      <c r="Q24" s="57"/>
      <c r="R24" s="57"/>
      <c r="S24" s="57"/>
      <c r="T24" s="58" t="str">
        <f t="shared" si="44"/>
        <v/>
      </c>
      <c r="U24" s="59"/>
      <c r="V24" s="60" t="str">
        <f>IF(O24="","",VLOOKUP(O24,İ!$C$101:$K$157,9,0))</f>
        <v/>
      </c>
      <c r="W24" s="52" t="str">
        <f t="shared" si="54"/>
        <v/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0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18</v>
      </c>
      <c r="H26" s="75">
        <f t="shared" si="79"/>
        <v>3</v>
      </c>
      <c r="I26" s="75">
        <f t="shared" si="79"/>
        <v>2</v>
      </c>
      <c r="J26" s="75">
        <f t="shared" si="79"/>
        <v>20.5</v>
      </c>
      <c r="K26" s="76">
        <f t="shared" si="79"/>
        <v>30</v>
      </c>
      <c r="L26" s="77"/>
      <c r="M26" s="72"/>
      <c r="N26" s="73"/>
      <c r="O26" s="78" t="s">
        <v>40</v>
      </c>
      <c r="P26" s="74"/>
      <c r="Q26" s="74">
        <f t="shared" ref="Q26:U26" si="80">+SUM(Q17:Q25)</f>
        <v>16</v>
      </c>
      <c r="R26" s="75">
        <f t="shared" si="80"/>
        <v>1</v>
      </c>
      <c r="S26" s="75">
        <f t="shared" si="80"/>
        <v>2</v>
      </c>
      <c r="T26" s="75">
        <f t="shared" si="80"/>
        <v>17.5</v>
      </c>
      <c r="U26" s="76">
        <f t="shared" si="80"/>
        <v>24</v>
      </c>
      <c r="V26" s="77"/>
      <c r="W26" s="72"/>
      <c r="X26" s="73"/>
      <c r="Y26" s="78" t="s">
        <v>40</v>
      </c>
      <c r="Z26" s="74">
        <f t="shared" ref="Z26:AD26" si="81">+SUM(Z17:Z25)</f>
        <v>2</v>
      </c>
      <c r="AA26" s="75">
        <f t="shared" si="81"/>
        <v>2</v>
      </c>
      <c r="AB26" s="75">
        <f t="shared" si="81"/>
        <v>0</v>
      </c>
      <c r="AC26" s="75">
        <f t="shared" si="81"/>
        <v>3</v>
      </c>
      <c r="AD26" s="76">
        <f t="shared" si="81"/>
        <v>5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37</v>
      </c>
      <c r="H27" s="90">
        <f t="shared" si="82"/>
        <v>8</v>
      </c>
      <c r="I27" s="90">
        <f t="shared" si="82"/>
        <v>6</v>
      </c>
      <c r="J27" s="90">
        <f t="shared" si="82"/>
        <v>44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32</v>
      </c>
      <c r="R27" s="90">
        <f t="shared" si="83"/>
        <v>6</v>
      </c>
      <c r="S27" s="90">
        <f t="shared" si="83"/>
        <v>6</v>
      </c>
      <c r="T27" s="90">
        <f t="shared" si="83"/>
        <v>38</v>
      </c>
      <c r="U27" s="91">
        <f t="shared" si="83"/>
        <v>51</v>
      </c>
      <c r="V27" s="92"/>
      <c r="W27" s="86"/>
      <c r="X27" s="87"/>
      <c r="Y27" s="88" t="s">
        <v>41</v>
      </c>
      <c r="Z27" s="90">
        <f t="shared" ref="Z27:AD27" si="84">Z26+Z15</f>
        <v>5</v>
      </c>
      <c r="AA27" s="90">
        <f t="shared" si="84"/>
        <v>2</v>
      </c>
      <c r="AB27" s="90">
        <f t="shared" si="84"/>
        <v>0</v>
      </c>
      <c r="AC27" s="90">
        <f t="shared" si="84"/>
        <v>6</v>
      </c>
      <c r="AD27" s="91">
        <f t="shared" si="84"/>
        <v>8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61</v>
      </c>
      <c r="E29" s="62" t="s">
        <v>62</v>
      </c>
      <c r="F29" s="55" t="b">
        <v>0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 t="s">
        <v>61</v>
      </c>
      <c r="O29" s="62" t="s">
        <v>62</v>
      </c>
      <c r="P29" s="57" t="b">
        <v>0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4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4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361</v>
      </c>
      <c r="E30" s="62" t="s">
        <v>196</v>
      </c>
      <c r="F30" s="55" t="b">
        <v>1</v>
      </c>
      <c r="G30" s="57">
        <v>3</v>
      </c>
      <c r="H30" s="57">
        <v>0</v>
      </c>
      <c r="I30" s="57">
        <v>0</v>
      </c>
      <c r="J30" s="58">
        <f t="shared" si="85"/>
        <v>3</v>
      </c>
      <c r="K30" s="59">
        <v>5</v>
      </c>
      <c r="L30" s="60"/>
      <c r="M30" s="52">
        <f t="shared" ref="M30:M37" si="95">IF($D30="","",MAX(M$29:M29)+1)</f>
        <v>2</v>
      </c>
      <c r="N30" s="61" t="str">
        <f>IF(O30="","",VLOOKUP(O30,İ!$C$101:$K$157,2,0))</f>
        <v/>
      </c>
      <c r="O30" s="62"/>
      <c r="P30" s="57"/>
      <c r="Q30" s="57" t="str">
        <f>IF(O30="","",VLOOKUP(O30,İ!$C$101:$K$157,4,0))</f>
        <v/>
      </c>
      <c r="R30" s="57" t="str">
        <f>IF(O30="","",VLOOKUP(O30,İ!$C$101:$K$157,5,0))</f>
        <v/>
      </c>
      <c r="S30" s="57" t="str">
        <f>IF(O30="","",VLOOKUP(O30,İ!$C$101:$K$157,6,0))</f>
        <v/>
      </c>
      <c r="T30" s="58" t="str">
        <f t="shared" si="86"/>
        <v/>
      </c>
      <c r="U30" s="59" t="str">
        <f>IF(O30="","",VLOOKUP(O30,İ!$C$101:$K$157,8,0))</f>
        <v/>
      </c>
      <c r="V30" s="60" t="str">
        <f>IF(O30="","",VLOOKUP(O30,İ!$C$101:$K$157,9,0))</f>
        <v/>
      </c>
      <c r="W30" s="52">
        <f t="shared" ref="W30:W37" si="96">IF($D30="","",MAX(W$29:W29)+1)</f>
        <v>2</v>
      </c>
      <c r="X30" s="61" t="str">
        <f t="shared" ref="X30:Y30" si="97">IF($F30=TRUE,D30,"")</f>
        <v>ENM201</v>
      </c>
      <c r="Y30" s="62" t="str">
        <f t="shared" si="97"/>
        <v>Lineer Cebir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0</v>
      </c>
      <c r="AC30" s="58">
        <f t="shared" si="89"/>
        <v>3</v>
      </c>
      <c r="AD30" s="59">
        <f t="shared" ref="AD30:AE30" si="99">IF($F30=TRUE,K30,"")</f>
        <v>5</v>
      </c>
      <c r="AE30" s="60">
        <f t="shared" si="99"/>
        <v>0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5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452</v>
      </c>
      <c r="E31" s="62" t="s">
        <v>396</v>
      </c>
      <c r="F31" s="55" t="b">
        <v>1</v>
      </c>
      <c r="G31" s="57">
        <v>2</v>
      </c>
      <c r="H31" s="57">
        <v>2</v>
      </c>
      <c r="I31" s="57">
        <v>0</v>
      </c>
      <c r="J31" s="58">
        <f t="shared" si="85"/>
        <v>3</v>
      </c>
      <c r="K31" s="59">
        <v>5</v>
      </c>
      <c r="L31" s="60" t="s">
        <v>205</v>
      </c>
      <c r="M31" s="52">
        <f t="shared" si="95"/>
        <v>3</v>
      </c>
      <c r="N31" s="61" t="str">
        <f>IF(O31="","",VLOOKUP(O31,İ!$C$101:$K$157,2,0))</f>
        <v/>
      </c>
      <c r="O31" s="62"/>
      <c r="P31" s="57"/>
      <c r="Q31" s="57" t="str">
        <f>IF(O31="","",VLOOKUP(O31,İ!$C$101:$K$157,4,0))</f>
        <v/>
      </c>
      <c r="R31" s="57" t="str">
        <f>IF(O31="","",VLOOKUP(O31,İ!$C$101:$K$157,5,0))</f>
        <v/>
      </c>
      <c r="S31" s="57" t="str">
        <f>IF(O31="","",VLOOKUP(O31,İ!$C$101:$K$157,6,0))</f>
        <v/>
      </c>
      <c r="T31" s="58" t="str">
        <f t="shared" si="86"/>
        <v/>
      </c>
      <c r="U31" s="59" t="str">
        <f>IF(O31="","",VLOOKUP(O31,İ!$C$101:$K$157,8,0))</f>
        <v/>
      </c>
      <c r="V31" s="60" t="str">
        <f>IF(O31="","",VLOOKUP(O31,İ!$C$101:$K$157,9,0))</f>
        <v/>
      </c>
      <c r="W31" s="52">
        <f t="shared" si="96"/>
        <v>3</v>
      </c>
      <c r="X31" s="61" t="str">
        <f t="shared" ref="X31:Y31" si="100">IF($F31=TRUE,D31,"")</f>
        <v>ENM203</v>
      </c>
      <c r="Y31" s="62" t="str">
        <f t="shared" si="100"/>
        <v>Bilgisayar Programlama II</v>
      </c>
      <c r="Z31" s="57">
        <f t="shared" ref="Z31:AB31" si="101">IF($F31=TRUE,G31,"")</f>
        <v>2</v>
      </c>
      <c r="AA31" s="57">
        <f t="shared" si="101"/>
        <v>2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 t="str">
        <f t="shared" si="102"/>
        <v>ENM103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208</v>
      </c>
      <c r="E32" s="62" t="s">
        <v>190</v>
      </c>
      <c r="F32" s="55" t="b">
        <v>1</v>
      </c>
      <c r="G32" s="57">
        <v>3</v>
      </c>
      <c r="H32" s="57">
        <v>0</v>
      </c>
      <c r="I32" s="57">
        <v>0</v>
      </c>
      <c r="J32" s="58">
        <f t="shared" si="85"/>
        <v>3</v>
      </c>
      <c r="K32" s="59">
        <v>4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ENM205</v>
      </c>
      <c r="Y32" s="62" t="str">
        <f t="shared" si="103"/>
        <v>Olasılık ve İstatistik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0</v>
      </c>
      <c r="AC32" s="58">
        <f t="shared" si="89"/>
        <v>3</v>
      </c>
      <c r="AD32" s="59">
        <f t="shared" ref="AD32:AE32" si="105">IF($F32=TRUE,K32,"")</f>
        <v>4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4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453</v>
      </c>
      <c r="E33" s="62" t="s">
        <v>454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5</v>
      </c>
      <c r="L33" s="60"/>
      <c r="M33" s="52">
        <f t="shared" si="95"/>
        <v>5</v>
      </c>
      <c r="N33" s="61" t="str">
        <f>IF(O33="","",VLOOKUP(O33,İ!$C$101:$K$157,2,0))</f>
        <v/>
      </c>
      <c r="O33" s="62"/>
      <c r="P33" s="57"/>
      <c r="Q33" s="57" t="str">
        <f>IF(O33="","",VLOOKUP(O33,İ!$C$101:$K$157,4,0))</f>
        <v/>
      </c>
      <c r="R33" s="57" t="str">
        <f>IF(O33="","",VLOOKUP(O33,İ!$C$101:$K$157,5,0))</f>
        <v/>
      </c>
      <c r="S33" s="57" t="str">
        <f>IF(O33="","",VLOOKUP(O33,İ!$C$101:$K$157,6,0))</f>
        <v/>
      </c>
      <c r="T33" s="58" t="str">
        <f t="shared" si="86"/>
        <v/>
      </c>
      <c r="U33" s="59" t="str">
        <f>IF(O33="","",VLOOKUP(O33,İ!$C$101:$K$157,8,0))</f>
        <v/>
      </c>
      <c r="V33" s="60" t="str">
        <f>IF(O33="","",VLOOKUP(O33,İ!$C$101:$K$157,9,0))</f>
        <v/>
      </c>
      <c r="W33" s="52">
        <f t="shared" si="96"/>
        <v>5</v>
      </c>
      <c r="X33" s="61" t="str">
        <f t="shared" ref="X33:Y33" si="106">IF($F33=TRUE,D33,"")</f>
        <v>ENM207</v>
      </c>
      <c r="Y33" s="62" t="str">
        <f t="shared" si="106"/>
        <v>Sistem Analizi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5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5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158</v>
      </c>
      <c r="E34" s="62" t="s">
        <v>134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3</v>
      </c>
      <c r="L34" s="60"/>
      <c r="M34" s="52">
        <f t="shared" si="95"/>
        <v>6</v>
      </c>
      <c r="N34" s="61" t="s">
        <v>182</v>
      </c>
      <c r="O34" s="62" t="s">
        <v>134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3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3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61" t="s">
        <v>77</v>
      </c>
      <c r="E35" s="62" t="s">
        <v>78</v>
      </c>
      <c r="F35" s="55" t="b">
        <v>0</v>
      </c>
      <c r="G35" s="57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>
        <f t="shared" si="94"/>
        <v>8</v>
      </c>
      <c r="D36" s="61" t="s">
        <v>118</v>
      </c>
      <c r="E36" s="62" t="s">
        <v>119</v>
      </c>
      <c r="F36" s="55" t="b">
        <v>0</v>
      </c>
      <c r="G36" s="57">
        <v>2</v>
      </c>
      <c r="H36" s="57">
        <v>0</v>
      </c>
      <c r="I36" s="57">
        <v>0</v>
      </c>
      <c r="J36" s="58">
        <f t="shared" si="85"/>
        <v>2</v>
      </c>
      <c r="K36" s="59">
        <v>2</v>
      </c>
      <c r="L36" s="60"/>
      <c r="M36" s="52">
        <f t="shared" si="95"/>
        <v>8</v>
      </c>
      <c r="N36" s="61" t="s">
        <v>118</v>
      </c>
      <c r="O36" s="62" t="s">
        <v>119</v>
      </c>
      <c r="P36" s="57" t="b">
        <v>0</v>
      </c>
      <c r="Q36" s="57">
        <v>2</v>
      </c>
      <c r="R36" s="57">
        <v>0</v>
      </c>
      <c r="S36" s="57">
        <v>0</v>
      </c>
      <c r="T36" s="58">
        <f t="shared" si="86"/>
        <v>2</v>
      </c>
      <c r="U36" s="59">
        <v>2</v>
      </c>
      <c r="V36" s="60"/>
      <c r="W36" s="52">
        <f t="shared" si="96"/>
        <v>8</v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2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20</v>
      </c>
      <c r="H38" s="75">
        <f t="shared" si="121"/>
        <v>2</v>
      </c>
      <c r="I38" s="75">
        <f t="shared" si="121"/>
        <v>0</v>
      </c>
      <c r="J38" s="75">
        <f t="shared" si="121"/>
        <v>21</v>
      </c>
      <c r="K38" s="76">
        <f t="shared" si="121"/>
        <v>30</v>
      </c>
      <c r="L38" s="77"/>
      <c r="M38" s="72"/>
      <c r="N38" s="73"/>
      <c r="O38" s="78" t="s">
        <v>40</v>
      </c>
      <c r="P38" s="74"/>
      <c r="Q38" s="74">
        <f t="shared" ref="Q38:U38" si="122">+SUM(Q29:Q37)</f>
        <v>9</v>
      </c>
      <c r="R38" s="75">
        <f t="shared" si="122"/>
        <v>0</v>
      </c>
      <c r="S38" s="75">
        <f t="shared" si="122"/>
        <v>0</v>
      </c>
      <c r="T38" s="75">
        <f t="shared" si="122"/>
        <v>9</v>
      </c>
      <c r="U38" s="76">
        <f t="shared" si="122"/>
        <v>11</v>
      </c>
      <c r="V38" s="77"/>
      <c r="W38" s="72"/>
      <c r="X38" s="73"/>
      <c r="Y38" s="78" t="s">
        <v>40</v>
      </c>
      <c r="Z38" s="74">
        <f t="shared" ref="Z38:AD38" si="123">+SUM(Z29:Z37)</f>
        <v>11</v>
      </c>
      <c r="AA38" s="75">
        <f t="shared" si="123"/>
        <v>2</v>
      </c>
      <c r="AB38" s="75">
        <f t="shared" si="123"/>
        <v>0</v>
      </c>
      <c r="AC38" s="75">
        <f t="shared" si="123"/>
        <v>12</v>
      </c>
      <c r="AD38" s="76">
        <f t="shared" si="123"/>
        <v>19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57</v>
      </c>
      <c r="H39" s="90">
        <f t="shared" si="124"/>
        <v>10</v>
      </c>
      <c r="I39" s="90">
        <f t="shared" si="124"/>
        <v>6</v>
      </c>
      <c r="J39" s="90">
        <f t="shared" si="124"/>
        <v>65</v>
      </c>
      <c r="K39" s="91">
        <f t="shared" si="124"/>
        <v>90</v>
      </c>
      <c r="L39" s="92"/>
      <c r="M39" s="86"/>
      <c r="N39" s="87"/>
      <c r="O39" s="88" t="s">
        <v>41</v>
      </c>
      <c r="P39" s="89"/>
      <c r="Q39" s="90">
        <f t="shared" ref="Q39:U39" si="125">Q38+Q27</f>
        <v>41</v>
      </c>
      <c r="R39" s="90">
        <f t="shared" si="125"/>
        <v>6</v>
      </c>
      <c r="S39" s="90">
        <f t="shared" si="125"/>
        <v>6</v>
      </c>
      <c r="T39" s="90">
        <f t="shared" si="125"/>
        <v>47</v>
      </c>
      <c r="U39" s="91">
        <f t="shared" si="125"/>
        <v>62</v>
      </c>
      <c r="V39" s="92"/>
      <c r="W39" s="86"/>
      <c r="X39" s="87"/>
      <c r="Y39" s="88" t="s">
        <v>41</v>
      </c>
      <c r="Z39" s="90">
        <f t="shared" ref="Z39:AD39" si="126">Z38+Z27</f>
        <v>16</v>
      </c>
      <c r="AA39" s="90">
        <f t="shared" si="126"/>
        <v>4</v>
      </c>
      <c r="AB39" s="90">
        <f t="shared" si="126"/>
        <v>0</v>
      </c>
      <c r="AC39" s="90">
        <f t="shared" si="126"/>
        <v>18</v>
      </c>
      <c r="AD39" s="91">
        <f t="shared" si="126"/>
        <v>27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455</v>
      </c>
      <c r="E41" s="62" t="s">
        <v>456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4</v>
      </c>
      <c r="L41" s="60"/>
      <c r="M41" s="52">
        <f>IF($D41="","",1)</f>
        <v>1</v>
      </c>
      <c r="N41" s="61" t="str">
        <f>IF(O41="","",VLOOKUP(O41,İ!$C$101:$K$157,2,0))</f>
        <v/>
      </c>
      <c r="O41" s="62"/>
      <c r="P41" s="57"/>
      <c r="Q41" s="57" t="str">
        <f>IF(O41="","",VLOOKUP(O41,İ!$C$101:$K$157,4,0))</f>
        <v/>
      </c>
      <c r="R41" s="57" t="str">
        <f>IF(O41="","",VLOOKUP(O41,İ!$C$101:$K$157,5,0))</f>
        <v/>
      </c>
      <c r="S41" s="57" t="str">
        <f>IF(O41="","",VLOOKUP(O41,İ!$C$101:$K$157,6,0))</f>
        <v/>
      </c>
      <c r="T41" s="58" t="str">
        <f t="shared" ref="T41:T49" si="128">IF(Q41="","",Q41+(R41+S41)/2)</f>
        <v/>
      </c>
      <c r="U41" s="59" t="str">
        <f>IF(O41="","",VLOOKUP(O41,İ!$C$101:$K$157,8,0))</f>
        <v/>
      </c>
      <c r="V41" s="60" t="str">
        <f>IF(O41="","",VLOOKUP(O41,İ!$C$101:$K$157,9,0))</f>
        <v/>
      </c>
      <c r="W41" s="52">
        <f>IF($D41="","",1)</f>
        <v>1</v>
      </c>
      <c r="X41" s="61" t="str">
        <f t="shared" ref="X41:Y41" si="129">IF($F41=TRUE,D41,"")</f>
        <v>ENM202</v>
      </c>
      <c r="Y41" s="62" t="str">
        <f t="shared" si="129"/>
        <v>Ekonomi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4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4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206</v>
      </c>
      <c r="E42" s="62" t="s">
        <v>207</v>
      </c>
      <c r="F42" s="55" t="b">
        <v>1</v>
      </c>
      <c r="G42" s="57">
        <v>3</v>
      </c>
      <c r="H42" s="57">
        <v>0</v>
      </c>
      <c r="I42" s="57">
        <v>0</v>
      </c>
      <c r="J42" s="58">
        <f t="shared" si="127"/>
        <v>3</v>
      </c>
      <c r="K42" s="59">
        <v>5</v>
      </c>
      <c r="L42" s="60" t="s">
        <v>208</v>
      </c>
      <c r="M42" s="52">
        <f t="shared" ref="M42:M49" si="137">IF($D42="","",MAX(M$41:M41)+1)</f>
        <v>2</v>
      </c>
      <c r="N42" s="61"/>
      <c r="O42" s="62"/>
      <c r="P42" s="57"/>
      <c r="Q42" s="57"/>
      <c r="R42" s="57"/>
      <c r="S42" s="57"/>
      <c r="T42" s="58" t="str">
        <f t="shared" si="128"/>
        <v/>
      </c>
      <c r="U42" s="59"/>
      <c r="V42" s="60"/>
      <c r="W42" s="52">
        <f t="shared" ref="W42:W49" si="138">IF($D42="","",MAX(W$41:W41)+1)</f>
        <v>2</v>
      </c>
      <c r="X42" s="61" t="str">
        <f t="shared" ref="X42:Y42" si="139">IF($F42=TRUE,D42,"")</f>
        <v>ENM204</v>
      </c>
      <c r="Y42" s="62" t="str">
        <f t="shared" si="139"/>
        <v>Mühendislik İstatistiği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0</v>
      </c>
      <c r="AC42" s="58">
        <f t="shared" si="131"/>
        <v>3</v>
      </c>
      <c r="AD42" s="59">
        <f t="shared" ref="AD42:AE42" si="141">IF($F42=TRUE,K42,"")</f>
        <v>5</v>
      </c>
      <c r="AE42" s="60" t="str">
        <f t="shared" si="141"/>
        <v>ENM205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5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457</v>
      </c>
      <c r="E43" s="62" t="s">
        <v>458</v>
      </c>
      <c r="F43" s="55" t="b">
        <v>1</v>
      </c>
      <c r="G43" s="57">
        <v>3</v>
      </c>
      <c r="H43" s="57">
        <v>0</v>
      </c>
      <c r="I43" s="57">
        <v>0</v>
      </c>
      <c r="J43" s="58">
        <f t="shared" si="127"/>
        <v>3</v>
      </c>
      <c r="K43" s="59">
        <v>5</v>
      </c>
      <c r="L43" s="60" t="s">
        <v>208</v>
      </c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ENM206</v>
      </c>
      <c r="Y43" s="62" t="str">
        <f t="shared" si="142"/>
        <v>Simülasyon I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 t="str">
        <f t="shared" si="144"/>
        <v>ENM205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459</v>
      </c>
      <c r="E44" s="62" t="s">
        <v>460</v>
      </c>
      <c r="F44" s="55" t="b">
        <v>1</v>
      </c>
      <c r="G44" s="57">
        <v>3</v>
      </c>
      <c r="H44" s="57">
        <v>0</v>
      </c>
      <c r="I44" s="57">
        <v>0</v>
      </c>
      <c r="J44" s="58">
        <f t="shared" si="127"/>
        <v>3</v>
      </c>
      <c r="K44" s="59">
        <v>5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ENM208</v>
      </c>
      <c r="Y44" s="62" t="str">
        <f t="shared" si="145"/>
        <v>Yöneylem Araştırması 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5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5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461</v>
      </c>
      <c r="E45" s="62" t="s">
        <v>462</v>
      </c>
      <c r="F45" s="55" t="b">
        <v>1</v>
      </c>
      <c r="G45" s="57">
        <v>2</v>
      </c>
      <c r="H45" s="57">
        <v>0</v>
      </c>
      <c r="I45" s="57">
        <v>2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ENM210</v>
      </c>
      <c r="Y45" s="62" t="str">
        <f t="shared" si="148"/>
        <v>Ergonomi ve İş Etüdü</v>
      </c>
      <c r="Z45" s="57">
        <f t="shared" ref="Z45:AB45" si="149">IF($F45=TRUE,G45,"")</f>
        <v>2</v>
      </c>
      <c r="AA45" s="57">
        <f t="shared" si="149"/>
        <v>0</v>
      </c>
      <c r="AB45" s="57">
        <f t="shared" si="149"/>
        <v>2</v>
      </c>
      <c r="AC45" s="58">
        <f t="shared" si="131"/>
        <v>3</v>
      </c>
      <c r="AD45" s="59">
        <f t="shared" ref="AD45:AE45" si="150">IF($F45=TRUE,K45,"")</f>
        <v>4</v>
      </c>
      <c r="AE45" s="60">
        <f t="shared" si="150"/>
        <v>0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210</v>
      </c>
      <c r="E46" s="62" t="s">
        <v>157</v>
      </c>
      <c r="F46" s="55" t="b">
        <v>0</v>
      </c>
      <c r="G46" s="57">
        <v>2</v>
      </c>
      <c r="H46" s="57">
        <v>0</v>
      </c>
      <c r="I46" s="57">
        <v>0</v>
      </c>
      <c r="J46" s="58">
        <f t="shared" si="127"/>
        <v>2</v>
      </c>
      <c r="K46" s="59">
        <v>3</v>
      </c>
      <c r="L46" s="60"/>
      <c r="M46" s="52">
        <f t="shared" si="137"/>
        <v>6</v>
      </c>
      <c r="N46" s="61" t="s">
        <v>133</v>
      </c>
      <c r="O46" s="62" t="s">
        <v>157</v>
      </c>
      <c r="P46" s="57" t="b">
        <v>0</v>
      </c>
      <c r="Q46" s="57">
        <v>2</v>
      </c>
      <c r="R46" s="57">
        <v>0</v>
      </c>
      <c r="S46" s="57">
        <v>0</v>
      </c>
      <c r="T46" s="58">
        <f t="shared" si="128"/>
        <v>2</v>
      </c>
      <c r="U46" s="59">
        <v>3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3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61" t="s">
        <v>99</v>
      </c>
      <c r="E47" s="62" t="s">
        <v>100</v>
      </c>
      <c r="F47" s="55" t="b">
        <v>0</v>
      </c>
      <c r="G47" s="57">
        <v>2</v>
      </c>
      <c r="H47" s="57">
        <v>0</v>
      </c>
      <c r="I47" s="57">
        <v>0</v>
      </c>
      <c r="J47" s="58">
        <f t="shared" si="127"/>
        <v>2</v>
      </c>
      <c r="K47" s="59">
        <v>2</v>
      </c>
      <c r="L47" s="60"/>
      <c r="M47" s="52">
        <f t="shared" si="137"/>
        <v>7</v>
      </c>
      <c r="N47" s="61" t="s">
        <v>99</v>
      </c>
      <c r="O47" s="62" t="s">
        <v>100</v>
      </c>
      <c r="P47" s="57" t="b">
        <v>0</v>
      </c>
      <c r="Q47" s="57">
        <v>2</v>
      </c>
      <c r="R47" s="57">
        <v>0</v>
      </c>
      <c r="S47" s="57">
        <v>0</v>
      </c>
      <c r="T47" s="58">
        <f t="shared" si="128"/>
        <v>2</v>
      </c>
      <c r="U47" s="59">
        <v>2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2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>
        <f t="shared" si="136"/>
        <v>8</v>
      </c>
      <c r="D48" s="61" t="s">
        <v>136</v>
      </c>
      <c r="E48" s="62" t="s">
        <v>137</v>
      </c>
      <c r="F48" s="55" t="b">
        <v>0</v>
      </c>
      <c r="G48" s="57">
        <v>2</v>
      </c>
      <c r="H48" s="57">
        <v>0</v>
      </c>
      <c r="I48" s="57">
        <v>0</v>
      </c>
      <c r="J48" s="58">
        <f t="shared" si="127"/>
        <v>2</v>
      </c>
      <c r="K48" s="59">
        <v>2</v>
      </c>
      <c r="L48" s="60"/>
      <c r="M48" s="52">
        <f t="shared" si="137"/>
        <v>8</v>
      </c>
      <c r="N48" s="61" t="s">
        <v>136</v>
      </c>
      <c r="O48" s="62" t="s">
        <v>137</v>
      </c>
      <c r="P48" s="57" t="b">
        <v>0</v>
      </c>
      <c r="Q48" s="57">
        <v>2</v>
      </c>
      <c r="R48" s="57">
        <v>0</v>
      </c>
      <c r="S48" s="57">
        <v>0</v>
      </c>
      <c r="T48" s="58">
        <f t="shared" si="128"/>
        <v>2</v>
      </c>
      <c r="U48" s="59">
        <v>2</v>
      </c>
      <c r="V48" s="60"/>
      <c r="W48" s="52">
        <f t="shared" si="138"/>
        <v>8</v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2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20</v>
      </c>
      <c r="H50" s="75">
        <f t="shared" si="163"/>
        <v>0</v>
      </c>
      <c r="I50" s="75">
        <f t="shared" si="163"/>
        <v>2</v>
      </c>
      <c r="J50" s="75">
        <f t="shared" si="163"/>
        <v>21</v>
      </c>
      <c r="K50" s="76">
        <f t="shared" si="163"/>
        <v>30</v>
      </c>
      <c r="L50" s="77"/>
      <c r="M50" s="72"/>
      <c r="N50" s="73"/>
      <c r="O50" s="78" t="s">
        <v>40</v>
      </c>
      <c r="P50" s="74"/>
      <c r="Q50" s="74">
        <f t="shared" ref="Q50:U50" si="164">+SUM(Q41:Q49)</f>
        <v>6</v>
      </c>
      <c r="R50" s="75">
        <f t="shared" si="164"/>
        <v>0</v>
      </c>
      <c r="S50" s="75">
        <f t="shared" si="164"/>
        <v>0</v>
      </c>
      <c r="T50" s="75">
        <f t="shared" si="164"/>
        <v>6</v>
      </c>
      <c r="U50" s="76">
        <f t="shared" si="164"/>
        <v>7</v>
      </c>
      <c r="V50" s="77"/>
      <c r="W50" s="72"/>
      <c r="X50" s="73"/>
      <c r="Y50" s="78" t="s">
        <v>40</v>
      </c>
      <c r="Z50" s="74">
        <f t="shared" ref="Z50:AD50" si="165">+SUM(Z41:Z49)</f>
        <v>14</v>
      </c>
      <c r="AA50" s="75">
        <f t="shared" si="165"/>
        <v>0</v>
      </c>
      <c r="AB50" s="75">
        <f t="shared" si="165"/>
        <v>2</v>
      </c>
      <c r="AC50" s="75">
        <f t="shared" si="165"/>
        <v>15</v>
      </c>
      <c r="AD50" s="76">
        <f t="shared" si="165"/>
        <v>23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77</v>
      </c>
      <c r="H51" s="90">
        <f t="shared" si="166"/>
        <v>10</v>
      </c>
      <c r="I51" s="90">
        <f t="shared" si="166"/>
        <v>8</v>
      </c>
      <c r="J51" s="90">
        <f t="shared" si="166"/>
        <v>86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47</v>
      </c>
      <c r="R51" s="90">
        <f t="shared" si="167"/>
        <v>6</v>
      </c>
      <c r="S51" s="90">
        <f t="shared" si="167"/>
        <v>6</v>
      </c>
      <c r="T51" s="90">
        <f t="shared" si="167"/>
        <v>53</v>
      </c>
      <c r="U51" s="91">
        <f t="shared" si="167"/>
        <v>69</v>
      </c>
      <c r="V51" s="85"/>
      <c r="W51" s="80"/>
      <c r="X51" s="81"/>
      <c r="Y51" s="94" t="s">
        <v>101</v>
      </c>
      <c r="Z51" s="90">
        <f t="shared" ref="Z51:AD51" si="168">Z50+Z39</f>
        <v>30</v>
      </c>
      <c r="AA51" s="90">
        <f t="shared" si="168"/>
        <v>4</v>
      </c>
      <c r="AB51" s="90">
        <f t="shared" si="168"/>
        <v>2</v>
      </c>
      <c r="AC51" s="90">
        <f t="shared" si="168"/>
        <v>33</v>
      </c>
      <c r="AD51" s="91">
        <f t="shared" si="168"/>
        <v>50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268</v>
      </c>
      <c r="E53" s="247" t="s">
        <v>221</v>
      </c>
      <c r="F53" s="55" t="b">
        <v>1</v>
      </c>
      <c r="G53" s="57">
        <v>3</v>
      </c>
      <c r="H53" s="57">
        <v>0</v>
      </c>
      <c r="I53" s="57">
        <v>0</v>
      </c>
      <c r="J53" s="58">
        <f t="shared" ref="J53:J61" si="169">IF(G53="","",G53+(H53+I53)/2)</f>
        <v>3</v>
      </c>
      <c r="K53" s="59">
        <v>4</v>
      </c>
      <c r="L53" s="60"/>
      <c r="M53" s="52">
        <f>IF($D53="","",1)</f>
        <v>1</v>
      </c>
      <c r="N53" s="61"/>
      <c r="O53" s="62"/>
      <c r="P53" s="57"/>
      <c r="Q53" s="57"/>
      <c r="R53" s="57"/>
      <c r="S53" s="57"/>
      <c r="T53" s="58" t="str">
        <f t="shared" ref="T53:T61" si="170">IF(Q53="","",Q53+(R53+S53)/2)</f>
        <v/>
      </c>
      <c r="U53" s="59"/>
      <c r="V53" s="60"/>
      <c r="W53" s="52">
        <f>IF($D53="","",1)</f>
        <v>1</v>
      </c>
      <c r="X53" s="61" t="str">
        <f t="shared" ref="X53:Y53" si="171">IF($F53=TRUE,D53,"")</f>
        <v>ENM301</v>
      </c>
      <c r="Y53" s="62" t="str">
        <f t="shared" si="171"/>
        <v>Mühendislik Ekonomisi</v>
      </c>
      <c r="Z53" s="57">
        <f t="shared" ref="Z53:AB53" si="172">IF($F53=TRUE,G53,"")</f>
        <v>3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3</v>
      </c>
      <c r="AD53" s="59">
        <f t="shared" ref="AD53:AE53" si="174">IF($F53=TRUE,K53,"")</f>
        <v>4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4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463</v>
      </c>
      <c r="E54" s="62" t="s">
        <v>464</v>
      </c>
      <c r="F54" s="55" t="b">
        <v>1</v>
      </c>
      <c r="G54" s="57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/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ENM303</v>
      </c>
      <c r="Y54" s="62" t="str">
        <f t="shared" si="181"/>
        <v>Simülasyon II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>
        <f t="shared" si="183"/>
        <v>0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465</v>
      </c>
      <c r="E55" s="62" t="s">
        <v>466</v>
      </c>
      <c r="F55" s="55" t="b">
        <v>1</v>
      </c>
      <c r="G55" s="57">
        <v>3</v>
      </c>
      <c r="H55" s="57">
        <v>0</v>
      </c>
      <c r="I55" s="57">
        <v>0</v>
      </c>
      <c r="J55" s="58">
        <f t="shared" si="169"/>
        <v>3</v>
      </c>
      <c r="K55" s="95">
        <v>5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ENM305</v>
      </c>
      <c r="Y55" s="62" t="str">
        <f t="shared" si="184"/>
        <v>Tesis Tasarımı ve Planlaması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5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5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467</v>
      </c>
      <c r="E56" s="62" t="s">
        <v>468</v>
      </c>
      <c r="F56" s="55" t="b">
        <v>1</v>
      </c>
      <c r="G56" s="57">
        <v>3</v>
      </c>
      <c r="H56" s="57">
        <v>0</v>
      </c>
      <c r="I56" s="57">
        <v>0</v>
      </c>
      <c r="J56" s="58">
        <f t="shared" si="169"/>
        <v>3</v>
      </c>
      <c r="K56" s="59">
        <v>5</v>
      </c>
      <c r="L56" s="60" t="s">
        <v>459</v>
      </c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ENM307</v>
      </c>
      <c r="Y56" s="62" t="str">
        <f t="shared" si="187"/>
        <v>Yöneylem Araştırması 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5</v>
      </c>
      <c r="AE56" s="60" t="str">
        <f t="shared" si="189"/>
        <v>ENM208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5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469</v>
      </c>
      <c r="E57" s="62" t="s">
        <v>115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ENS351</v>
      </c>
      <c r="Y57" s="62" t="str">
        <f t="shared" si="190"/>
        <v>Bölüm Seçmeli Ders 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4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4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470</v>
      </c>
      <c r="E58" s="62" t="s">
        <v>117</v>
      </c>
      <c r="F58" s="55" t="b">
        <v>1</v>
      </c>
      <c r="G58" s="57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ENS353</v>
      </c>
      <c r="Y58" s="62" t="str">
        <f t="shared" si="193"/>
        <v>Bölüm Seçmeli Ders II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471</v>
      </c>
      <c r="E59" s="62" t="s">
        <v>472</v>
      </c>
      <c r="F59" s="55" t="b">
        <v>1</v>
      </c>
      <c r="G59" s="57">
        <v>0</v>
      </c>
      <c r="H59" s="57">
        <v>0</v>
      </c>
      <c r="I59" s="57">
        <v>0</v>
      </c>
      <c r="J59" s="58">
        <f t="shared" si="169"/>
        <v>0</v>
      </c>
      <c r="K59" s="95">
        <v>3</v>
      </c>
      <c r="L59" s="60"/>
      <c r="M59" s="52">
        <f t="shared" si="179"/>
        <v>7</v>
      </c>
      <c r="N59" s="61" t="str">
        <f>IF(O59="","",VLOOKUP(O59,İ!$C$101:$K$157,2,0))</f>
        <v/>
      </c>
      <c r="O59" s="62"/>
      <c r="P59" s="57"/>
      <c r="Q59" s="57" t="str">
        <f>IF(O59="","",VLOOKUP(O59,İ!$C$101:$K$157,4,0))</f>
        <v/>
      </c>
      <c r="R59" s="57" t="str">
        <f>IF(O59="","",VLOOKUP(O59,İ!$C$101:$K$157,5,0))</f>
        <v/>
      </c>
      <c r="S59" s="57" t="str">
        <f>IF(O59="","",VLOOKUP(O59,İ!$C$101:$K$157,6,0))</f>
        <v/>
      </c>
      <c r="T59" s="58" t="str">
        <f t="shared" si="170"/>
        <v/>
      </c>
      <c r="U59" s="59" t="str">
        <f>IF(O59="","",VLOOKUP(O59,İ!$C$101:$K$157,8,0))</f>
        <v/>
      </c>
      <c r="V59" s="60" t="str">
        <f>IF(O59="","",VLOOKUP(O59,İ!$C$101:$K$157,9,0))</f>
        <v/>
      </c>
      <c r="W59" s="52">
        <f t="shared" si="180"/>
        <v>7</v>
      </c>
      <c r="X59" s="61" t="str">
        <f t="shared" ref="X59:Y59" si="196">IF($F59=TRUE,D59,"")</f>
        <v>ENS355</v>
      </c>
      <c r="Y59" s="62" t="str">
        <f t="shared" si="196"/>
        <v>Bölüm Seçmeli Ders III
Staj I</v>
      </c>
      <c r="Z59" s="57">
        <f t="shared" ref="Z59:AB59" si="197">IF($F59=TRUE,G59,"")</f>
        <v>0</v>
      </c>
      <c r="AA59" s="57">
        <f t="shared" si="197"/>
        <v>0</v>
      </c>
      <c r="AB59" s="57">
        <f t="shared" si="197"/>
        <v>0</v>
      </c>
      <c r="AC59" s="58">
        <f t="shared" si="173"/>
        <v>0</v>
      </c>
      <c r="AD59" s="59">
        <f t="shared" ref="AD59:AE59" si="198">IF($F59=TRUE,K59,"")</f>
        <v>3</v>
      </c>
      <c r="AE59" s="60">
        <f t="shared" si="198"/>
        <v>0</v>
      </c>
      <c r="AF59" s="63"/>
      <c r="AG59" s="67">
        <f t="shared" si="175"/>
        <v>0</v>
      </c>
      <c r="AH59" s="68">
        <f t="shared" si="176"/>
        <v>0</v>
      </c>
      <c r="AI59" s="63">
        <f t="shared" si="177"/>
        <v>3</v>
      </c>
      <c r="AJ59" s="9"/>
    </row>
    <row r="60" spans="1:36" ht="14.25" customHeight="1" x14ac:dyDescent="0.3">
      <c r="A60" s="309"/>
      <c r="B60" s="306"/>
      <c r="C60" s="52" t="str">
        <f t="shared" si="178"/>
        <v/>
      </c>
      <c r="D60" s="61"/>
      <c r="E60" s="62"/>
      <c r="F60" s="55" t="b">
        <v>0</v>
      </c>
      <c r="G60" s="57"/>
      <c r="H60" s="57"/>
      <c r="I60" s="57"/>
      <c r="J60" s="58" t="str">
        <f t="shared" si="169"/>
        <v/>
      </c>
      <c r="K60" s="59"/>
      <c r="L60" s="60"/>
      <c r="M60" s="52" t="str">
        <f t="shared" si="179"/>
        <v/>
      </c>
      <c r="N60" s="61" t="str">
        <f>IF(O60="","",VLOOKUP(O60,İ!$C$101:$K$157,2,0))</f>
        <v/>
      </c>
      <c r="O60" s="62"/>
      <c r="P60" s="57"/>
      <c r="Q60" s="57" t="str">
        <f>IF(O60="","",VLOOKUP(O60,İ!$C$101:$K$157,4,0))</f>
        <v/>
      </c>
      <c r="R60" s="57" t="str">
        <f>IF(O60="","",VLOOKUP(O60,İ!$C$101:$K$157,5,0))</f>
        <v/>
      </c>
      <c r="S60" s="57" t="str">
        <f>IF(O60="","",VLOOKUP(O60,İ!$C$101:$K$157,6,0))</f>
        <v/>
      </c>
      <c r="T60" s="58" t="str">
        <f t="shared" si="170"/>
        <v/>
      </c>
      <c r="U60" s="59" t="str">
        <f>IF(O60="","",VLOOKUP(O60,İ!$C$101:$K$157,8,0))</f>
        <v/>
      </c>
      <c r="V60" s="60" t="str">
        <f>IF(O60="","",VLOOKUP(O60,İ!$C$101:$K$157,9,0))</f>
        <v/>
      </c>
      <c r="W60" s="52" t="str">
        <f t="shared" si="180"/>
        <v/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0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18</v>
      </c>
      <c r="H62" s="75">
        <f t="shared" si="205"/>
        <v>0</v>
      </c>
      <c r="I62" s="75">
        <f t="shared" si="205"/>
        <v>0</v>
      </c>
      <c r="J62" s="75">
        <f t="shared" si="205"/>
        <v>18</v>
      </c>
      <c r="K62" s="76">
        <f t="shared" si="205"/>
        <v>30</v>
      </c>
      <c r="L62" s="77"/>
      <c r="M62" s="72"/>
      <c r="N62" s="73"/>
      <c r="O62" s="78" t="s">
        <v>40</v>
      </c>
      <c r="P62" s="74"/>
      <c r="Q62" s="74">
        <f t="shared" ref="Q62:U62" si="206">+SUM(Q53:Q61)</f>
        <v>0</v>
      </c>
      <c r="R62" s="75">
        <f t="shared" si="206"/>
        <v>0</v>
      </c>
      <c r="S62" s="75">
        <f t="shared" si="206"/>
        <v>0</v>
      </c>
      <c r="T62" s="75">
        <f t="shared" si="206"/>
        <v>0</v>
      </c>
      <c r="U62" s="76">
        <f t="shared" si="206"/>
        <v>0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0</v>
      </c>
      <c r="AB62" s="75">
        <f t="shared" si="207"/>
        <v>0</v>
      </c>
      <c r="AC62" s="75">
        <f t="shared" si="207"/>
        <v>18</v>
      </c>
      <c r="AD62" s="76">
        <f t="shared" si="207"/>
        <v>30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95</v>
      </c>
      <c r="H63" s="90">
        <f t="shared" si="208"/>
        <v>10</v>
      </c>
      <c r="I63" s="90">
        <f t="shared" si="208"/>
        <v>8</v>
      </c>
      <c r="J63" s="90">
        <f t="shared" si="208"/>
        <v>104</v>
      </c>
      <c r="K63" s="91">
        <f t="shared" si="208"/>
        <v>150</v>
      </c>
      <c r="L63" s="92"/>
      <c r="M63" s="80"/>
      <c r="N63" s="81"/>
      <c r="O63" s="94" t="s">
        <v>101</v>
      </c>
      <c r="P63" s="89"/>
      <c r="Q63" s="90">
        <f t="shared" ref="Q63:U63" si="209">Q62+Q51</f>
        <v>47</v>
      </c>
      <c r="R63" s="90">
        <f t="shared" si="209"/>
        <v>6</v>
      </c>
      <c r="S63" s="90">
        <f t="shared" si="209"/>
        <v>6</v>
      </c>
      <c r="T63" s="90">
        <f t="shared" si="209"/>
        <v>53</v>
      </c>
      <c r="U63" s="91">
        <f t="shared" si="209"/>
        <v>69</v>
      </c>
      <c r="V63" s="85"/>
      <c r="W63" s="80"/>
      <c r="X63" s="81"/>
      <c r="Y63" s="94" t="s">
        <v>101</v>
      </c>
      <c r="Z63" s="90">
        <f t="shared" ref="Z63:AD63" si="210">Z62+Z51</f>
        <v>48</v>
      </c>
      <c r="AA63" s="90">
        <f t="shared" si="210"/>
        <v>4</v>
      </c>
      <c r="AB63" s="90">
        <f t="shared" si="210"/>
        <v>2</v>
      </c>
      <c r="AC63" s="90">
        <f t="shared" si="210"/>
        <v>51</v>
      </c>
      <c r="AD63" s="91">
        <f t="shared" si="210"/>
        <v>80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363</v>
      </c>
      <c r="E65" s="62" t="s">
        <v>473</v>
      </c>
      <c r="F65" s="55" t="b">
        <v>1</v>
      </c>
      <c r="G65" s="57">
        <v>2</v>
      </c>
      <c r="H65" s="57">
        <v>2</v>
      </c>
      <c r="I65" s="57">
        <v>0</v>
      </c>
      <c r="J65" s="58">
        <f t="shared" ref="J65:J73" si="211">IF(G65="","",G65+(H65+I65)/2)</f>
        <v>3</v>
      </c>
      <c r="K65" s="59">
        <v>5</v>
      </c>
      <c r="L65" s="60" t="s">
        <v>205</v>
      </c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ENM302</v>
      </c>
      <c r="Y65" s="62" t="str">
        <f t="shared" si="213"/>
        <v>Endüstri Mühendisliğinde Bilgisayar Uygulamaları</v>
      </c>
      <c r="Z65" s="57">
        <f t="shared" ref="Z65:AB65" si="214">IF($F65=TRUE,G65,"")</f>
        <v>2</v>
      </c>
      <c r="AA65" s="57">
        <f t="shared" si="214"/>
        <v>2</v>
      </c>
      <c r="AB65" s="57">
        <f t="shared" si="214"/>
        <v>0</v>
      </c>
      <c r="AC65" s="58">
        <f t="shared" ref="AC65:AC73" si="215">IF(Z65="","",Z65+(AA65+AB65)/2)</f>
        <v>3</v>
      </c>
      <c r="AD65" s="59">
        <f t="shared" ref="AD65:AE65" si="216">IF($F65=TRUE,K65,"")</f>
        <v>5</v>
      </c>
      <c r="AE65" s="60" t="str">
        <f t="shared" si="216"/>
        <v>ENM103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5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209</v>
      </c>
      <c r="E66" s="62" t="s">
        <v>153</v>
      </c>
      <c r="F66" s="55" t="b">
        <v>1</v>
      </c>
      <c r="G66" s="57">
        <v>3</v>
      </c>
      <c r="H66" s="57">
        <v>0</v>
      </c>
      <c r="I66" s="57">
        <v>0</v>
      </c>
      <c r="J66" s="58">
        <f t="shared" si="211"/>
        <v>3</v>
      </c>
      <c r="K66" s="59">
        <v>4</v>
      </c>
      <c r="L66" s="60"/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ENM304</v>
      </c>
      <c r="Y66" s="62" t="str">
        <f t="shared" si="223"/>
        <v>İş Sağlığı ve Güvenliği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4</v>
      </c>
      <c r="AE66" s="60">
        <f t="shared" si="225"/>
        <v>0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4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474</v>
      </c>
      <c r="E67" s="62" t="s">
        <v>475</v>
      </c>
      <c r="F67" s="55" t="b">
        <v>1</v>
      </c>
      <c r="G67" s="57">
        <v>3</v>
      </c>
      <c r="H67" s="57">
        <v>0</v>
      </c>
      <c r="I67" s="57">
        <v>0</v>
      </c>
      <c r="J67" s="58">
        <f t="shared" si="211"/>
        <v>3</v>
      </c>
      <c r="K67" s="59">
        <v>4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ENM306</v>
      </c>
      <c r="Y67" s="62" t="str">
        <f t="shared" si="226"/>
        <v>Proje Planlama ve Yönetimi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4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4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476</v>
      </c>
      <c r="E68" s="62" t="s">
        <v>477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ENM308</v>
      </c>
      <c r="Y68" s="62" t="str">
        <f t="shared" si="229"/>
        <v>Üretim Planlama ve Stok Kontrolü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478</v>
      </c>
      <c r="E69" s="62" t="s">
        <v>479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5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ENM310</v>
      </c>
      <c r="Y69" s="62" t="str">
        <f t="shared" si="232"/>
        <v>Yöneylem Araştırması III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5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5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480</v>
      </c>
      <c r="E70" s="62" t="s">
        <v>132</v>
      </c>
      <c r="F70" s="55" t="b">
        <v>1</v>
      </c>
      <c r="G70" s="57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ENS352</v>
      </c>
      <c r="Y70" s="62" t="str">
        <f t="shared" si="235"/>
        <v>Bölüm Seçmeli Ders IV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481</v>
      </c>
      <c r="E71" s="62" t="s">
        <v>147</v>
      </c>
      <c r="F71" s="55" t="b">
        <v>1</v>
      </c>
      <c r="G71" s="57">
        <v>3</v>
      </c>
      <c r="H71" s="57">
        <v>0</v>
      </c>
      <c r="I71" s="57">
        <v>0</v>
      </c>
      <c r="J71" s="58">
        <f t="shared" si="211"/>
        <v>3</v>
      </c>
      <c r="K71" s="59">
        <v>4</v>
      </c>
      <c r="L71" s="60"/>
      <c r="M71" s="52">
        <f t="shared" si="221"/>
        <v>7</v>
      </c>
      <c r="N71" s="61" t="str">
        <f>IF(O71="","",VLOOKUP(O71,İ!$C$101:$K$157,2,0))</f>
        <v/>
      </c>
      <c r="O71" s="62"/>
      <c r="P71" s="57"/>
      <c r="Q71" s="57" t="str">
        <f>IF(O71="","",VLOOKUP(O71,İ!$C$101:$K$157,4,0))</f>
        <v/>
      </c>
      <c r="R71" s="57" t="str">
        <f>IF(O71="","",VLOOKUP(O71,İ!$C$101:$K$157,5,0))</f>
        <v/>
      </c>
      <c r="S71" s="57" t="str">
        <f>IF(O71="","",VLOOKUP(O71,İ!$C$101:$K$157,6,0))</f>
        <v/>
      </c>
      <c r="T71" s="58" t="str">
        <f t="shared" si="212"/>
        <v/>
      </c>
      <c r="U71" s="59" t="str">
        <f>IF(O71="","",VLOOKUP(O71,İ!$C$101:$K$157,8,0))</f>
        <v/>
      </c>
      <c r="V71" s="60" t="str">
        <f>IF(O71="","",VLOOKUP(O71,İ!$C$101:$K$157,9,0))</f>
        <v/>
      </c>
      <c r="W71" s="52">
        <f t="shared" si="222"/>
        <v>7</v>
      </c>
      <c r="X71" s="61" t="str">
        <f t="shared" ref="X71:Y71" si="238">IF($F71=TRUE,D71,"")</f>
        <v>ENS354</v>
      </c>
      <c r="Y71" s="62" t="str">
        <f t="shared" si="238"/>
        <v>Bölüm Seçmeli Ders V</v>
      </c>
      <c r="Z71" s="57">
        <f t="shared" ref="Z71:AB71" si="239">IF($F71=TRUE,G71,"")</f>
        <v>3</v>
      </c>
      <c r="AA71" s="57">
        <f t="shared" si="239"/>
        <v>0</v>
      </c>
      <c r="AB71" s="57">
        <f t="shared" si="239"/>
        <v>0</v>
      </c>
      <c r="AC71" s="58">
        <f t="shared" si="215"/>
        <v>3</v>
      </c>
      <c r="AD71" s="59">
        <f t="shared" ref="AD71:AE71" si="240">IF($F71=TRUE,K71,"")</f>
        <v>4</v>
      </c>
      <c r="AE71" s="60">
        <f t="shared" si="240"/>
        <v>0</v>
      </c>
      <c r="AF71" s="63"/>
      <c r="AG71" s="67">
        <f t="shared" si="217"/>
        <v>0</v>
      </c>
      <c r="AH71" s="68">
        <f t="shared" si="218"/>
        <v>0</v>
      </c>
      <c r="AI71" s="63">
        <f t="shared" si="219"/>
        <v>4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20</v>
      </c>
      <c r="H74" s="75">
        <f t="shared" si="247"/>
        <v>2</v>
      </c>
      <c r="I74" s="75">
        <f t="shared" si="247"/>
        <v>0</v>
      </c>
      <c r="J74" s="75">
        <f t="shared" si="247"/>
        <v>21</v>
      </c>
      <c r="K74" s="76">
        <f t="shared" si="247"/>
        <v>30</v>
      </c>
      <c r="L74" s="77"/>
      <c r="M74" s="72"/>
      <c r="N74" s="73"/>
      <c r="O74" s="78" t="s">
        <v>40</v>
      </c>
      <c r="P74" s="74"/>
      <c r="Q74" s="74">
        <f t="shared" ref="Q74:U74" si="248">+SUM(Q65:Q73)</f>
        <v>0</v>
      </c>
      <c r="R74" s="75">
        <f t="shared" si="248"/>
        <v>0</v>
      </c>
      <c r="S74" s="75">
        <f t="shared" si="248"/>
        <v>0</v>
      </c>
      <c r="T74" s="75">
        <f t="shared" si="248"/>
        <v>0</v>
      </c>
      <c r="U74" s="76">
        <f t="shared" si="248"/>
        <v>0</v>
      </c>
      <c r="V74" s="77"/>
      <c r="W74" s="72"/>
      <c r="X74" s="73"/>
      <c r="Y74" s="78" t="s">
        <v>40</v>
      </c>
      <c r="Z74" s="74">
        <f t="shared" ref="Z74:AD74" si="249">+SUM(Z65:Z73)</f>
        <v>20</v>
      </c>
      <c r="AA74" s="75">
        <f t="shared" si="249"/>
        <v>2</v>
      </c>
      <c r="AB74" s="75">
        <f t="shared" si="249"/>
        <v>0</v>
      </c>
      <c r="AC74" s="75">
        <f t="shared" si="249"/>
        <v>21</v>
      </c>
      <c r="AD74" s="76">
        <f t="shared" si="249"/>
        <v>30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115</v>
      </c>
      <c r="H75" s="90">
        <f t="shared" si="250"/>
        <v>12</v>
      </c>
      <c r="I75" s="90">
        <f t="shared" si="250"/>
        <v>8</v>
      </c>
      <c r="J75" s="90">
        <f t="shared" si="250"/>
        <v>125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47</v>
      </c>
      <c r="R75" s="90">
        <f t="shared" si="251"/>
        <v>6</v>
      </c>
      <c r="S75" s="90">
        <f t="shared" si="251"/>
        <v>6</v>
      </c>
      <c r="T75" s="90">
        <f t="shared" si="251"/>
        <v>53</v>
      </c>
      <c r="U75" s="91">
        <f t="shared" si="251"/>
        <v>69</v>
      </c>
      <c r="V75" s="85"/>
      <c r="W75" s="80"/>
      <c r="X75" s="81"/>
      <c r="Y75" s="94" t="s">
        <v>101</v>
      </c>
      <c r="Z75" s="90">
        <f t="shared" ref="Z75:AD75" si="252">Z74+Z63</f>
        <v>68</v>
      </c>
      <c r="AA75" s="90">
        <f t="shared" si="252"/>
        <v>6</v>
      </c>
      <c r="AB75" s="90">
        <f t="shared" si="252"/>
        <v>2</v>
      </c>
      <c r="AC75" s="90">
        <f t="shared" si="252"/>
        <v>72</v>
      </c>
      <c r="AD75" s="91">
        <f t="shared" si="252"/>
        <v>110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482</v>
      </c>
      <c r="E77" s="62" t="s">
        <v>483</v>
      </c>
      <c r="F77" s="55" t="b">
        <v>1</v>
      </c>
      <c r="G77" s="57">
        <v>3</v>
      </c>
      <c r="H77" s="57">
        <v>0</v>
      </c>
      <c r="I77" s="57">
        <v>0</v>
      </c>
      <c r="J77" s="58">
        <f t="shared" ref="J77:J85" si="253">IF(G77="","",G77+(H77+I77)/2)</f>
        <v>3</v>
      </c>
      <c r="K77" s="59">
        <v>4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ENM401</v>
      </c>
      <c r="Y77" s="62" t="str">
        <f t="shared" si="255"/>
        <v>İleri İmalat Sistemleri</v>
      </c>
      <c r="Z77" s="57">
        <f t="shared" ref="Z77:AB77" si="256">IF($F77=TRUE,G77,"")</f>
        <v>3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3</v>
      </c>
      <c r="AD77" s="59">
        <f t="shared" ref="AD77:AE77" si="258">IF($F77=TRUE,K77,"")</f>
        <v>4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4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484</v>
      </c>
      <c r="E78" s="62" t="s">
        <v>485</v>
      </c>
      <c r="F78" s="55" t="b">
        <v>1</v>
      </c>
      <c r="G78" s="57">
        <v>3</v>
      </c>
      <c r="H78" s="57">
        <v>0</v>
      </c>
      <c r="I78" s="57">
        <v>0</v>
      </c>
      <c r="J78" s="58">
        <f t="shared" si="253"/>
        <v>3</v>
      </c>
      <c r="K78" s="59">
        <v>4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ENM403</v>
      </c>
      <c r="Y78" s="62" t="str">
        <f t="shared" si="265"/>
        <v>İnsan Kaynakları Yönetimi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4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4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486</v>
      </c>
      <c r="E79" s="62" t="s">
        <v>487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95">
        <v>5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ENM405</v>
      </c>
      <c r="Y79" s="62" t="str">
        <f t="shared" si="268"/>
        <v>Tedarik Zinciri Yönetimi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5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5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488</v>
      </c>
      <c r="E80" s="62" t="s">
        <v>489</v>
      </c>
      <c r="F80" s="55" t="b">
        <v>1</v>
      </c>
      <c r="G80" s="57">
        <v>0</v>
      </c>
      <c r="H80" s="57">
        <v>2</v>
      </c>
      <c r="I80" s="57">
        <v>0</v>
      </c>
      <c r="J80" s="58">
        <f t="shared" si="253"/>
        <v>1</v>
      </c>
      <c r="K80" s="59">
        <v>4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ENS451</v>
      </c>
      <c r="Y80" s="62" t="str">
        <f t="shared" si="271"/>
        <v>Bölüm Seçmeli Ders VI
Bitirme Projesi I</v>
      </c>
      <c r="Z80" s="57">
        <f t="shared" ref="Z80:AB80" si="272">IF($F80=TRUE,G80,"")</f>
        <v>0</v>
      </c>
      <c r="AA80" s="57">
        <f t="shared" si="272"/>
        <v>2</v>
      </c>
      <c r="AB80" s="57">
        <f t="shared" si="272"/>
        <v>0</v>
      </c>
      <c r="AC80" s="58">
        <f t="shared" si="257"/>
        <v>1</v>
      </c>
      <c r="AD80" s="59">
        <f t="shared" ref="AD80:AE80" si="273">IF($F80=TRUE,K80,"")</f>
        <v>4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4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490</v>
      </c>
      <c r="E81" s="62" t="s">
        <v>491</v>
      </c>
      <c r="F81" s="55" t="b">
        <v>1</v>
      </c>
      <c r="G81" s="57">
        <v>2</v>
      </c>
      <c r="H81" s="57">
        <v>2</v>
      </c>
      <c r="I81" s="57">
        <v>0</v>
      </c>
      <c r="J81" s="58">
        <f t="shared" si="253"/>
        <v>3</v>
      </c>
      <c r="K81" s="59">
        <v>6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ENS453</v>
      </c>
      <c r="Y81" s="62" t="str">
        <f t="shared" si="274"/>
        <v>Bölüm Seçmeli Ders VII
Endüstri Mühendisliğinde Tasarım II</v>
      </c>
      <c r="Z81" s="57">
        <f t="shared" ref="Z81:AB81" si="275">IF($F81=TRUE,G81,"")</f>
        <v>2</v>
      </c>
      <c r="AA81" s="57">
        <f t="shared" si="275"/>
        <v>2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6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6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492</v>
      </c>
      <c r="E82" s="62" t="s">
        <v>493</v>
      </c>
      <c r="F82" s="55" t="b">
        <v>1</v>
      </c>
      <c r="G82" s="57">
        <v>0</v>
      </c>
      <c r="H82" s="57">
        <v>0</v>
      </c>
      <c r="I82" s="57">
        <v>0</v>
      </c>
      <c r="J82" s="58">
        <f t="shared" si="253"/>
        <v>0</v>
      </c>
      <c r="K82" s="95">
        <v>3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ENS455</v>
      </c>
      <c r="Y82" s="62" t="str">
        <f t="shared" si="277"/>
        <v>Bölüm Seçmeli Ders VIII
Staj II</v>
      </c>
      <c r="Z82" s="57">
        <f t="shared" ref="Z82:AB82" si="278">IF($F82=TRUE,G82,"")</f>
        <v>0</v>
      </c>
      <c r="AA82" s="57">
        <f t="shared" si="278"/>
        <v>0</v>
      </c>
      <c r="AB82" s="57">
        <f t="shared" si="278"/>
        <v>0</v>
      </c>
      <c r="AC82" s="58">
        <f t="shared" si="257"/>
        <v>0</v>
      </c>
      <c r="AD82" s="59">
        <f t="shared" ref="AD82:AE82" si="279">IF($F82=TRUE,K82,"")</f>
        <v>3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3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154</v>
      </c>
      <c r="E83" s="62" t="s">
        <v>155</v>
      </c>
      <c r="F83" s="55" t="b">
        <v>0</v>
      </c>
      <c r="G83" s="57">
        <v>3</v>
      </c>
      <c r="H83" s="57">
        <v>0</v>
      </c>
      <c r="I83" s="57">
        <v>0</v>
      </c>
      <c r="J83" s="58">
        <f t="shared" si="253"/>
        <v>3</v>
      </c>
      <c r="K83" s="59">
        <v>4</v>
      </c>
      <c r="L83" s="60"/>
      <c r="M83" s="52">
        <f t="shared" si="263"/>
        <v>7</v>
      </c>
      <c r="N83" s="61" t="s">
        <v>154</v>
      </c>
      <c r="O83" s="62" t="s">
        <v>155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4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14</v>
      </c>
      <c r="H86" s="75">
        <f t="shared" si="289"/>
        <v>4</v>
      </c>
      <c r="I86" s="75">
        <f t="shared" si="289"/>
        <v>0</v>
      </c>
      <c r="J86" s="75">
        <f t="shared" si="289"/>
        <v>16</v>
      </c>
      <c r="K86" s="76">
        <f t="shared" si="289"/>
        <v>30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11</v>
      </c>
      <c r="AA86" s="75">
        <f t="shared" si="291"/>
        <v>4</v>
      </c>
      <c r="AB86" s="75">
        <f t="shared" si="291"/>
        <v>0</v>
      </c>
      <c r="AC86" s="75">
        <f t="shared" si="291"/>
        <v>13</v>
      </c>
      <c r="AD86" s="76">
        <f t="shared" si="291"/>
        <v>26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129</v>
      </c>
      <c r="H87" s="90">
        <f t="shared" si="292"/>
        <v>16</v>
      </c>
      <c r="I87" s="90">
        <f t="shared" si="292"/>
        <v>8</v>
      </c>
      <c r="J87" s="90">
        <f t="shared" si="292"/>
        <v>141</v>
      </c>
      <c r="K87" s="91">
        <f t="shared" si="292"/>
        <v>210</v>
      </c>
      <c r="L87" s="92"/>
      <c r="M87" s="80"/>
      <c r="N87" s="81"/>
      <c r="O87" s="94" t="s">
        <v>101</v>
      </c>
      <c r="P87" s="89"/>
      <c r="Q87" s="90">
        <f t="shared" ref="Q87:U87" si="293">Q86+Q75</f>
        <v>50</v>
      </c>
      <c r="R87" s="90">
        <f t="shared" si="293"/>
        <v>6</v>
      </c>
      <c r="S87" s="90">
        <f t="shared" si="293"/>
        <v>6</v>
      </c>
      <c r="T87" s="90">
        <f t="shared" si="293"/>
        <v>56</v>
      </c>
      <c r="U87" s="91">
        <f t="shared" si="293"/>
        <v>73</v>
      </c>
      <c r="V87" s="85"/>
      <c r="W87" s="80"/>
      <c r="X87" s="81"/>
      <c r="Y87" s="94" t="s">
        <v>101</v>
      </c>
      <c r="Z87" s="90">
        <f t="shared" ref="Z87:AD87" si="294">Z86+Z75</f>
        <v>79</v>
      </c>
      <c r="AA87" s="90">
        <f t="shared" si="294"/>
        <v>10</v>
      </c>
      <c r="AB87" s="90">
        <f t="shared" si="294"/>
        <v>2</v>
      </c>
      <c r="AC87" s="90">
        <f t="shared" si="294"/>
        <v>85</v>
      </c>
      <c r="AD87" s="91">
        <f t="shared" si="294"/>
        <v>136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494</v>
      </c>
      <c r="E89" s="62" t="s">
        <v>495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4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ENM402</v>
      </c>
      <c r="Y89" s="62" t="str">
        <f t="shared" si="297"/>
        <v>Kalite Planlama ve Kontrol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4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4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496</v>
      </c>
      <c r="E90" s="62" t="s">
        <v>497</v>
      </c>
      <c r="F90" s="55" t="b">
        <v>1</v>
      </c>
      <c r="G90" s="57">
        <v>3</v>
      </c>
      <c r="H90" s="57">
        <v>0</v>
      </c>
      <c r="I90" s="57">
        <v>0</v>
      </c>
      <c r="J90" s="58">
        <f t="shared" si="295"/>
        <v>3</v>
      </c>
      <c r="K90" s="59">
        <v>4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ENM404</v>
      </c>
      <c r="Y90" s="62" t="str">
        <f t="shared" si="307"/>
        <v>Veri Tabanı Yönetimi Sistemleri</v>
      </c>
      <c r="Z90" s="57">
        <f t="shared" ref="Z90:AB90" si="308">IF($F90=TRUE,G90,"")</f>
        <v>3</v>
      </c>
      <c r="AA90" s="57">
        <f t="shared" si="308"/>
        <v>0</v>
      </c>
      <c r="AB90" s="57">
        <f t="shared" si="308"/>
        <v>0</v>
      </c>
      <c r="AC90" s="58">
        <f t="shared" si="299"/>
        <v>3</v>
      </c>
      <c r="AD90" s="59">
        <f t="shared" ref="AD90:AE90" si="309">IF($F90=TRUE,K90,"")</f>
        <v>4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4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498</v>
      </c>
      <c r="E91" s="62" t="s">
        <v>499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ENM406</v>
      </c>
      <c r="Y91" s="62" t="str">
        <f t="shared" si="310"/>
        <v>Yönetim Bilişim Sistemleri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500</v>
      </c>
      <c r="E92" s="62" t="s">
        <v>167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ENS452</v>
      </c>
      <c r="Y92" s="62" t="str">
        <f t="shared" si="313"/>
        <v>Bölüm Seçmeli Ders IX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501</v>
      </c>
      <c r="E93" s="62" t="s">
        <v>502</v>
      </c>
      <c r="F93" s="55" t="b">
        <v>1</v>
      </c>
      <c r="G93" s="57">
        <v>0</v>
      </c>
      <c r="H93" s="57">
        <v>2</v>
      </c>
      <c r="I93" s="57">
        <v>0</v>
      </c>
      <c r="J93" s="58">
        <f t="shared" si="295"/>
        <v>1</v>
      </c>
      <c r="K93" s="59">
        <v>4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ENS454</v>
      </c>
      <c r="Y93" s="62" t="str">
        <f t="shared" si="316"/>
        <v>Bölüm Seçmeli Ders X
Bitirme Projesi II</v>
      </c>
      <c r="Z93" s="57">
        <f t="shared" ref="Z93:AB93" si="317">IF($F93=TRUE,G93,"")</f>
        <v>0</v>
      </c>
      <c r="AA93" s="57">
        <f t="shared" si="317"/>
        <v>2</v>
      </c>
      <c r="AB93" s="57">
        <f t="shared" si="317"/>
        <v>0</v>
      </c>
      <c r="AC93" s="58">
        <f t="shared" si="299"/>
        <v>1</v>
      </c>
      <c r="AD93" s="59">
        <f t="shared" ref="AD93:AE93" si="318">IF($F93=TRUE,K93,"")</f>
        <v>4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4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61" t="s">
        <v>503</v>
      </c>
      <c r="E94" s="62" t="s">
        <v>504</v>
      </c>
      <c r="F94" s="55" t="b">
        <v>1</v>
      </c>
      <c r="G94" s="57">
        <v>2</v>
      </c>
      <c r="H94" s="57">
        <v>2</v>
      </c>
      <c r="I94" s="57">
        <v>0</v>
      </c>
      <c r="J94" s="58">
        <f t="shared" si="295"/>
        <v>3</v>
      </c>
      <c r="K94" s="59">
        <v>6</v>
      </c>
      <c r="L94" s="60"/>
      <c r="M94" s="52">
        <f t="shared" si="305"/>
        <v>6</v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>
        <f t="shared" si="306"/>
        <v>6</v>
      </c>
      <c r="X94" s="61" t="str">
        <f t="shared" ref="X94:Y94" si="319">IF($F94=TRUE,D94,"")</f>
        <v>ENS456</v>
      </c>
      <c r="Y94" s="62" t="str">
        <f t="shared" si="319"/>
        <v>Bölüm Seçmeli Ders XI
Endüstri Mühendisliğinde Tasarım II</v>
      </c>
      <c r="Z94" s="57">
        <f t="shared" ref="Z94:AB94" si="320">IF($F94=TRUE,G94,"")</f>
        <v>2</v>
      </c>
      <c r="AA94" s="57">
        <f t="shared" si="320"/>
        <v>2</v>
      </c>
      <c r="AB94" s="57">
        <f t="shared" si="320"/>
        <v>0</v>
      </c>
      <c r="AC94" s="58">
        <f t="shared" si="299"/>
        <v>3</v>
      </c>
      <c r="AD94" s="59">
        <f t="shared" ref="AD94:AE94" si="321">IF($F94=TRUE,K94,"")</f>
        <v>6</v>
      </c>
      <c r="AE94" s="60">
        <f t="shared" si="321"/>
        <v>0</v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6</v>
      </c>
      <c r="AJ94" s="9"/>
    </row>
    <row r="95" spans="1:36" ht="14.25" customHeight="1" x14ac:dyDescent="0.3">
      <c r="A95" s="309"/>
      <c r="B95" s="306"/>
      <c r="C95" s="52">
        <f t="shared" si="304"/>
        <v>7</v>
      </c>
      <c r="D95" s="61" t="s">
        <v>172</v>
      </c>
      <c r="E95" s="62" t="s">
        <v>173</v>
      </c>
      <c r="F95" s="55" t="b">
        <v>0</v>
      </c>
      <c r="G95" s="57">
        <v>3</v>
      </c>
      <c r="H95" s="57">
        <v>0</v>
      </c>
      <c r="I95" s="57">
        <v>0</v>
      </c>
      <c r="J95" s="58">
        <f t="shared" si="295"/>
        <v>3</v>
      </c>
      <c r="K95" s="59">
        <v>4</v>
      </c>
      <c r="L95" s="60"/>
      <c r="M95" s="52">
        <f t="shared" si="305"/>
        <v>7</v>
      </c>
      <c r="N95" s="61" t="s">
        <v>172</v>
      </c>
      <c r="O95" s="62" t="s">
        <v>173</v>
      </c>
      <c r="P95" s="57" t="b">
        <v>0</v>
      </c>
      <c r="Q95" s="57">
        <v>3</v>
      </c>
      <c r="R95" s="57">
        <v>0</v>
      </c>
      <c r="S95" s="57">
        <v>0</v>
      </c>
      <c r="T95" s="58">
        <f t="shared" si="296"/>
        <v>3</v>
      </c>
      <c r="U95" s="59">
        <v>4</v>
      </c>
      <c r="V95" s="60"/>
      <c r="W95" s="52">
        <f t="shared" si="306"/>
        <v>7</v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4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17</v>
      </c>
      <c r="H98" s="75">
        <f t="shared" si="331"/>
        <v>4</v>
      </c>
      <c r="I98" s="75">
        <f t="shared" si="331"/>
        <v>0</v>
      </c>
      <c r="J98" s="75">
        <f t="shared" si="331"/>
        <v>19</v>
      </c>
      <c r="K98" s="76">
        <f t="shared" si="331"/>
        <v>30</v>
      </c>
      <c r="L98" s="77"/>
      <c r="M98" s="72"/>
      <c r="N98" s="73"/>
      <c r="O98" s="78" t="s">
        <v>40</v>
      </c>
      <c r="P98" s="74"/>
      <c r="Q98" s="74">
        <f t="shared" ref="Q98:U98" si="332">+SUM(Q89:Q97)</f>
        <v>3</v>
      </c>
      <c r="R98" s="75">
        <f t="shared" si="332"/>
        <v>0</v>
      </c>
      <c r="S98" s="75">
        <f t="shared" si="332"/>
        <v>0</v>
      </c>
      <c r="T98" s="75">
        <f t="shared" si="332"/>
        <v>3</v>
      </c>
      <c r="U98" s="76">
        <f t="shared" si="332"/>
        <v>4</v>
      </c>
      <c r="V98" s="77"/>
      <c r="W98" s="72"/>
      <c r="X98" s="73"/>
      <c r="Y98" s="78" t="s">
        <v>40</v>
      </c>
      <c r="Z98" s="74">
        <f t="shared" ref="Z98:AD98" si="333">+SUM(Z89:Z97)</f>
        <v>14</v>
      </c>
      <c r="AA98" s="75">
        <f t="shared" si="333"/>
        <v>4</v>
      </c>
      <c r="AB98" s="75">
        <f t="shared" si="333"/>
        <v>0</v>
      </c>
      <c r="AC98" s="75">
        <f t="shared" si="333"/>
        <v>16</v>
      </c>
      <c r="AD98" s="76">
        <f t="shared" si="333"/>
        <v>26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146</v>
      </c>
      <c r="H99" s="96">
        <f t="shared" si="334"/>
        <v>20</v>
      </c>
      <c r="I99" s="96">
        <f t="shared" si="334"/>
        <v>8</v>
      </c>
      <c r="J99" s="96">
        <f t="shared" si="334"/>
        <v>160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53</v>
      </c>
      <c r="R99" s="96">
        <f t="shared" si="335"/>
        <v>6</v>
      </c>
      <c r="S99" s="96">
        <f t="shared" si="335"/>
        <v>6</v>
      </c>
      <c r="T99" s="96">
        <f t="shared" si="335"/>
        <v>59</v>
      </c>
      <c r="U99" s="97">
        <f t="shared" si="335"/>
        <v>77</v>
      </c>
      <c r="V99" s="85"/>
      <c r="W99" s="80"/>
      <c r="X99" s="81"/>
      <c r="Y99" s="94" t="s">
        <v>101</v>
      </c>
      <c r="Z99" s="96">
        <f t="shared" ref="Z99:AD99" si="336">Z98+Z87</f>
        <v>93</v>
      </c>
      <c r="AA99" s="96">
        <f t="shared" si="336"/>
        <v>14</v>
      </c>
      <c r="AB99" s="96">
        <f t="shared" si="336"/>
        <v>2</v>
      </c>
      <c r="AC99" s="96">
        <f t="shared" si="336"/>
        <v>101</v>
      </c>
      <c r="AD99" s="97">
        <f t="shared" si="336"/>
        <v>162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5">
    <mergeCell ref="E98:F98"/>
    <mergeCell ref="E99:F99"/>
    <mergeCell ref="E2:F2"/>
    <mergeCell ref="A4:A27"/>
    <mergeCell ref="B5:B15"/>
    <mergeCell ref="B17:B27"/>
    <mergeCell ref="A28:A51"/>
    <mergeCell ref="B29:B39"/>
    <mergeCell ref="A52:A75"/>
    <mergeCell ref="B41:B51"/>
    <mergeCell ref="B53:B63"/>
    <mergeCell ref="A76:A99"/>
    <mergeCell ref="B77:B87"/>
    <mergeCell ref="B89:B99"/>
    <mergeCell ref="B65:B75"/>
  </mergeCells>
  <conditionalFormatting sqref="E2 O2 Y2">
    <cfRule type="containsText" dxfId="155" priority="1" operator="containsText" text="MAKİNE">
      <formula>NOT(ISERROR(SEARCH(("MAKİNE"),(E2))))</formula>
    </cfRule>
    <cfRule type="containsText" dxfId="154" priority="2" operator="containsText" text="İNŞAAT">
      <formula>NOT(ISERROR(SEARCH(("İNŞAAT"),(E2))))</formula>
    </cfRule>
    <cfRule type="containsText" dxfId="153" priority="3" operator="containsText" text="ELEKTRİK">
      <formula>NOT(ISERROR(SEARCH(("ELEKTRİK"),(E2))))</formula>
    </cfRule>
    <cfRule type="containsText" dxfId="152" priority="4" operator="containsText" text="BİLGİSAYAR">
      <formula>NOT(ISERROR(SEARCH(("BİLGİSAYAR"),(E2))))</formula>
    </cfRule>
    <cfRule type="containsText" dxfId="151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150" priority="6">
      <formula>$AG5=1</formula>
    </cfRule>
  </conditionalFormatting>
  <conditionalFormatting sqref="L2">
    <cfRule type="cellIs" dxfId="149" priority="7" operator="equal">
      <formula>240</formula>
    </cfRule>
    <cfRule type="cellIs" dxfId="148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507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59</v>
      </c>
      <c r="E2" s="313" t="s">
        <v>448</v>
      </c>
      <c r="F2" s="314"/>
      <c r="G2" s="14">
        <f t="shared" ref="G2:K2" si="0">G99</f>
        <v>146</v>
      </c>
      <c r="H2" s="15">
        <f t="shared" si="0"/>
        <v>20</v>
      </c>
      <c r="I2" s="15">
        <f t="shared" si="0"/>
        <v>8</v>
      </c>
      <c r="J2" s="16">
        <f t="shared" si="0"/>
        <v>160</v>
      </c>
      <c r="K2" s="17">
        <f t="shared" si="0"/>
        <v>240</v>
      </c>
      <c r="L2" s="18">
        <f>U2+AD2</f>
        <v>240</v>
      </c>
      <c r="M2" s="12"/>
      <c r="N2" s="19">
        <v>24</v>
      </c>
      <c r="O2" s="20" t="s">
        <v>184</v>
      </c>
      <c r="P2" s="21"/>
      <c r="Q2" s="21"/>
      <c r="R2" s="21"/>
      <c r="S2" s="21"/>
      <c r="T2" s="22"/>
      <c r="U2" s="17">
        <f>SUM(AH5:AH13,AH17:AH25,AH29:AH37,AH41:AH49,AH53:AH61,AH65:AH73,AH77:AH85,AH89:AH97)</f>
        <v>89</v>
      </c>
      <c r="V2" s="23"/>
      <c r="W2" s="12"/>
      <c r="X2" s="19">
        <v>35</v>
      </c>
      <c r="Y2" s="20" t="s">
        <v>448</v>
      </c>
      <c r="Z2" s="21"/>
      <c r="AA2" s="21"/>
      <c r="AB2" s="21"/>
      <c r="AC2" s="22"/>
      <c r="AD2" s="17">
        <f>SUM(AI5:AI13,AI17:AI25,AI29:AI37,AI41:AI49,AI53:AI61,AI65:AI73,AI77:AI85,AI89:AI97)</f>
        <v>151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201</v>
      </c>
      <c r="E8" s="62" t="s">
        <v>202</v>
      </c>
      <c r="F8" s="55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185</v>
      </c>
      <c r="O8" s="62" t="s">
        <v>186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3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205</v>
      </c>
      <c r="E9" s="62" t="s">
        <v>449</v>
      </c>
      <c r="F9" s="55" t="b">
        <v>1</v>
      </c>
      <c r="G9" s="57">
        <v>3</v>
      </c>
      <c r="H9" s="57">
        <v>0</v>
      </c>
      <c r="I9" s="57">
        <v>0</v>
      </c>
      <c r="J9" s="58">
        <f t="shared" si="1"/>
        <v>3</v>
      </c>
      <c r="K9" s="59">
        <v>3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/>
      <c r="W9" s="52">
        <f t="shared" si="12"/>
        <v>5</v>
      </c>
      <c r="X9" s="61" t="str">
        <f t="shared" ref="X9:Y9" si="22">IF($F9=TRUE,D9,"")</f>
        <v>ENM103</v>
      </c>
      <c r="Y9" s="62" t="str">
        <f t="shared" si="22"/>
        <v>Programlamaya Giriş</v>
      </c>
      <c r="Z9" s="57">
        <f t="shared" ref="Z9:AB9" si="23">IF($F9=TRUE,G9,"")</f>
        <v>3</v>
      </c>
      <c r="AA9" s="57">
        <f t="shared" si="23"/>
        <v>0</v>
      </c>
      <c r="AB9" s="57">
        <f t="shared" si="23"/>
        <v>0</v>
      </c>
      <c r="AC9" s="58">
        <f t="shared" si="5"/>
        <v>3</v>
      </c>
      <c r="AD9" s="59">
        <f t="shared" ref="AD9:AE9" si="24">IF($F9=TRUE,K9,"")</f>
        <v>3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3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34</v>
      </c>
      <c r="E11" s="62" t="s">
        <v>35</v>
      </c>
      <c r="F11" s="55" t="b">
        <v>0</v>
      </c>
      <c r="G11" s="57">
        <v>1</v>
      </c>
      <c r="H11" s="57">
        <v>2</v>
      </c>
      <c r="I11" s="57">
        <v>0</v>
      </c>
      <c r="J11" s="58">
        <f t="shared" si="1"/>
        <v>2</v>
      </c>
      <c r="K11" s="59">
        <v>4</v>
      </c>
      <c r="L11" s="60"/>
      <c r="M11" s="52">
        <f t="shared" si="11"/>
        <v>7</v>
      </c>
      <c r="N11" s="61" t="s">
        <v>34</v>
      </c>
      <c r="O11" s="62" t="s">
        <v>35</v>
      </c>
      <c r="P11" s="57" t="b">
        <v>0</v>
      </c>
      <c r="Q11" s="57">
        <v>1</v>
      </c>
      <c r="R11" s="57">
        <v>2</v>
      </c>
      <c r="S11" s="57">
        <v>0</v>
      </c>
      <c r="T11" s="58">
        <f t="shared" si="2"/>
        <v>2</v>
      </c>
      <c r="U11" s="59">
        <v>4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4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>
        <f t="shared" si="10"/>
        <v>8</v>
      </c>
      <c r="D12" s="61" t="s">
        <v>38</v>
      </c>
      <c r="E12" s="62" t="s">
        <v>39</v>
      </c>
      <c r="F12" s="55" t="b">
        <v>0</v>
      </c>
      <c r="G12" s="57">
        <v>2</v>
      </c>
      <c r="H12" s="57">
        <v>1</v>
      </c>
      <c r="I12" s="57">
        <v>0</v>
      </c>
      <c r="J12" s="58">
        <f t="shared" si="1"/>
        <v>2.5</v>
      </c>
      <c r="K12" s="59">
        <v>2</v>
      </c>
      <c r="L12" s="60"/>
      <c r="M12" s="52">
        <f t="shared" si="11"/>
        <v>8</v>
      </c>
      <c r="N12" s="61" t="s">
        <v>38</v>
      </c>
      <c r="O12" s="62" t="s">
        <v>39</v>
      </c>
      <c r="P12" s="57" t="b">
        <v>0</v>
      </c>
      <c r="Q12" s="57">
        <v>2</v>
      </c>
      <c r="R12" s="57">
        <v>1</v>
      </c>
      <c r="S12" s="57">
        <v>0</v>
      </c>
      <c r="T12" s="58">
        <f t="shared" si="2"/>
        <v>2.5</v>
      </c>
      <c r="U12" s="59">
        <v>2</v>
      </c>
      <c r="V12" s="60"/>
      <c r="W12" s="52">
        <f t="shared" si="12"/>
        <v>8</v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2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19</v>
      </c>
      <c r="H14" s="75">
        <f t="shared" si="37"/>
        <v>5</v>
      </c>
      <c r="I14" s="75">
        <f t="shared" si="37"/>
        <v>4</v>
      </c>
      <c r="J14" s="75">
        <f t="shared" si="37"/>
        <v>23.5</v>
      </c>
      <c r="K14" s="76">
        <f t="shared" si="37"/>
        <v>30</v>
      </c>
      <c r="L14" s="77"/>
      <c r="M14" s="72"/>
      <c r="N14" s="73"/>
      <c r="O14" s="78" t="s">
        <v>40</v>
      </c>
      <c r="P14" s="74"/>
      <c r="Q14" s="74">
        <f t="shared" ref="Q14:U14" si="38">+SUM(Q5:Q13)</f>
        <v>16</v>
      </c>
      <c r="R14" s="75">
        <f t="shared" si="38"/>
        <v>5</v>
      </c>
      <c r="S14" s="75">
        <f t="shared" si="38"/>
        <v>4</v>
      </c>
      <c r="T14" s="75">
        <f t="shared" si="38"/>
        <v>20.5</v>
      </c>
      <c r="U14" s="76">
        <f t="shared" si="38"/>
        <v>28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0</v>
      </c>
      <c r="AB14" s="75">
        <f t="shared" si="39"/>
        <v>0</v>
      </c>
      <c r="AC14" s="75">
        <f t="shared" si="39"/>
        <v>3</v>
      </c>
      <c r="AD14" s="76">
        <f t="shared" si="39"/>
        <v>3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19</v>
      </c>
      <c r="H15" s="90">
        <f t="shared" si="40"/>
        <v>5</v>
      </c>
      <c r="I15" s="90">
        <f t="shared" si="40"/>
        <v>4</v>
      </c>
      <c r="J15" s="83">
        <f t="shared" si="40"/>
        <v>23.5</v>
      </c>
      <c r="K15" s="91">
        <f t="shared" si="40"/>
        <v>30</v>
      </c>
      <c r="L15" s="92"/>
      <c r="M15" s="86"/>
      <c r="N15" s="87"/>
      <c r="O15" s="88" t="s">
        <v>41</v>
      </c>
      <c r="P15" s="89"/>
      <c r="Q15" s="90">
        <f t="shared" ref="Q15:U15" si="41">Q14</f>
        <v>16</v>
      </c>
      <c r="R15" s="90">
        <f t="shared" si="41"/>
        <v>5</v>
      </c>
      <c r="S15" s="90">
        <f t="shared" si="41"/>
        <v>4</v>
      </c>
      <c r="T15" s="83">
        <f t="shared" si="41"/>
        <v>20.5</v>
      </c>
      <c r="U15" s="91">
        <f t="shared" si="41"/>
        <v>28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0</v>
      </c>
      <c r="AB15" s="90">
        <f t="shared" si="42"/>
        <v>0</v>
      </c>
      <c r="AC15" s="83">
        <f t="shared" si="42"/>
        <v>3</v>
      </c>
      <c r="AD15" s="91">
        <f t="shared" si="42"/>
        <v>3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45</v>
      </c>
      <c r="E18" s="62" t="s">
        <v>46</v>
      </c>
      <c r="F18" s="55" t="b">
        <v>0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203</v>
      </c>
      <c r="E19" s="62" t="s">
        <v>188</v>
      </c>
      <c r="F19" s="55" t="b">
        <v>0</v>
      </c>
      <c r="G19" s="57">
        <v>2</v>
      </c>
      <c r="H19" s="57">
        <v>2</v>
      </c>
      <c r="I19" s="57">
        <v>0</v>
      </c>
      <c r="J19" s="58">
        <f t="shared" si="43"/>
        <v>3</v>
      </c>
      <c r="K19" s="59">
        <v>5</v>
      </c>
      <c r="L19" s="60" t="s">
        <v>205</v>
      </c>
      <c r="M19" s="52">
        <f t="shared" si="53"/>
        <v>3</v>
      </c>
      <c r="N19" s="61" t="s">
        <v>399</v>
      </c>
      <c r="O19" s="62" t="s">
        <v>400</v>
      </c>
      <c r="P19" s="57"/>
      <c r="Q19" s="57">
        <v>3</v>
      </c>
      <c r="R19" s="57">
        <v>0</v>
      </c>
      <c r="S19" s="57">
        <v>2</v>
      </c>
      <c r="T19" s="58">
        <f t="shared" si="44"/>
        <v>4</v>
      </c>
      <c r="U19" s="59">
        <v>6</v>
      </c>
      <c r="V19" s="60" t="s">
        <v>395</v>
      </c>
      <c r="W19" s="52">
        <f t="shared" si="54"/>
        <v>3</v>
      </c>
      <c r="X19" s="61" t="str">
        <f t="shared" ref="X19:Y19" si="58">IF($F19=TRUE,D19,"")</f>
        <v/>
      </c>
      <c r="Y19" s="62" t="str">
        <f t="shared" si="58"/>
        <v/>
      </c>
      <c r="Z19" s="57" t="str">
        <f t="shared" ref="Z19:AB19" si="59">IF($F19=TRUE,G19,"")</f>
        <v/>
      </c>
      <c r="AA19" s="57" t="str">
        <f t="shared" si="59"/>
        <v/>
      </c>
      <c r="AB19" s="57" t="str">
        <f t="shared" si="59"/>
        <v/>
      </c>
      <c r="AC19" s="58" t="str">
        <f t="shared" si="47"/>
        <v/>
      </c>
      <c r="AD19" s="59" t="str">
        <f t="shared" ref="AD19:AE19" si="60">IF($F19=TRUE,K19,"")</f>
        <v/>
      </c>
      <c r="AE19" s="60" t="str">
        <f t="shared" si="60"/>
        <v/>
      </c>
      <c r="AF19" s="63"/>
      <c r="AG19" s="67">
        <f t="shared" si="49"/>
        <v>0</v>
      </c>
      <c r="AH19" s="68">
        <f t="shared" si="50"/>
        <v>5</v>
      </c>
      <c r="AI19" s="63">
        <f t="shared" si="51"/>
        <v>0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450</v>
      </c>
      <c r="E20" s="62" t="s">
        <v>451</v>
      </c>
      <c r="F20" s="55" t="b">
        <v>1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5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/>
      <c r="W20" s="52">
        <f t="shared" si="54"/>
        <v>4</v>
      </c>
      <c r="X20" s="61" t="str">
        <f t="shared" ref="X20:Y20" si="61">IF($F20=TRUE,D20,"")</f>
        <v>ENM104</v>
      </c>
      <c r="Y20" s="62" t="str">
        <f t="shared" si="61"/>
        <v>Olasılığa Giriş</v>
      </c>
      <c r="Z20" s="57">
        <f t="shared" ref="Z20:AB20" si="62">IF($F20=TRUE,G20,"")</f>
        <v>3</v>
      </c>
      <c r="AA20" s="57">
        <f t="shared" si="62"/>
        <v>0</v>
      </c>
      <c r="AB20" s="57">
        <f t="shared" si="62"/>
        <v>0</v>
      </c>
      <c r="AC20" s="58">
        <f t="shared" si="47"/>
        <v>3</v>
      </c>
      <c r="AD20" s="59">
        <f t="shared" ref="AD20:AE20" si="63">IF($F20=TRUE,K20,"")</f>
        <v>5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5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97</v>
      </c>
      <c r="E21" s="62" t="s">
        <v>98</v>
      </c>
      <c r="F21" s="55" t="b">
        <v>1</v>
      </c>
      <c r="G21" s="57">
        <v>3</v>
      </c>
      <c r="H21" s="57">
        <v>0</v>
      </c>
      <c r="I21" s="57">
        <v>0</v>
      </c>
      <c r="J21" s="58">
        <f t="shared" si="43"/>
        <v>3</v>
      </c>
      <c r="K21" s="59">
        <v>4</v>
      </c>
      <c r="L21" s="60"/>
      <c r="M21" s="52">
        <f t="shared" si="53"/>
        <v>5</v>
      </c>
      <c r="N21" s="61"/>
      <c r="O21" s="62"/>
      <c r="P21" s="57"/>
      <c r="Q21" s="57"/>
      <c r="R21" s="57"/>
      <c r="S21" s="57"/>
      <c r="T21" s="58" t="str">
        <f t="shared" si="44"/>
        <v/>
      </c>
      <c r="U21" s="59"/>
      <c r="V21" s="60"/>
      <c r="W21" s="52">
        <f t="shared" si="54"/>
        <v>5</v>
      </c>
      <c r="X21" s="61" t="str">
        <f t="shared" ref="X21:Y21" si="64">IF($F21=TRUE,D21,"")</f>
        <v>MMFSAY</v>
      </c>
      <c r="Y21" s="62" t="str">
        <f t="shared" si="64"/>
        <v>Sayısal Yöntemler</v>
      </c>
      <c r="Z21" s="57">
        <f t="shared" ref="Z21:AB21" si="65">IF($F21=TRUE,G21,"")</f>
        <v>3</v>
      </c>
      <c r="AA21" s="57">
        <f t="shared" si="65"/>
        <v>0</v>
      </c>
      <c r="AB21" s="57">
        <f t="shared" si="65"/>
        <v>0</v>
      </c>
      <c r="AC21" s="58">
        <f t="shared" si="47"/>
        <v>3</v>
      </c>
      <c r="AD21" s="59">
        <f t="shared" ref="AD21:AE21" si="66">IF($F21=TRUE,K21,"")</f>
        <v>4</v>
      </c>
      <c r="AE21" s="60">
        <f t="shared" si="66"/>
        <v>0</v>
      </c>
      <c r="AF21" s="63"/>
      <c r="AG21" s="67">
        <f t="shared" si="49"/>
        <v>0</v>
      </c>
      <c r="AH21" s="68">
        <f t="shared" si="50"/>
        <v>0</v>
      </c>
      <c r="AI21" s="63">
        <f t="shared" si="51"/>
        <v>4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55</v>
      </c>
      <c r="E22" s="62" t="s">
        <v>56</v>
      </c>
      <c r="F22" s="55" t="b">
        <v>0</v>
      </c>
      <c r="G22" s="57">
        <v>1</v>
      </c>
      <c r="H22" s="57">
        <v>0</v>
      </c>
      <c r="I22" s="57">
        <v>0</v>
      </c>
      <c r="J22" s="58">
        <f t="shared" si="43"/>
        <v>1</v>
      </c>
      <c r="K22" s="59">
        <v>2</v>
      </c>
      <c r="L22" s="60"/>
      <c r="M22" s="52">
        <f t="shared" si="53"/>
        <v>6</v>
      </c>
      <c r="N22" s="61" t="s">
        <v>55</v>
      </c>
      <c r="O22" s="62" t="s">
        <v>56</v>
      </c>
      <c r="P22" s="57" t="b">
        <v>0</v>
      </c>
      <c r="Q22" s="57">
        <v>1</v>
      </c>
      <c r="R22" s="57">
        <v>0</v>
      </c>
      <c r="S22" s="57">
        <v>0</v>
      </c>
      <c r="T22" s="58">
        <f t="shared" si="44"/>
        <v>1</v>
      </c>
      <c r="U22" s="59">
        <v>2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2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57</v>
      </c>
      <c r="E23" s="62" t="s">
        <v>58</v>
      </c>
      <c r="F23" s="55" t="b">
        <v>0</v>
      </c>
      <c r="G23" s="57">
        <v>2</v>
      </c>
      <c r="H23" s="57">
        <v>1</v>
      </c>
      <c r="I23" s="57">
        <v>0</v>
      </c>
      <c r="J23" s="58">
        <f t="shared" si="43"/>
        <v>2.5</v>
      </c>
      <c r="K23" s="59">
        <v>2</v>
      </c>
      <c r="L23" s="60"/>
      <c r="M23" s="52">
        <f t="shared" si="53"/>
        <v>7</v>
      </c>
      <c r="N23" s="61" t="s">
        <v>57</v>
      </c>
      <c r="O23" s="62" t="s">
        <v>58</v>
      </c>
      <c r="P23" s="57" t="b">
        <v>0</v>
      </c>
      <c r="Q23" s="57">
        <v>2</v>
      </c>
      <c r="R23" s="57">
        <v>1</v>
      </c>
      <c r="S23" s="57">
        <v>0</v>
      </c>
      <c r="T23" s="58">
        <f t="shared" si="44"/>
        <v>2.5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 t="str">
        <f t="shared" si="52"/>
        <v/>
      </c>
      <c r="D24" s="61"/>
      <c r="E24" s="62"/>
      <c r="F24" s="55" t="b">
        <v>0</v>
      </c>
      <c r="G24" s="57"/>
      <c r="H24" s="57"/>
      <c r="I24" s="57"/>
      <c r="J24" s="58" t="str">
        <f t="shared" si="43"/>
        <v/>
      </c>
      <c r="K24" s="59"/>
      <c r="L24" s="60"/>
      <c r="M24" s="52" t="str">
        <f t="shared" si="53"/>
        <v/>
      </c>
      <c r="N24" s="61"/>
      <c r="O24" s="62"/>
      <c r="P24" s="57"/>
      <c r="Q24" s="57"/>
      <c r="R24" s="57"/>
      <c r="S24" s="57"/>
      <c r="T24" s="58" t="str">
        <f t="shared" si="44"/>
        <v/>
      </c>
      <c r="U24" s="59"/>
      <c r="V24" s="60" t="str">
        <f>IF(O24="","",VLOOKUP(O24,İ!$C$101:$K$157,9,0))</f>
        <v/>
      </c>
      <c r="W24" s="52" t="str">
        <f t="shared" si="54"/>
        <v/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0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18</v>
      </c>
      <c r="H26" s="75">
        <f t="shared" si="79"/>
        <v>3</v>
      </c>
      <c r="I26" s="75">
        <f t="shared" si="79"/>
        <v>2</v>
      </c>
      <c r="J26" s="75">
        <f t="shared" si="79"/>
        <v>20.5</v>
      </c>
      <c r="K26" s="76">
        <f t="shared" si="79"/>
        <v>30</v>
      </c>
      <c r="L26" s="77"/>
      <c r="M26" s="72"/>
      <c r="N26" s="73"/>
      <c r="O26" s="78" t="s">
        <v>40</v>
      </c>
      <c r="P26" s="74"/>
      <c r="Q26" s="74">
        <f t="shared" ref="Q26:U26" si="80">+SUM(Q17:Q25)</f>
        <v>13</v>
      </c>
      <c r="R26" s="75">
        <f t="shared" si="80"/>
        <v>1</v>
      </c>
      <c r="S26" s="75">
        <f t="shared" si="80"/>
        <v>4</v>
      </c>
      <c r="T26" s="75">
        <f t="shared" si="80"/>
        <v>15.5</v>
      </c>
      <c r="U26" s="76">
        <f t="shared" si="80"/>
        <v>22</v>
      </c>
      <c r="V26" s="77"/>
      <c r="W26" s="72"/>
      <c r="X26" s="73"/>
      <c r="Y26" s="78" t="s">
        <v>40</v>
      </c>
      <c r="Z26" s="74">
        <f t="shared" ref="Z26:AD26" si="81">+SUM(Z17:Z25)</f>
        <v>6</v>
      </c>
      <c r="AA26" s="75">
        <f t="shared" si="81"/>
        <v>0</v>
      </c>
      <c r="AB26" s="75">
        <f t="shared" si="81"/>
        <v>0</v>
      </c>
      <c r="AC26" s="75">
        <f t="shared" si="81"/>
        <v>6</v>
      </c>
      <c r="AD26" s="76">
        <f t="shared" si="81"/>
        <v>9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37</v>
      </c>
      <c r="H27" s="90">
        <f t="shared" si="82"/>
        <v>8</v>
      </c>
      <c r="I27" s="90">
        <f t="shared" si="82"/>
        <v>6</v>
      </c>
      <c r="J27" s="90">
        <f t="shared" si="82"/>
        <v>44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29</v>
      </c>
      <c r="R27" s="90">
        <f t="shared" si="83"/>
        <v>6</v>
      </c>
      <c r="S27" s="90">
        <f t="shared" si="83"/>
        <v>8</v>
      </c>
      <c r="T27" s="90">
        <f t="shared" si="83"/>
        <v>36</v>
      </c>
      <c r="U27" s="91">
        <f t="shared" si="83"/>
        <v>50</v>
      </c>
      <c r="V27" s="92"/>
      <c r="W27" s="86"/>
      <c r="X27" s="87"/>
      <c r="Y27" s="88" t="s">
        <v>41</v>
      </c>
      <c r="Z27" s="90">
        <f t="shared" ref="Z27:AD27" si="84">Z26+Z15</f>
        <v>9</v>
      </c>
      <c r="AA27" s="90">
        <f t="shared" si="84"/>
        <v>0</v>
      </c>
      <c r="AB27" s="90">
        <f t="shared" si="84"/>
        <v>0</v>
      </c>
      <c r="AC27" s="90">
        <f t="shared" si="84"/>
        <v>9</v>
      </c>
      <c r="AD27" s="91">
        <f t="shared" si="84"/>
        <v>12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61</v>
      </c>
      <c r="E29" s="62" t="s">
        <v>62</v>
      </c>
      <c r="F29" s="55" t="b">
        <v>1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/>
      <c r="O29" s="62"/>
      <c r="P29" s="57"/>
      <c r="Q29" s="57"/>
      <c r="R29" s="57"/>
      <c r="S29" s="57"/>
      <c r="T29" s="58" t="str">
        <f t="shared" ref="T29:T37" si="86">IF(Q29="","",Q29+(R29+S29)/2)</f>
        <v/>
      </c>
      <c r="U29" s="59"/>
      <c r="V29" s="60"/>
      <c r="W29" s="52">
        <f>IF($D29="","",1)</f>
        <v>1</v>
      </c>
      <c r="X29" s="61" t="str">
        <f t="shared" ref="X29:Y29" si="87">IF($F29=TRUE,D29,"")</f>
        <v>MAT201</v>
      </c>
      <c r="Y29" s="62" t="str">
        <f t="shared" si="87"/>
        <v>Diferansiyel Denklemler</v>
      </c>
      <c r="Z29" s="57">
        <f t="shared" ref="Z29:AB29" si="88">IF($F29=TRUE,G29,"")</f>
        <v>3</v>
      </c>
      <c r="AA29" s="57">
        <f t="shared" si="88"/>
        <v>0</v>
      </c>
      <c r="AB29" s="57">
        <f t="shared" si="88"/>
        <v>0</v>
      </c>
      <c r="AC29" s="58">
        <f t="shared" ref="AC29:AC37" si="89">IF(Z29="","",Z29+(AA29+AB29)/2)</f>
        <v>3</v>
      </c>
      <c r="AD29" s="59">
        <f t="shared" ref="AD29:AE29" si="90">IF($F29=TRUE,K29,"")</f>
        <v>4</v>
      </c>
      <c r="AE29" s="60">
        <f t="shared" si="90"/>
        <v>0</v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0</v>
      </c>
      <c r="AI29" s="66">
        <f t="shared" ref="AI29:AI37" si="93">IF(Y29="",0,AD29)</f>
        <v>4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361</v>
      </c>
      <c r="E30" s="62" t="s">
        <v>196</v>
      </c>
      <c r="F30" s="55" t="b">
        <v>0</v>
      </c>
      <c r="G30" s="57">
        <v>3</v>
      </c>
      <c r="H30" s="57">
        <v>0</v>
      </c>
      <c r="I30" s="57">
        <v>0</v>
      </c>
      <c r="J30" s="58">
        <f t="shared" si="85"/>
        <v>3</v>
      </c>
      <c r="K30" s="59">
        <v>5</v>
      </c>
      <c r="L30" s="60"/>
      <c r="M30" s="52">
        <f t="shared" ref="M30:M37" si="95">IF($D30="","",MAX(M$29:M29)+1)</f>
        <v>2</v>
      </c>
      <c r="N30" s="61" t="s">
        <v>195</v>
      </c>
      <c r="O30" s="62" t="s">
        <v>196</v>
      </c>
      <c r="P30" s="57" t="b">
        <v>0</v>
      </c>
      <c r="Q30" s="57">
        <v>3</v>
      </c>
      <c r="R30" s="57">
        <v>0</v>
      </c>
      <c r="S30" s="57">
        <v>0</v>
      </c>
      <c r="T30" s="58">
        <f t="shared" si="86"/>
        <v>3</v>
      </c>
      <c r="U30" s="59">
        <v>5</v>
      </c>
      <c r="V30" s="60"/>
      <c r="W30" s="52">
        <f t="shared" ref="W30:W37" si="96">IF($D30="","",MAX(W$29:W29)+1)</f>
        <v>2</v>
      </c>
      <c r="X30" s="61" t="str">
        <f t="shared" ref="X30:Y30" si="97">IF($F30=TRUE,D30,"")</f>
        <v/>
      </c>
      <c r="Y30" s="62" t="str">
        <f t="shared" si="97"/>
        <v/>
      </c>
      <c r="Z30" s="57" t="str">
        <f t="shared" ref="Z30:AB30" si="98">IF($F30=TRUE,G30,"")</f>
        <v/>
      </c>
      <c r="AA30" s="57" t="str">
        <f t="shared" si="98"/>
        <v/>
      </c>
      <c r="AB30" s="57" t="str">
        <f t="shared" si="98"/>
        <v/>
      </c>
      <c r="AC30" s="58" t="str">
        <f t="shared" si="89"/>
        <v/>
      </c>
      <c r="AD30" s="59" t="str">
        <f t="shared" ref="AD30:AE30" si="99">IF($F30=TRUE,K30,"")</f>
        <v/>
      </c>
      <c r="AE30" s="60" t="str">
        <f t="shared" si="99"/>
        <v/>
      </c>
      <c r="AF30" s="63"/>
      <c r="AG30" s="67">
        <f t="shared" si="91"/>
        <v>0</v>
      </c>
      <c r="AH30" s="68">
        <f t="shared" si="92"/>
        <v>5</v>
      </c>
      <c r="AI30" s="63">
        <f t="shared" si="93"/>
        <v>0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452</v>
      </c>
      <c r="E31" s="62" t="s">
        <v>396</v>
      </c>
      <c r="F31" s="55" t="b">
        <v>0</v>
      </c>
      <c r="G31" s="57">
        <v>2</v>
      </c>
      <c r="H31" s="57">
        <v>2</v>
      </c>
      <c r="I31" s="57">
        <v>0</v>
      </c>
      <c r="J31" s="58">
        <f t="shared" si="85"/>
        <v>3</v>
      </c>
      <c r="K31" s="59">
        <v>5</v>
      </c>
      <c r="L31" s="60" t="s">
        <v>205</v>
      </c>
      <c r="M31" s="52">
        <f t="shared" si="95"/>
        <v>3</v>
      </c>
      <c r="N31" s="61" t="s">
        <v>395</v>
      </c>
      <c r="O31" s="62" t="s">
        <v>396</v>
      </c>
      <c r="P31" s="57"/>
      <c r="Q31" s="57">
        <v>3</v>
      </c>
      <c r="R31" s="57">
        <v>0</v>
      </c>
      <c r="S31" s="57">
        <v>2</v>
      </c>
      <c r="T31" s="58">
        <f t="shared" si="86"/>
        <v>4</v>
      </c>
      <c r="U31" s="59">
        <v>7</v>
      </c>
      <c r="V31" s="60" t="s">
        <v>187</v>
      </c>
      <c r="W31" s="52">
        <f t="shared" si="96"/>
        <v>3</v>
      </c>
      <c r="X31" s="61" t="str">
        <f t="shared" ref="X31:Y31" si="100">IF($F31=TRUE,D31,"")</f>
        <v/>
      </c>
      <c r="Y31" s="62" t="str">
        <f t="shared" si="100"/>
        <v/>
      </c>
      <c r="Z31" s="57" t="str">
        <f t="shared" ref="Z31:AB31" si="101">IF($F31=TRUE,G31,"")</f>
        <v/>
      </c>
      <c r="AA31" s="57" t="str">
        <f t="shared" si="101"/>
        <v/>
      </c>
      <c r="AB31" s="57" t="str">
        <f t="shared" si="101"/>
        <v/>
      </c>
      <c r="AC31" s="58" t="str">
        <f t="shared" si="89"/>
        <v/>
      </c>
      <c r="AD31" s="59" t="str">
        <f t="shared" ref="AD31:AE31" si="102">IF($F31=TRUE,K31,"")</f>
        <v/>
      </c>
      <c r="AE31" s="60" t="str">
        <f t="shared" si="102"/>
        <v/>
      </c>
      <c r="AF31" s="63"/>
      <c r="AG31" s="67">
        <f t="shared" si="91"/>
        <v>0</v>
      </c>
      <c r="AH31" s="68">
        <f t="shared" si="92"/>
        <v>5</v>
      </c>
      <c r="AI31" s="63">
        <f t="shared" si="93"/>
        <v>0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208</v>
      </c>
      <c r="E32" s="62" t="s">
        <v>190</v>
      </c>
      <c r="F32" s="55" t="b">
        <v>0</v>
      </c>
      <c r="G32" s="57">
        <v>3</v>
      </c>
      <c r="H32" s="57">
        <v>0</v>
      </c>
      <c r="I32" s="57">
        <v>0</v>
      </c>
      <c r="J32" s="58">
        <f t="shared" si="85"/>
        <v>3</v>
      </c>
      <c r="K32" s="59">
        <v>4</v>
      </c>
      <c r="L32" s="60"/>
      <c r="M32" s="52">
        <f t="shared" si="95"/>
        <v>4</v>
      </c>
      <c r="N32" s="61" t="s">
        <v>189</v>
      </c>
      <c r="O32" s="62" t="s">
        <v>190</v>
      </c>
      <c r="P32" s="57"/>
      <c r="Q32" s="57">
        <v>3</v>
      </c>
      <c r="R32" s="57">
        <v>0</v>
      </c>
      <c r="S32" s="57">
        <v>0</v>
      </c>
      <c r="T32" s="58">
        <f t="shared" si="86"/>
        <v>3</v>
      </c>
      <c r="U32" s="59">
        <v>4</v>
      </c>
      <c r="V32" s="60"/>
      <c r="W32" s="52">
        <f t="shared" si="96"/>
        <v>4</v>
      </c>
      <c r="X32" s="61" t="str">
        <f t="shared" ref="X32:Y32" si="103">IF($F32=TRUE,D32,"")</f>
        <v/>
      </c>
      <c r="Y32" s="62" t="str">
        <f t="shared" si="103"/>
        <v/>
      </c>
      <c r="Z32" s="57" t="str">
        <f t="shared" ref="Z32:AB32" si="104">IF($F32=TRUE,G32,"")</f>
        <v/>
      </c>
      <c r="AA32" s="57" t="str">
        <f t="shared" si="104"/>
        <v/>
      </c>
      <c r="AB32" s="57" t="str">
        <f t="shared" si="104"/>
        <v/>
      </c>
      <c r="AC32" s="58" t="str">
        <f t="shared" si="89"/>
        <v/>
      </c>
      <c r="AD32" s="59" t="str">
        <f t="shared" ref="AD32:AE32" si="105">IF($F32=TRUE,K32,"")</f>
        <v/>
      </c>
      <c r="AE32" s="60" t="str">
        <f t="shared" si="105"/>
        <v/>
      </c>
      <c r="AF32" s="63"/>
      <c r="AG32" s="67">
        <f t="shared" si="91"/>
        <v>0</v>
      </c>
      <c r="AH32" s="68">
        <f t="shared" si="92"/>
        <v>4</v>
      </c>
      <c r="AI32" s="63">
        <f t="shared" si="93"/>
        <v>0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453</v>
      </c>
      <c r="E33" s="62" t="s">
        <v>454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5</v>
      </c>
      <c r="L33" s="60"/>
      <c r="M33" s="52">
        <f t="shared" si="95"/>
        <v>5</v>
      </c>
      <c r="N33" s="61" t="str">
        <f>IF(O33="","",VLOOKUP(O33,İ!$C$101:$K$157,2,0))</f>
        <v/>
      </c>
      <c r="O33" s="62"/>
      <c r="P33" s="57"/>
      <c r="Q33" s="57" t="str">
        <f>IF(O33="","",VLOOKUP(O33,İ!$C$101:$K$157,4,0))</f>
        <v/>
      </c>
      <c r="R33" s="57" t="str">
        <f>IF(O33="","",VLOOKUP(O33,İ!$C$101:$K$157,5,0))</f>
        <v/>
      </c>
      <c r="S33" s="57" t="str">
        <f>IF(O33="","",VLOOKUP(O33,İ!$C$101:$K$157,6,0))</f>
        <v/>
      </c>
      <c r="T33" s="58" t="str">
        <f t="shared" si="86"/>
        <v/>
      </c>
      <c r="U33" s="59" t="str">
        <f>IF(O33="","",VLOOKUP(O33,İ!$C$101:$K$157,8,0))</f>
        <v/>
      </c>
      <c r="V33" s="60" t="str">
        <f>IF(O33="","",VLOOKUP(O33,İ!$C$101:$K$157,9,0))</f>
        <v/>
      </c>
      <c r="W33" s="52">
        <f t="shared" si="96"/>
        <v>5</v>
      </c>
      <c r="X33" s="61" t="str">
        <f t="shared" ref="X33:Y33" si="106">IF($F33=TRUE,D33,"")</f>
        <v>ENM207</v>
      </c>
      <c r="Y33" s="62" t="str">
        <f t="shared" si="106"/>
        <v>Sistem Analizi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5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5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158</v>
      </c>
      <c r="E34" s="62" t="s">
        <v>134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3</v>
      </c>
      <c r="L34" s="60"/>
      <c r="M34" s="52">
        <f t="shared" si="95"/>
        <v>6</v>
      </c>
      <c r="N34" s="61" t="s">
        <v>135</v>
      </c>
      <c r="O34" s="62" t="s">
        <v>134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3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3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61" t="s">
        <v>77</v>
      </c>
      <c r="E35" s="62" t="s">
        <v>78</v>
      </c>
      <c r="F35" s="55" t="b">
        <v>0</v>
      </c>
      <c r="G35" s="57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>
        <f t="shared" si="94"/>
        <v>8</v>
      </c>
      <c r="D36" s="61" t="s">
        <v>118</v>
      </c>
      <c r="E36" s="62" t="s">
        <v>119</v>
      </c>
      <c r="F36" s="55" t="b">
        <v>0</v>
      </c>
      <c r="G36" s="57">
        <v>2</v>
      </c>
      <c r="H36" s="57">
        <v>0</v>
      </c>
      <c r="I36" s="57">
        <v>0</v>
      </c>
      <c r="J36" s="58">
        <f t="shared" si="85"/>
        <v>2</v>
      </c>
      <c r="K36" s="59">
        <v>2</v>
      </c>
      <c r="L36" s="60"/>
      <c r="M36" s="52">
        <f t="shared" si="95"/>
        <v>8</v>
      </c>
      <c r="N36" s="61" t="s">
        <v>118</v>
      </c>
      <c r="O36" s="62" t="s">
        <v>119</v>
      </c>
      <c r="P36" s="57" t="b">
        <v>0</v>
      </c>
      <c r="Q36" s="57">
        <v>2</v>
      </c>
      <c r="R36" s="57">
        <v>0</v>
      </c>
      <c r="S36" s="57">
        <v>0</v>
      </c>
      <c r="T36" s="58">
        <f t="shared" si="86"/>
        <v>2</v>
      </c>
      <c r="U36" s="59">
        <v>2</v>
      </c>
      <c r="V36" s="60"/>
      <c r="W36" s="52">
        <f t="shared" si="96"/>
        <v>8</v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2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20</v>
      </c>
      <c r="H38" s="75">
        <f t="shared" si="121"/>
        <v>2</v>
      </c>
      <c r="I38" s="75">
        <f t="shared" si="121"/>
        <v>0</v>
      </c>
      <c r="J38" s="75">
        <f t="shared" si="121"/>
        <v>21</v>
      </c>
      <c r="K38" s="76">
        <f t="shared" si="121"/>
        <v>30</v>
      </c>
      <c r="L38" s="77"/>
      <c r="M38" s="72"/>
      <c r="N38" s="73"/>
      <c r="O38" s="78" t="s">
        <v>40</v>
      </c>
      <c r="P38" s="74"/>
      <c r="Q38" s="74">
        <f t="shared" ref="Q38:U38" si="122">+SUM(Q29:Q37)</f>
        <v>15</v>
      </c>
      <c r="R38" s="75">
        <f t="shared" si="122"/>
        <v>0</v>
      </c>
      <c r="S38" s="75">
        <f t="shared" si="122"/>
        <v>2</v>
      </c>
      <c r="T38" s="75">
        <f t="shared" si="122"/>
        <v>16</v>
      </c>
      <c r="U38" s="76">
        <f t="shared" si="122"/>
        <v>23</v>
      </c>
      <c r="V38" s="77"/>
      <c r="W38" s="72"/>
      <c r="X38" s="73"/>
      <c r="Y38" s="78" t="s">
        <v>40</v>
      </c>
      <c r="Z38" s="74">
        <f t="shared" ref="Z38:AD38" si="123">+SUM(Z29:Z37)</f>
        <v>6</v>
      </c>
      <c r="AA38" s="75">
        <f t="shared" si="123"/>
        <v>0</v>
      </c>
      <c r="AB38" s="75">
        <f t="shared" si="123"/>
        <v>0</v>
      </c>
      <c r="AC38" s="75">
        <f t="shared" si="123"/>
        <v>6</v>
      </c>
      <c r="AD38" s="76">
        <f t="shared" si="123"/>
        <v>9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57</v>
      </c>
      <c r="H39" s="90">
        <f t="shared" si="124"/>
        <v>10</v>
      </c>
      <c r="I39" s="90">
        <f t="shared" si="124"/>
        <v>6</v>
      </c>
      <c r="J39" s="90">
        <f t="shared" si="124"/>
        <v>65</v>
      </c>
      <c r="K39" s="91">
        <f t="shared" si="124"/>
        <v>90</v>
      </c>
      <c r="L39" s="92"/>
      <c r="M39" s="86"/>
      <c r="N39" s="87"/>
      <c r="O39" s="88" t="s">
        <v>41</v>
      </c>
      <c r="P39" s="89"/>
      <c r="Q39" s="90">
        <f t="shared" ref="Q39:U39" si="125">Q38+Q27</f>
        <v>44</v>
      </c>
      <c r="R39" s="90">
        <f t="shared" si="125"/>
        <v>6</v>
      </c>
      <c r="S39" s="90">
        <f t="shared" si="125"/>
        <v>10</v>
      </c>
      <c r="T39" s="90">
        <f t="shared" si="125"/>
        <v>52</v>
      </c>
      <c r="U39" s="91">
        <f t="shared" si="125"/>
        <v>73</v>
      </c>
      <c r="V39" s="92"/>
      <c r="W39" s="86"/>
      <c r="X39" s="87"/>
      <c r="Y39" s="88" t="s">
        <v>41</v>
      </c>
      <c r="Z39" s="90">
        <f t="shared" ref="Z39:AD39" si="126">Z38+Z27</f>
        <v>15</v>
      </c>
      <c r="AA39" s="90">
        <f t="shared" si="126"/>
        <v>0</v>
      </c>
      <c r="AB39" s="90">
        <f t="shared" si="126"/>
        <v>0</v>
      </c>
      <c r="AC39" s="90">
        <f t="shared" si="126"/>
        <v>15</v>
      </c>
      <c r="AD39" s="91">
        <f t="shared" si="126"/>
        <v>21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455</v>
      </c>
      <c r="E41" s="62" t="s">
        <v>456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4</v>
      </c>
      <c r="L41" s="60"/>
      <c r="M41" s="52">
        <f>IF($D41="","",1)</f>
        <v>1</v>
      </c>
      <c r="N41" s="61" t="str">
        <f>IF(O41="","",VLOOKUP(O41,İ!$C$101:$K$157,2,0))</f>
        <v/>
      </c>
      <c r="O41" s="62"/>
      <c r="P41" s="57"/>
      <c r="Q41" s="57" t="str">
        <f>IF(O41="","",VLOOKUP(O41,İ!$C$101:$K$157,4,0))</f>
        <v/>
      </c>
      <c r="R41" s="57" t="str">
        <f>IF(O41="","",VLOOKUP(O41,İ!$C$101:$K$157,5,0))</f>
        <v/>
      </c>
      <c r="S41" s="57" t="str">
        <f>IF(O41="","",VLOOKUP(O41,İ!$C$101:$K$157,6,0))</f>
        <v/>
      </c>
      <c r="T41" s="58" t="str">
        <f t="shared" ref="T41:T49" si="128">IF(Q41="","",Q41+(R41+S41)/2)</f>
        <v/>
      </c>
      <c r="U41" s="59" t="str">
        <f>IF(O41="","",VLOOKUP(O41,İ!$C$101:$K$157,8,0))</f>
        <v/>
      </c>
      <c r="V41" s="60" t="str">
        <f>IF(O41="","",VLOOKUP(O41,İ!$C$101:$K$157,9,0))</f>
        <v/>
      </c>
      <c r="W41" s="52">
        <f>IF($D41="","",1)</f>
        <v>1</v>
      </c>
      <c r="X41" s="61" t="str">
        <f t="shared" ref="X41:Y41" si="129">IF($F41=TRUE,D41,"")</f>
        <v>ENM202</v>
      </c>
      <c r="Y41" s="62" t="str">
        <f t="shared" si="129"/>
        <v>Ekonomi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4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4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206</v>
      </c>
      <c r="E42" s="62" t="s">
        <v>207</v>
      </c>
      <c r="F42" s="55" t="b">
        <v>1</v>
      </c>
      <c r="G42" s="57">
        <v>3</v>
      </c>
      <c r="H42" s="57">
        <v>0</v>
      </c>
      <c r="I42" s="57">
        <v>0</v>
      </c>
      <c r="J42" s="58">
        <f t="shared" si="127"/>
        <v>3</v>
      </c>
      <c r="K42" s="59">
        <v>5</v>
      </c>
      <c r="L42" s="60" t="s">
        <v>208</v>
      </c>
      <c r="M42" s="52">
        <f t="shared" ref="M42:M49" si="137">IF($D42="","",MAX(M$41:M41)+1)</f>
        <v>2</v>
      </c>
      <c r="N42" s="61"/>
      <c r="O42" s="62"/>
      <c r="P42" s="57"/>
      <c r="Q42" s="57"/>
      <c r="R42" s="57"/>
      <c r="S42" s="57"/>
      <c r="T42" s="58" t="str">
        <f t="shared" si="128"/>
        <v/>
      </c>
      <c r="U42" s="59"/>
      <c r="V42" s="60"/>
      <c r="W42" s="52">
        <f t="shared" ref="W42:W49" si="138">IF($D42="","",MAX(W$41:W41)+1)</f>
        <v>2</v>
      </c>
      <c r="X42" s="61" t="str">
        <f t="shared" ref="X42:Y42" si="139">IF($F42=TRUE,D42,"")</f>
        <v>ENM204</v>
      </c>
      <c r="Y42" s="62" t="str">
        <f t="shared" si="139"/>
        <v>Mühendislik İstatistiği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0</v>
      </c>
      <c r="AC42" s="58">
        <f t="shared" si="131"/>
        <v>3</v>
      </c>
      <c r="AD42" s="59">
        <f t="shared" ref="AD42:AE42" si="141">IF($F42=TRUE,K42,"")</f>
        <v>5</v>
      </c>
      <c r="AE42" s="60" t="str">
        <f t="shared" si="141"/>
        <v>ENM205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5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457</v>
      </c>
      <c r="E43" s="62" t="s">
        <v>458</v>
      </c>
      <c r="F43" s="55" t="b">
        <v>1</v>
      </c>
      <c r="G43" s="57">
        <v>3</v>
      </c>
      <c r="H43" s="57">
        <v>0</v>
      </c>
      <c r="I43" s="57">
        <v>0</v>
      </c>
      <c r="J43" s="58">
        <f t="shared" si="127"/>
        <v>3</v>
      </c>
      <c r="K43" s="59">
        <v>5</v>
      </c>
      <c r="L43" s="60" t="s">
        <v>208</v>
      </c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ENM206</v>
      </c>
      <c r="Y43" s="62" t="str">
        <f t="shared" si="142"/>
        <v>Simülasyon I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 t="str">
        <f t="shared" si="144"/>
        <v>ENM205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459</v>
      </c>
      <c r="E44" s="62" t="s">
        <v>460</v>
      </c>
      <c r="F44" s="55" t="b">
        <v>1</v>
      </c>
      <c r="G44" s="57">
        <v>3</v>
      </c>
      <c r="H44" s="57">
        <v>0</v>
      </c>
      <c r="I44" s="57">
        <v>0</v>
      </c>
      <c r="J44" s="58">
        <f t="shared" si="127"/>
        <v>3</v>
      </c>
      <c r="K44" s="59">
        <v>5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ENM208</v>
      </c>
      <c r="Y44" s="62" t="str">
        <f t="shared" si="145"/>
        <v>Yöneylem Araştırması 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5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5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461</v>
      </c>
      <c r="E45" s="62" t="s">
        <v>462</v>
      </c>
      <c r="F45" s="55" t="b">
        <v>1</v>
      </c>
      <c r="G45" s="57">
        <v>2</v>
      </c>
      <c r="H45" s="57">
        <v>0</v>
      </c>
      <c r="I45" s="57">
        <v>2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ENM210</v>
      </c>
      <c r="Y45" s="62" t="str">
        <f t="shared" si="148"/>
        <v>Ergonomi ve İş Etüdü</v>
      </c>
      <c r="Z45" s="57">
        <f t="shared" ref="Z45:AB45" si="149">IF($F45=TRUE,G45,"")</f>
        <v>2</v>
      </c>
      <c r="AA45" s="57">
        <f t="shared" si="149"/>
        <v>0</v>
      </c>
      <c r="AB45" s="57">
        <f t="shared" si="149"/>
        <v>2</v>
      </c>
      <c r="AC45" s="58">
        <f t="shared" si="131"/>
        <v>3</v>
      </c>
      <c r="AD45" s="59">
        <f t="shared" ref="AD45:AE45" si="150">IF($F45=TRUE,K45,"")</f>
        <v>4</v>
      </c>
      <c r="AE45" s="60">
        <f t="shared" si="150"/>
        <v>0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210</v>
      </c>
      <c r="E46" s="62" t="s">
        <v>157</v>
      </c>
      <c r="F46" s="55" t="b">
        <v>0</v>
      </c>
      <c r="G46" s="57">
        <v>2</v>
      </c>
      <c r="H46" s="57">
        <v>0</v>
      </c>
      <c r="I46" s="57">
        <v>0</v>
      </c>
      <c r="J46" s="58">
        <f t="shared" si="127"/>
        <v>2</v>
      </c>
      <c r="K46" s="59">
        <v>3</v>
      </c>
      <c r="L46" s="60"/>
      <c r="M46" s="52">
        <f t="shared" si="137"/>
        <v>6</v>
      </c>
      <c r="N46" s="61" t="s">
        <v>182</v>
      </c>
      <c r="O46" s="62" t="s">
        <v>157</v>
      </c>
      <c r="P46" s="57" t="b">
        <v>0</v>
      </c>
      <c r="Q46" s="57">
        <v>2</v>
      </c>
      <c r="R46" s="57">
        <v>0</v>
      </c>
      <c r="S46" s="57">
        <v>0</v>
      </c>
      <c r="T46" s="58">
        <f t="shared" si="128"/>
        <v>2</v>
      </c>
      <c r="U46" s="59">
        <v>3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3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61" t="s">
        <v>99</v>
      </c>
      <c r="E47" s="62" t="s">
        <v>100</v>
      </c>
      <c r="F47" s="55" t="b">
        <v>0</v>
      </c>
      <c r="G47" s="57">
        <v>2</v>
      </c>
      <c r="H47" s="57">
        <v>0</v>
      </c>
      <c r="I47" s="57">
        <v>0</v>
      </c>
      <c r="J47" s="58">
        <f t="shared" si="127"/>
        <v>2</v>
      </c>
      <c r="K47" s="59">
        <v>2</v>
      </c>
      <c r="L47" s="60"/>
      <c r="M47" s="52">
        <f t="shared" si="137"/>
        <v>7</v>
      </c>
      <c r="N47" s="61" t="s">
        <v>99</v>
      </c>
      <c r="O47" s="62" t="s">
        <v>100</v>
      </c>
      <c r="P47" s="57" t="b">
        <v>0</v>
      </c>
      <c r="Q47" s="57">
        <v>2</v>
      </c>
      <c r="R47" s="57">
        <v>0</v>
      </c>
      <c r="S47" s="57">
        <v>0</v>
      </c>
      <c r="T47" s="58">
        <f t="shared" si="128"/>
        <v>2</v>
      </c>
      <c r="U47" s="59">
        <v>2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2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>
        <f t="shared" si="136"/>
        <v>8</v>
      </c>
      <c r="D48" s="61" t="s">
        <v>136</v>
      </c>
      <c r="E48" s="62" t="s">
        <v>137</v>
      </c>
      <c r="F48" s="55" t="b">
        <v>0</v>
      </c>
      <c r="G48" s="57">
        <v>2</v>
      </c>
      <c r="H48" s="57">
        <v>0</v>
      </c>
      <c r="I48" s="57">
        <v>0</v>
      </c>
      <c r="J48" s="58">
        <f t="shared" si="127"/>
        <v>2</v>
      </c>
      <c r="K48" s="59">
        <v>2</v>
      </c>
      <c r="L48" s="60"/>
      <c r="M48" s="52">
        <f t="shared" si="137"/>
        <v>8</v>
      </c>
      <c r="N48" s="61" t="s">
        <v>136</v>
      </c>
      <c r="O48" s="62" t="s">
        <v>137</v>
      </c>
      <c r="P48" s="57" t="b">
        <v>0</v>
      </c>
      <c r="Q48" s="57">
        <v>2</v>
      </c>
      <c r="R48" s="57">
        <v>0</v>
      </c>
      <c r="S48" s="57">
        <v>0</v>
      </c>
      <c r="T48" s="58">
        <f t="shared" si="128"/>
        <v>2</v>
      </c>
      <c r="U48" s="59">
        <v>2</v>
      </c>
      <c r="V48" s="60"/>
      <c r="W48" s="52">
        <f t="shared" si="138"/>
        <v>8</v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2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20</v>
      </c>
      <c r="H50" s="75">
        <f t="shared" si="163"/>
        <v>0</v>
      </c>
      <c r="I50" s="75">
        <f t="shared" si="163"/>
        <v>2</v>
      </c>
      <c r="J50" s="75">
        <f t="shared" si="163"/>
        <v>21</v>
      </c>
      <c r="K50" s="76">
        <f t="shared" si="163"/>
        <v>30</v>
      </c>
      <c r="L50" s="77"/>
      <c r="M50" s="72"/>
      <c r="N50" s="73"/>
      <c r="O50" s="78" t="s">
        <v>40</v>
      </c>
      <c r="P50" s="74"/>
      <c r="Q50" s="74">
        <f t="shared" ref="Q50:U50" si="164">+SUM(Q41:Q49)</f>
        <v>6</v>
      </c>
      <c r="R50" s="75">
        <f t="shared" si="164"/>
        <v>0</v>
      </c>
      <c r="S50" s="75">
        <f t="shared" si="164"/>
        <v>0</v>
      </c>
      <c r="T50" s="75">
        <f t="shared" si="164"/>
        <v>6</v>
      </c>
      <c r="U50" s="76">
        <f t="shared" si="164"/>
        <v>7</v>
      </c>
      <c r="V50" s="77"/>
      <c r="W50" s="72"/>
      <c r="X50" s="73"/>
      <c r="Y50" s="78" t="s">
        <v>40</v>
      </c>
      <c r="Z50" s="74">
        <f t="shared" ref="Z50:AD50" si="165">+SUM(Z41:Z49)</f>
        <v>14</v>
      </c>
      <c r="AA50" s="75">
        <f t="shared" si="165"/>
        <v>0</v>
      </c>
      <c r="AB50" s="75">
        <f t="shared" si="165"/>
        <v>2</v>
      </c>
      <c r="AC50" s="75">
        <f t="shared" si="165"/>
        <v>15</v>
      </c>
      <c r="AD50" s="76">
        <f t="shared" si="165"/>
        <v>23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77</v>
      </c>
      <c r="H51" s="90">
        <f t="shared" si="166"/>
        <v>10</v>
      </c>
      <c r="I51" s="90">
        <f t="shared" si="166"/>
        <v>8</v>
      </c>
      <c r="J51" s="90">
        <f t="shared" si="166"/>
        <v>86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50</v>
      </c>
      <c r="R51" s="90">
        <f t="shared" si="167"/>
        <v>6</v>
      </c>
      <c r="S51" s="90">
        <f t="shared" si="167"/>
        <v>10</v>
      </c>
      <c r="T51" s="90">
        <f t="shared" si="167"/>
        <v>58</v>
      </c>
      <c r="U51" s="91">
        <f t="shared" si="167"/>
        <v>80</v>
      </c>
      <c r="V51" s="85"/>
      <c r="W51" s="80"/>
      <c r="X51" s="81"/>
      <c r="Y51" s="94" t="s">
        <v>101</v>
      </c>
      <c r="Z51" s="90">
        <f t="shared" ref="Z51:AD51" si="168">Z50+Z39</f>
        <v>29</v>
      </c>
      <c r="AA51" s="90">
        <f t="shared" si="168"/>
        <v>0</v>
      </c>
      <c r="AB51" s="90">
        <f t="shared" si="168"/>
        <v>2</v>
      </c>
      <c r="AC51" s="90">
        <f t="shared" si="168"/>
        <v>30</v>
      </c>
      <c r="AD51" s="91">
        <f t="shared" si="168"/>
        <v>44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268</v>
      </c>
      <c r="E53" s="62" t="s">
        <v>221</v>
      </c>
      <c r="F53" s="55" t="b">
        <v>1</v>
      </c>
      <c r="G53" s="57">
        <v>3</v>
      </c>
      <c r="H53" s="57">
        <v>0</v>
      </c>
      <c r="I53" s="57">
        <v>0</v>
      </c>
      <c r="J53" s="58">
        <f t="shared" ref="J53:J61" si="169">IF(G53="","",G53+(H53+I53)/2)</f>
        <v>3</v>
      </c>
      <c r="K53" s="59">
        <v>4</v>
      </c>
      <c r="L53" s="60"/>
      <c r="M53" s="52">
        <f>IF($D53="","",1)</f>
        <v>1</v>
      </c>
      <c r="N53" s="61"/>
      <c r="O53" s="62"/>
      <c r="P53" s="57"/>
      <c r="Q53" s="57"/>
      <c r="R53" s="57"/>
      <c r="S53" s="57"/>
      <c r="T53" s="58" t="str">
        <f t="shared" ref="T53:T61" si="170">IF(Q53="","",Q53+(R53+S53)/2)</f>
        <v/>
      </c>
      <c r="U53" s="59"/>
      <c r="V53" s="60"/>
      <c r="W53" s="52">
        <f>IF($D53="","",1)</f>
        <v>1</v>
      </c>
      <c r="X53" s="61" t="str">
        <f t="shared" ref="X53:Y53" si="171">IF($F53=TRUE,D53,"")</f>
        <v>ENM301</v>
      </c>
      <c r="Y53" s="62" t="str">
        <f t="shared" si="171"/>
        <v>Mühendislik Ekonomisi</v>
      </c>
      <c r="Z53" s="57">
        <f t="shared" ref="Z53:AB53" si="172">IF($F53=TRUE,G53,"")</f>
        <v>3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3</v>
      </c>
      <c r="AD53" s="59">
        <f t="shared" ref="AD53:AE53" si="174">IF($F53=TRUE,K53,"")</f>
        <v>4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4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463</v>
      </c>
      <c r="E54" s="62" t="s">
        <v>464</v>
      </c>
      <c r="F54" s="55" t="b">
        <v>0</v>
      </c>
      <c r="G54" s="57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/>
      <c r="M54" s="52">
        <f t="shared" ref="M54:M61" si="179">IF($D54="","",MAX(M$53:M53)+1)</f>
        <v>2</v>
      </c>
      <c r="N54" s="61" t="s">
        <v>399</v>
      </c>
      <c r="O54" s="62" t="s">
        <v>400</v>
      </c>
      <c r="P54" s="57"/>
      <c r="Q54" s="57">
        <v>3</v>
      </c>
      <c r="R54" s="57">
        <v>0</v>
      </c>
      <c r="S54" s="57">
        <v>2</v>
      </c>
      <c r="T54" s="58">
        <f t="shared" si="170"/>
        <v>4</v>
      </c>
      <c r="U54" s="59">
        <v>6</v>
      </c>
      <c r="V54" s="60" t="s">
        <v>395</v>
      </c>
      <c r="W54" s="52">
        <f t="shared" ref="W54:W61" si="180">IF($D54="","",MAX(W$53:W53)+1)</f>
        <v>2</v>
      </c>
      <c r="X54" s="61" t="str">
        <f t="shared" ref="X54:Y54" si="181">IF($F54=TRUE,D54,"")</f>
        <v/>
      </c>
      <c r="Y54" s="62" t="str">
        <f t="shared" si="181"/>
        <v/>
      </c>
      <c r="Z54" s="57" t="str">
        <f t="shared" ref="Z54:AB54" si="182">IF($F54=TRUE,G54,"")</f>
        <v/>
      </c>
      <c r="AA54" s="57" t="str">
        <f t="shared" si="182"/>
        <v/>
      </c>
      <c r="AB54" s="57" t="str">
        <f t="shared" si="182"/>
        <v/>
      </c>
      <c r="AC54" s="58" t="str">
        <f t="shared" si="173"/>
        <v/>
      </c>
      <c r="AD54" s="59" t="str">
        <f t="shared" ref="AD54:AE54" si="183">IF($F54=TRUE,K54,"")</f>
        <v/>
      </c>
      <c r="AE54" s="60" t="str">
        <f t="shared" si="183"/>
        <v/>
      </c>
      <c r="AF54" s="63"/>
      <c r="AG54" s="67">
        <f t="shared" si="175"/>
        <v>0</v>
      </c>
      <c r="AH54" s="68">
        <f t="shared" si="176"/>
        <v>5</v>
      </c>
      <c r="AI54" s="63">
        <f t="shared" si="177"/>
        <v>0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465</v>
      </c>
      <c r="E55" s="62" t="s">
        <v>466</v>
      </c>
      <c r="F55" s="55" t="b">
        <v>1</v>
      </c>
      <c r="G55" s="57">
        <v>3</v>
      </c>
      <c r="H55" s="57">
        <v>0</v>
      </c>
      <c r="I55" s="57">
        <v>0</v>
      </c>
      <c r="J55" s="58">
        <f t="shared" si="169"/>
        <v>3</v>
      </c>
      <c r="K55" s="95">
        <v>5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ENM305</v>
      </c>
      <c r="Y55" s="62" t="str">
        <f t="shared" si="184"/>
        <v>Tesis Tasarımı ve Planlaması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5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5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467</v>
      </c>
      <c r="E56" s="62" t="s">
        <v>468</v>
      </c>
      <c r="F56" s="55" t="b">
        <v>1</v>
      </c>
      <c r="G56" s="57">
        <v>3</v>
      </c>
      <c r="H56" s="57">
        <v>0</v>
      </c>
      <c r="I56" s="57">
        <v>0</v>
      </c>
      <c r="J56" s="58">
        <f t="shared" si="169"/>
        <v>3</v>
      </c>
      <c r="K56" s="59">
        <v>5</v>
      </c>
      <c r="L56" s="60" t="s">
        <v>459</v>
      </c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ENM307</v>
      </c>
      <c r="Y56" s="62" t="str">
        <f t="shared" si="187"/>
        <v>Yöneylem Araştırması 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5</v>
      </c>
      <c r="AE56" s="60" t="str">
        <f t="shared" si="189"/>
        <v>ENM208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5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469</v>
      </c>
      <c r="E57" s="62" t="s">
        <v>115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ENS351</v>
      </c>
      <c r="Y57" s="62" t="str">
        <f t="shared" si="190"/>
        <v>Bölüm Seçmeli Ders 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4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4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470</v>
      </c>
      <c r="E58" s="62" t="s">
        <v>117</v>
      </c>
      <c r="F58" s="55" t="b">
        <v>1</v>
      </c>
      <c r="G58" s="57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ENS353</v>
      </c>
      <c r="Y58" s="62" t="str">
        <f t="shared" si="193"/>
        <v>Bölüm Seçmeli Ders II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471</v>
      </c>
      <c r="E59" s="62" t="s">
        <v>472</v>
      </c>
      <c r="F59" s="55" t="b">
        <v>1</v>
      </c>
      <c r="G59" s="57">
        <v>0</v>
      </c>
      <c r="H59" s="57">
        <v>0</v>
      </c>
      <c r="I59" s="57">
        <v>0</v>
      </c>
      <c r="J59" s="58">
        <f t="shared" si="169"/>
        <v>0</v>
      </c>
      <c r="K59" s="95">
        <v>3</v>
      </c>
      <c r="L59" s="60"/>
      <c r="M59" s="52">
        <f t="shared" si="179"/>
        <v>7</v>
      </c>
      <c r="N59" s="61" t="str">
        <f>IF(O59="","",VLOOKUP(O59,İ!$C$101:$K$157,2,0))</f>
        <v/>
      </c>
      <c r="O59" s="62"/>
      <c r="P59" s="57"/>
      <c r="Q59" s="57" t="str">
        <f>IF(O59="","",VLOOKUP(O59,İ!$C$101:$K$157,4,0))</f>
        <v/>
      </c>
      <c r="R59" s="57" t="str">
        <f>IF(O59="","",VLOOKUP(O59,İ!$C$101:$K$157,5,0))</f>
        <v/>
      </c>
      <c r="S59" s="57" t="str">
        <f>IF(O59="","",VLOOKUP(O59,İ!$C$101:$K$157,6,0))</f>
        <v/>
      </c>
      <c r="T59" s="58" t="str">
        <f t="shared" si="170"/>
        <v/>
      </c>
      <c r="U59" s="59" t="str">
        <f>IF(O59="","",VLOOKUP(O59,İ!$C$101:$K$157,8,0))</f>
        <v/>
      </c>
      <c r="V59" s="60" t="str">
        <f>IF(O59="","",VLOOKUP(O59,İ!$C$101:$K$157,9,0))</f>
        <v/>
      </c>
      <c r="W59" s="52">
        <f t="shared" si="180"/>
        <v>7</v>
      </c>
      <c r="X59" s="61" t="str">
        <f t="shared" ref="X59:Y59" si="196">IF($F59=TRUE,D59,"")</f>
        <v>ENS355</v>
      </c>
      <c r="Y59" s="62" t="str">
        <f t="shared" si="196"/>
        <v>Bölüm Seçmeli Ders III
Staj I</v>
      </c>
      <c r="Z59" s="57">
        <f t="shared" ref="Z59:AB59" si="197">IF($F59=TRUE,G59,"")</f>
        <v>0</v>
      </c>
      <c r="AA59" s="57">
        <f t="shared" si="197"/>
        <v>0</v>
      </c>
      <c r="AB59" s="57">
        <f t="shared" si="197"/>
        <v>0</v>
      </c>
      <c r="AC59" s="58">
        <f t="shared" si="173"/>
        <v>0</v>
      </c>
      <c r="AD59" s="59">
        <f t="shared" ref="AD59:AE59" si="198">IF($F59=TRUE,K59,"")</f>
        <v>3</v>
      </c>
      <c r="AE59" s="60">
        <f t="shared" si="198"/>
        <v>0</v>
      </c>
      <c r="AF59" s="63"/>
      <c r="AG59" s="67">
        <f t="shared" si="175"/>
        <v>0</v>
      </c>
      <c r="AH59" s="68">
        <f t="shared" si="176"/>
        <v>0</v>
      </c>
      <c r="AI59" s="63">
        <f t="shared" si="177"/>
        <v>3</v>
      </c>
      <c r="AJ59" s="9"/>
    </row>
    <row r="60" spans="1:36" ht="14.25" customHeight="1" x14ac:dyDescent="0.3">
      <c r="A60" s="309"/>
      <c r="B60" s="306"/>
      <c r="C60" s="52" t="str">
        <f t="shared" si="178"/>
        <v/>
      </c>
      <c r="D60" s="61"/>
      <c r="E60" s="62"/>
      <c r="F60" s="55" t="b">
        <v>0</v>
      </c>
      <c r="G60" s="57"/>
      <c r="H60" s="57"/>
      <c r="I60" s="57"/>
      <c r="J60" s="58" t="str">
        <f t="shared" si="169"/>
        <v/>
      </c>
      <c r="K60" s="59"/>
      <c r="L60" s="60"/>
      <c r="M60" s="52" t="str">
        <f t="shared" si="179"/>
        <v/>
      </c>
      <c r="N60" s="61" t="str">
        <f>IF(O60="","",VLOOKUP(O60,İ!$C$101:$K$157,2,0))</f>
        <v/>
      </c>
      <c r="O60" s="62"/>
      <c r="P60" s="57"/>
      <c r="Q60" s="57" t="str">
        <f>IF(O60="","",VLOOKUP(O60,İ!$C$101:$K$157,4,0))</f>
        <v/>
      </c>
      <c r="R60" s="57" t="str">
        <f>IF(O60="","",VLOOKUP(O60,İ!$C$101:$K$157,5,0))</f>
        <v/>
      </c>
      <c r="S60" s="57" t="str">
        <f>IF(O60="","",VLOOKUP(O60,İ!$C$101:$K$157,6,0))</f>
        <v/>
      </c>
      <c r="T60" s="58" t="str">
        <f t="shared" si="170"/>
        <v/>
      </c>
      <c r="U60" s="59" t="str">
        <f>IF(O60="","",VLOOKUP(O60,İ!$C$101:$K$157,8,0))</f>
        <v/>
      </c>
      <c r="V60" s="60" t="str">
        <f>IF(O60="","",VLOOKUP(O60,İ!$C$101:$K$157,9,0))</f>
        <v/>
      </c>
      <c r="W60" s="52" t="str">
        <f t="shared" si="180"/>
        <v/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0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18</v>
      </c>
      <c r="H62" s="75">
        <f t="shared" si="205"/>
        <v>0</v>
      </c>
      <c r="I62" s="75">
        <f t="shared" si="205"/>
        <v>0</v>
      </c>
      <c r="J62" s="75">
        <f t="shared" si="205"/>
        <v>18</v>
      </c>
      <c r="K62" s="76">
        <f t="shared" si="205"/>
        <v>30</v>
      </c>
      <c r="L62" s="77"/>
      <c r="M62" s="72"/>
      <c r="N62" s="73"/>
      <c r="O62" s="78" t="s">
        <v>40</v>
      </c>
      <c r="P62" s="74"/>
      <c r="Q62" s="74">
        <f t="shared" ref="Q62:U62" si="206">+SUM(Q53:Q61)</f>
        <v>3</v>
      </c>
      <c r="R62" s="75">
        <f t="shared" si="206"/>
        <v>0</v>
      </c>
      <c r="S62" s="75">
        <f t="shared" si="206"/>
        <v>2</v>
      </c>
      <c r="T62" s="75">
        <f t="shared" si="206"/>
        <v>4</v>
      </c>
      <c r="U62" s="76">
        <f t="shared" si="206"/>
        <v>6</v>
      </c>
      <c r="V62" s="77"/>
      <c r="W62" s="72"/>
      <c r="X62" s="73"/>
      <c r="Y62" s="78" t="s">
        <v>40</v>
      </c>
      <c r="Z62" s="74">
        <f t="shared" ref="Z62:AD62" si="207">+SUM(Z53:Z61)</f>
        <v>15</v>
      </c>
      <c r="AA62" s="75">
        <f t="shared" si="207"/>
        <v>0</v>
      </c>
      <c r="AB62" s="75">
        <f t="shared" si="207"/>
        <v>0</v>
      </c>
      <c r="AC62" s="75">
        <f t="shared" si="207"/>
        <v>15</v>
      </c>
      <c r="AD62" s="76">
        <f t="shared" si="207"/>
        <v>25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95</v>
      </c>
      <c r="H63" s="90">
        <f t="shared" si="208"/>
        <v>10</v>
      </c>
      <c r="I63" s="90">
        <f t="shared" si="208"/>
        <v>8</v>
      </c>
      <c r="J63" s="90">
        <f t="shared" si="208"/>
        <v>104</v>
      </c>
      <c r="K63" s="91">
        <f t="shared" si="208"/>
        <v>150</v>
      </c>
      <c r="L63" s="92"/>
      <c r="M63" s="80"/>
      <c r="N63" s="81"/>
      <c r="O63" s="94" t="s">
        <v>101</v>
      </c>
      <c r="P63" s="89"/>
      <c r="Q63" s="90">
        <f t="shared" ref="Q63:U63" si="209">Q62+Q51</f>
        <v>53</v>
      </c>
      <c r="R63" s="90">
        <f t="shared" si="209"/>
        <v>6</v>
      </c>
      <c r="S63" s="90">
        <f t="shared" si="209"/>
        <v>12</v>
      </c>
      <c r="T63" s="90">
        <f t="shared" si="209"/>
        <v>62</v>
      </c>
      <c r="U63" s="91">
        <f t="shared" si="209"/>
        <v>86</v>
      </c>
      <c r="V63" s="85"/>
      <c r="W63" s="80"/>
      <c r="X63" s="81"/>
      <c r="Y63" s="94" t="s">
        <v>101</v>
      </c>
      <c r="Z63" s="90">
        <f t="shared" ref="Z63:AD63" si="210">Z62+Z51</f>
        <v>44</v>
      </c>
      <c r="AA63" s="90">
        <f t="shared" si="210"/>
        <v>0</v>
      </c>
      <c r="AB63" s="90">
        <f t="shared" si="210"/>
        <v>2</v>
      </c>
      <c r="AC63" s="90">
        <f t="shared" si="210"/>
        <v>45</v>
      </c>
      <c r="AD63" s="91">
        <f t="shared" si="210"/>
        <v>69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363</v>
      </c>
      <c r="E65" s="62" t="s">
        <v>473</v>
      </c>
      <c r="F65" s="55" t="b">
        <v>1</v>
      </c>
      <c r="G65" s="57">
        <v>2</v>
      </c>
      <c r="H65" s="57">
        <v>2</v>
      </c>
      <c r="I65" s="57">
        <v>0</v>
      </c>
      <c r="J65" s="58">
        <f t="shared" ref="J65:J73" si="211">IF(G65="","",G65+(H65+I65)/2)</f>
        <v>3</v>
      </c>
      <c r="K65" s="59">
        <v>5</v>
      </c>
      <c r="L65" s="60" t="s">
        <v>205</v>
      </c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ENM302</v>
      </c>
      <c r="Y65" s="62" t="str">
        <f t="shared" si="213"/>
        <v>Endüstri Mühendisliğinde Bilgisayar Uygulamaları</v>
      </c>
      <c r="Z65" s="57">
        <f t="shared" ref="Z65:AB65" si="214">IF($F65=TRUE,G65,"")</f>
        <v>2</v>
      </c>
      <c r="AA65" s="57">
        <f t="shared" si="214"/>
        <v>2</v>
      </c>
      <c r="AB65" s="57">
        <f t="shared" si="214"/>
        <v>0</v>
      </c>
      <c r="AC65" s="58">
        <f t="shared" ref="AC65:AC73" si="215">IF(Z65="","",Z65+(AA65+AB65)/2)</f>
        <v>3</v>
      </c>
      <c r="AD65" s="59">
        <f t="shared" ref="AD65:AE65" si="216">IF($F65=TRUE,K65,"")</f>
        <v>5</v>
      </c>
      <c r="AE65" s="60" t="str">
        <f t="shared" si="216"/>
        <v>ENM103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5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209</v>
      </c>
      <c r="E66" s="62" t="s">
        <v>153</v>
      </c>
      <c r="F66" s="55" t="b">
        <v>1</v>
      </c>
      <c r="G66" s="57">
        <v>3</v>
      </c>
      <c r="H66" s="57">
        <v>0</v>
      </c>
      <c r="I66" s="57">
        <v>0</v>
      </c>
      <c r="J66" s="58">
        <f t="shared" si="211"/>
        <v>3</v>
      </c>
      <c r="K66" s="59">
        <v>4</v>
      </c>
      <c r="L66" s="60"/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ENM304</v>
      </c>
      <c r="Y66" s="62" t="str">
        <f t="shared" si="223"/>
        <v>İş Sağlığı ve Güvenliği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4</v>
      </c>
      <c r="AE66" s="60">
        <f t="shared" si="225"/>
        <v>0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4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474</v>
      </c>
      <c r="E67" s="62" t="s">
        <v>475</v>
      </c>
      <c r="F67" s="55" t="b">
        <v>1</v>
      </c>
      <c r="G67" s="57">
        <v>3</v>
      </c>
      <c r="H67" s="57">
        <v>0</v>
      </c>
      <c r="I67" s="57">
        <v>0</v>
      </c>
      <c r="J67" s="58">
        <f t="shared" si="211"/>
        <v>3</v>
      </c>
      <c r="K67" s="59">
        <v>4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ENM306</v>
      </c>
      <c r="Y67" s="62" t="str">
        <f t="shared" si="226"/>
        <v>Proje Planlama ve Yönetimi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4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4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476</v>
      </c>
      <c r="E68" s="62" t="s">
        <v>477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ENM308</v>
      </c>
      <c r="Y68" s="62" t="str">
        <f t="shared" si="229"/>
        <v>Üretim Planlama ve Stok Kontrolü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478</v>
      </c>
      <c r="E69" s="62" t="s">
        <v>479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5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ENM310</v>
      </c>
      <c r="Y69" s="62" t="str">
        <f t="shared" si="232"/>
        <v>Yöneylem Araştırması III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5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5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480</v>
      </c>
      <c r="E70" s="62" t="s">
        <v>132</v>
      </c>
      <c r="F70" s="55" t="b">
        <v>1</v>
      </c>
      <c r="G70" s="57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ENS352</v>
      </c>
      <c r="Y70" s="62" t="str">
        <f t="shared" si="235"/>
        <v>Bölüm Seçmeli Ders IV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481</v>
      </c>
      <c r="E71" s="62" t="s">
        <v>147</v>
      </c>
      <c r="F71" s="55" t="b">
        <v>1</v>
      </c>
      <c r="G71" s="57">
        <v>3</v>
      </c>
      <c r="H71" s="57">
        <v>0</v>
      </c>
      <c r="I71" s="57">
        <v>0</v>
      </c>
      <c r="J71" s="58">
        <f t="shared" si="211"/>
        <v>3</v>
      </c>
      <c r="K71" s="59">
        <v>4</v>
      </c>
      <c r="L71" s="60"/>
      <c r="M71" s="52">
        <f t="shared" si="221"/>
        <v>7</v>
      </c>
      <c r="N71" s="61" t="str">
        <f>IF(O71="","",VLOOKUP(O71,İ!$C$101:$K$157,2,0))</f>
        <v/>
      </c>
      <c r="O71" s="62"/>
      <c r="P71" s="57"/>
      <c r="Q71" s="57" t="str">
        <f>IF(O71="","",VLOOKUP(O71,İ!$C$101:$K$157,4,0))</f>
        <v/>
      </c>
      <c r="R71" s="57" t="str">
        <f>IF(O71="","",VLOOKUP(O71,İ!$C$101:$K$157,5,0))</f>
        <v/>
      </c>
      <c r="S71" s="57" t="str">
        <f>IF(O71="","",VLOOKUP(O71,İ!$C$101:$K$157,6,0))</f>
        <v/>
      </c>
      <c r="T71" s="58" t="str">
        <f t="shared" si="212"/>
        <v/>
      </c>
      <c r="U71" s="59" t="str">
        <f>IF(O71="","",VLOOKUP(O71,İ!$C$101:$K$157,8,0))</f>
        <v/>
      </c>
      <c r="V71" s="60" t="str">
        <f>IF(O71="","",VLOOKUP(O71,İ!$C$101:$K$157,9,0))</f>
        <v/>
      </c>
      <c r="W71" s="52">
        <f t="shared" si="222"/>
        <v>7</v>
      </c>
      <c r="X71" s="61" t="str">
        <f t="shared" ref="X71:Y71" si="238">IF($F71=TRUE,D71,"")</f>
        <v>ENS354</v>
      </c>
      <c r="Y71" s="62" t="str">
        <f t="shared" si="238"/>
        <v>Bölüm Seçmeli Ders V</v>
      </c>
      <c r="Z71" s="57">
        <f t="shared" ref="Z71:AB71" si="239">IF($F71=TRUE,G71,"")</f>
        <v>3</v>
      </c>
      <c r="AA71" s="57">
        <f t="shared" si="239"/>
        <v>0</v>
      </c>
      <c r="AB71" s="57">
        <f t="shared" si="239"/>
        <v>0</v>
      </c>
      <c r="AC71" s="58">
        <f t="shared" si="215"/>
        <v>3</v>
      </c>
      <c r="AD71" s="59">
        <f t="shared" ref="AD71:AE71" si="240">IF($F71=TRUE,K71,"")</f>
        <v>4</v>
      </c>
      <c r="AE71" s="60">
        <f t="shared" si="240"/>
        <v>0</v>
      </c>
      <c r="AF71" s="63"/>
      <c r="AG71" s="67">
        <f t="shared" si="217"/>
        <v>0</v>
      </c>
      <c r="AH71" s="68">
        <f t="shared" si="218"/>
        <v>0</v>
      </c>
      <c r="AI71" s="63">
        <f t="shared" si="219"/>
        <v>4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20</v>
      </c>
      <c r="H74" s="75">
        <f t="shared" si="247"/>
        <v>2</v>
      </c>
      <c r="I74" s="75">
        <f t="shared" si="247"/>
        <v>0</v>
      </c>
      <c r="J74" s="75">
        <f t="shared" si="247"/>
        <v>21</v>
      </c>
      <c r="K74" s="76">
        <f t="shared" si="247"/>
        <v>30</v>
      </c>
      <c r="L74" s="77"/>
      <c r="M74" s="72"/>
      <c r="N74" s="73"/>
      <c r="O74" s="78" t="s">
        <v>40</v>
      </c>
      <c r="P74" s="74"/>
      <c r="Q74" s="74">
        <f t="shared" ref="Q74:U74" si="248">+SUM(Q65:Q73)</f>
        <v>0</v>
      </c>
      <c r="R74" s="75">
        <f t="shared" si="248"/>
        <v>0</v>
      </c>
      <c r="S74" s="75">
        <f t="shared" si="248"/>
        <v>0</v>
      </c>
      <c r="T74" s="75">
        <f t="shared" si="248"/>
        <v>0</v>
      </c>
      <c r="U74" s="76">
        <f t="shared" si="248"/>
        <v>0</v>
      </c>
      <c r="V74" s="77"/>
      <c r="W74" s="72"/>
      <c r="X74" s="73"/>
      <c r="Y74" s="78" t="s">
        <v>40</v>
      </c>
      <c r="Z74" s="74">
        <f t="shared" ref="Z74:AD74" si="249">+SUM(Z65:Z73)</f>
        <v>20</v>
      </c>
      <c r="AA74" s="75">
        <f t="shared" si="249"/>
        <v>2</v>
      </c>
      <c r="AB74" s="75">
        <f t="shared" si="249"/>
        <v>0</v>
      </c>
      <c r="AC74" s="75">
        <f t="shared" si="249"/>
        <v>21</v>
      </c>
      <c r="AD74" s="76">
        <f t="shared" si="249"/>
        <v>30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115</v>
      </c>
      <c r="H75" s="90">
        <f t="shared" si="250"/>
        <v>12</v>
      </c>
      <c r="I75" s="90">
        <f t="shared" si="250"/>
        <v>8</v>
      </c>
      <c r="J75" s="90">
        <f t="shared" si="250"/>
        <v>125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53</v>
      </c>
      <c r="R75" s="90">
        <f t="shared" si="251"/>
        <v>6</v>
      </c>
      <c r="S75" s="90">
        <f t="shared" si="251"/>
        <v>12</v>
      </c>
      <c r="T75" s="90">
        <f t="shared" si="251"/>
        <v>62</v>
      </c>
      <c r="U75" s="91">
        <f t="shared" si="251"/>
        <v>86</v>
      </c>
      <c r="V75" s="85"/>
      <c r="W75" s="80"/>
      <c r="X75" s="81"/>
      <c r="Y75" s="94" t="s">
        <v>101</v>
      </c>
      <c r="Z75" s="90">
        <f t="shared" ref="Z75:AD75" si="252">Z74+Z63</f>
        <v>64</v>
      </c>
      <c r="AA75" s="90">
        <f t="shared" si="252"/>
        <v>2</v>
      </c>
      <c r="AB75" s="90">
        <f t="shared" si="252"/>
        <v>2</v>
      </c>
      <c r="AC75" s="90">
        <f t="shared" si="252"/>
        <v>66</v>
      </c>
      <c r="AD75" s="91">
        <f t="shared" si="252"/>
        <v>99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482</v>
      </c>
      <c r="E77" s="62" t="s">
        <v>483</v>
      </c>
      <c r="F77" s="55" t="b">
        <v>1</v>
      </c>
      <c r="G77" s="57">
        <v>3</v>
      </c>
      <c r="H77" s="57">
        <v>0</v>
      </c>
      <c r="I77" s="57">
        <v>0</v>
      </c>
      <c r="J77" s="58">
        <f t="shared" ref="J77:J85" si="253">IF(G77="","",G77+(H77+I77)/2)</f>
        <v>3</v>
      </c>
      <c r="K77" s="59">
        <v>4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ENM401</v>
      </c>
      <c r="Y77" s="62" t="str">
        <f t="shared" si="255"/>
        <v>İleri İmalat Sistemleri</v>
      </c>
      <c r="Z77" s="57">
        <f t="shared" ref="Z77:AB77" si="256">IF($F77=TRUE,G77,"")</f>
        <v>3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3</v>
      </c>
      <c r="AD77" s="59">
        <f t="shared" ref="AD77:AE77" si="258">IF($F77=TRUE,K77,"")</f>
        <v>4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4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484</v>
      </c>
      <c r="E78" s="62" t="s">
        <v>485</v>
      </c>
      <c r="F78" s="55" t="b">
        <v>1</v>
      </c>
      <c r="G78" s="57">
        <v>3</v>
      </c>
      <c r="H78" s="57">
        <v>0</v>
      </c>
      <c r="I78" s="57">
        <v>0</v>
      </c>
      <c r="J78" s="58">
        <f t="shared" si="253"/>
        <v>3</v>
      </c>
      <c r="K78" s="59">
        <v>4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ENM403</v>
      </c>
      <c r="Y78" s="62" t="str">
        <f t="shared" si="265"/>
        <v>İnsan Kaynakları Yönetimi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4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4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486</v>
      </c>
      <c r="E79" s="62" t="s">
        <v>487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95">
        <v>5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ENM405</v>
      </c>
      <c r="Y79" s="62" t="str">
        <f t="shared" si="268"/>
        <v>Tedarik Zinciri Yönetimi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5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5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488</v>
      </c>
      <c r="E80" s="62" t="s">
        <v>489</v>
      </c>
      <c r="F80" s="55" t="b">
        <v>1</v>
      </c>
      <c r="G80" s="57">
        <v>0</v>
      </c>
      <c r="H80" s="57">
        <v>2</v>
      </c>
      <c r="I80" s="57">
        <v>0</v>
      </c>
      <c r="J80" s="58">
        <f t="shared" si="253"/>
        <v>1</v>
      </c>
      <c r="K80" s="59">
        <v>4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ENS451</v>
      </c>
      <c r="Y80" s="62" t="str">
        <f t="shared" si="271"/>
        <v>Bölüm Seçmeli Ders VI
Bitirme Projesi I</v>
      </c>
      <c r="Z80" s="57">
        <f t="shared" ref="Z80:AB80" si="272">IF($F80=TRUE,G80,"")</f>
        <v>0</v>
      </c>
      <c r="AA80" s="57">
        <f t="shared" si="272"/>
        <v>2</v>
      </c>
      <c r="AB80" s="57">
        <f t="shared" si="272"/>
        <v>0</v>
      </c>
      <c r="AC80" s="58">
        <f t="shared" si="257"/>
        <v>1</v>
      </c>
      <c r="AD80" s="59">
        <f t="shared" ref="AD80:AE80" si="273">IF($F80=TRUE,K80,"")</f>
        <v>4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4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490</v>
      </c>
      <c r="E81" s="62" t="s">
        <v>491</v>
      </c>
      <c r="F81" s="55" t="b">
        <v>1</v>
      </c>
      <c r="G81" s="57">
        <v>2</v>
      </c>
      <c r="H81" s="57">
        <v>2</v>
      </c>
      <c r="I81" s="57">
        <v>0</v>
      </c>
      <c r="J81" s="58">
        <f t="shared" si="253"/>
        <v>3</v>
      </c>
      <c r="K81" s="59">
        <v>6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ENS453</v>
      </c>
      <c r="Y81" s="62" t="str">
        <f t="shared" si="274"/>
        <v>Bölüm Seçmeli Ders VII
Endüstri Mühendisliğinde Tasarım II</v>
      </c>
      <c r="Z81" s="57">
        <f t="shared" ref="Z81:AB81" si="275">IF($F81=TRUE,G81,"")</f>
        <v>2</v>
      </c>
      <c r="AA81" s="57">
        <f t="shared" si="275"/>
        <v>2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6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6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492</v>
      </c>
      <c r="E82" s="62" t="s">
        <v>493</v>
      </c>
      <c r="F82" s="55" t="b">
        <v>1</v>
      </c>
      <c r="G82" s="57">
        <v>0</v>
      </c>
      <c r="H82" s="57">
        <v>0</v>
      </c>
      <c r="I82" s="57">
        <v>0</v>
      </c>
      <c r="J82" s="58">
        <f t="shared" si="253"/>
        <v>0</v>
      </c>
      <c r="K82" s="95">
        <v>3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ENS455</v>
      </c>
      <c r="Y82" s="62" t="str">
        <f t="shared" si="277"/>
        <v>Bölüm Seçmeli Ders VIII
Staj II</v>
      </c>
      <c r="Z82" s="57">
        <f t="shared" ref="Z82:AB82" si="278">IF($F82=TRUE,G82,"")</f>
        <v>0</v>
      </c>
      <c r="AA82" s="57">
        <f t="shared" si="278"/>
        <v>0</v>
      </c>
      <c r="AB82" s="57">
        <f t="shared" si="278"/>
        <v>0</v>
      </c>
      <c r="AC82" s="58">
        <f t="shared" si="257"/>
        <v>0</v>
      </c>
      <c r="AD82" s="59">
        <f t="shared" ref="AD82:AE82" si="279">IF($F82=TRUE,K82,"")</f>
        <v>3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3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154</v>
      </c>
      <c r="E83" s="62" t="s">
        <v>155</v>
      </c>
      <c r="F83" s="55" t="b">
        <v>0</v>
      </c>
      <c r="G83" s="57">
        <v>3</v>
      </c>
      <c r="H83" s="57">
        <v>0</v>
      </c>
      <c r="I83" s="57">
        <v>0</v>
      </c>
      <c r="J83" s="58">
        <f t="shared" si="253"/>
        <v>3</v>
      </c>
      <c r="K83" s="59">
        <v>4</v>
      </c>
      <c r="L83" s="60"/>
      <c r="M83" s="52">
        <f t="shared" si="263"/>
        <v>7</v>
      </c>
      <c r="N83" s="61" t="s">
        <v>197</v>
      </c>
      <c r="O83" s="62" t="s">
        <v>155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4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14</v>
      </c>
      <c r="H86" s="75">
        <f t="shared" si="289"/>
        <v>4</v>
      </c>
      <c r="I86" s="75">
        <f t="shared" si="289"/>
        <v>0</v>
      </c>
      <c r="J86" s="75">
        <f t="shared" si="289"/>
        <v>16</v>
      </c>
      <c r="K86" s="76">
        <f t="shared" si="289"/>
        <v>30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11</v>
      </c>
      <c r="AA86" s="75">
        <f t="shared" si="291"/>
        <v>4</v>
      </c>
      <c r="AB86" s="75">
        <f t="shared" si="291"/>
        <v>0</v>
      </c>
      <c r="AC86" s="75">
        <f t="shared" si="291"/>
        <v>13</v>
      </c>
      <c r="AD86" s="76">
        <f t="shared" si="291"/>
        <v>26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129</v>
      </c>
      <c r="H87" s="90">
        <f t="shared" si="292"/>
        <v>16</v>
      </c>
      <c r="I87" s="90">
        <f t="shared" si="292"/>
        <v>8</v>
      </c>
      <c r="J87" s="90">
        <f t="shared" si="292"/>
        <v>141</v>
      </c>
      <c r="K87" s="91">
        <f t="shared" si="292"/>
        <v>210</v>
      </c>
      <c r="L87" s="92"/>
      <c r="M87" s="80"/>
      <c r="N87" s="81"/>
      <c r="O87" s="94" t="s">
        <v>101</v>
      </c>
      <c r="P87" s="89"/>
      <c r="Q87" s="90">
        <f t="shared" ref="Q87:U87" si="293">Q86+Q75</f>
        <v>56</v>
      </c>
      <c r="R87" s="90">
        <f t="shared" si="293"/>
        <v>6</v>
      </c>
      <c r="S87" s="90">
        <f t="shared" si="293"/>
        <v>12</v>
      </c>
      <c r="T87" s="90">
        <f t="shared" si="293"/>
        <v>65</v>
      </c>
      <c r="U87" s="91">
        <f t="shared" si="293"/>
        <v>90</v>
      </c>
      <c r="V87" s="85"/>
      <c r="W87" s="80"/>
      <c r="X87" s="81"/>
      <c r="Y87" s="94" t="s">
        <v>101</v>
      </c>
      <c r="Z87" s="90">
        <f t="shared" ref="Z87:AD87" si="294">Z86+Z75</f>
        <v>75</v>
      </c>
      <c r="AA87" s="90">
        <f t="shared" si="294"/>
        <v>6</v>
      </c>
      <c r="AB87" s="90">
        <f t="shared" si="294"/>
        <v>2</v>
      </c>
      <c r="AC87" s="90">
        <f t="shared" si="294"/>
        <v>79</v>
      </c>
      <c r="AD87" s="91">
        <f t="shared" si="294"/>
        <v>125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494</v>
      </c>
      <c r="E89" s="62" t="s">
        <v>495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4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ENM402</v>
      </c>
      <c r="Y89" s="62" t="str">
        <f t="shared" si="297"/>
        <v>Kalite Planlama ve Kontrol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4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4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496</v>
      </c>
      <c r="E90" s="62" t="s">
        <v>497</v>
      </c>
      <c r="F90" s="55" t="b">
        <v>1</v>
      </c>
      <c r="G90" s="57">
        <v>3</v>
      </c>
      <c r="H90" s="57">
        <v>0</v>
      </c>
      <c r="I90" s="57">
        <v>0</v>
      </c>
      <c r="J90" s="58">
        <f t="shared" si="295"/>
        <v>3</v>
      </c>
      <c r="K90" s="59">
        <v>4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ENM404</v>
      </c>
      <c r="Y90" s="62" t="str">
        <f t="shared" si="307"/>
        <v>Veri Tabanı Yönetimi Sistemleri</v>
      </c>
      <c r="Z90" s="57">
        <f t="shared" ref="Z90:AB90" si="308">IF($F90=TRUE,G90,"")</f>
        <v>3</v>
      </c>
      <c r="AA90" s="57">
        <f t="shared" si="308"/>
        <v>0</v>
      </c>
      <c r="AB90" s="57">
        <f t="shared" si="308"/>
        <v>0</v>
      </c>
      <c r="AC90" s="58">
        <f t="shared" si="299"/>
        <v>3</v>
      </c>
      <c r="AD90" s="59">
        <f t="shared" ref="AD90:AE90" si="309">IF($F90=TRUE,K90,"")</f>
        <v>4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4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498</v>
      </c>
      <c r="E91" s="247" t="s">
        <v>499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ENM406</v>
      </c>
      <c r="Y91" s="62" t="str">
        <f t="shared" si="310"/>
        <v>Yönetim Bilişim Sistemleri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500</v>
      </c>
      <c r="E92" s="62" t="s">
        <v>167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ENS452</v>
      </c>
      <c r="Y92" s="62" t="str">
        <f t="shared" si="313"/>
        <v>Bölüm Seçmeli Ders IX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501</v>
      </c>
      <c r="E93" s="62" t="s">
        <v>502</v>
      </c>
      <c r="F93" s="55" t="b">
        <v>1</v>
      </c>
      <c r="G93" s="57">
        <v>0</v>
      </c>
      <c r="H93" s="57">
        <v>2</v>
      </c>
      <c r="I93" s="57">
        <v>0</v>
      </c>
      <c r="J93" s="58">
        <f t="shared" si="295"/>
        <v>1</v>
      </c>
      <c r="K93" s="59">
        <v>4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ENS454</v>
      </c>
      <c r="Y93" s="62" t="str">
        <f t="shared" si="316"/>
        <v>Bölüm Seçmeli Ders X
Bitirme Projesi II</v>
      </c>
      <c r="Z93" s="57">
        <f t="shared" ref="Z93:AB93" si="317">IF($F93=TRUE,G93,"")</f>
        <v>0</v>
      </c>
      <c r="AA93" s="57">
        <f t="shared" si="317"/>
        <v>2</v>
      </c>
      <c r="AB93" s="57">
        <f t="shared" si="317"/>
        <v>0</v>
      </c>
      <c r="AC93" s="58">
        <f t="shared" si="299"/>
        <v>1</v>
      </c>
      <c r="AD93" s="59">
        <f t="shared" ref="AD93:AE93" si="318">IF($F93=TRUE,K93,"")</f>
        <v>4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4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61" t="s">
        <v>503</v>
      </c>
      <c r="E94" s="62" t="s">
        <v>504</v>
      </c>
      <c r="F94" s="55" t="b">
        <v>1</v>
      </c>
      <c r="G94" s="57">
        <v>2</v>
      </c>
      <c r="H94" s="57">
        <v>2</v>
      </c>
      <c r="I94" s="57">
        <v>0</v>
      </c>
      <c r="J94" s="58">
        <f t="shared" si="295"/>
        <v>3</v>
      </c>
      <c r="K94" s="59">
        <v>6</v>
      </c>
      <c r="L94" s="60"/>
      <c r="M94" s="52">
        <f t="shared" si="305"/>
        <v>6</v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>
        <f t="shared" si="306"/>
        <v>6</v>
      </c>
      <c r="X94" s="61" t="str">
        <f t="shared" ref="X94:Y94" si="319">IF($F94=TRUE,D94,"")</f>
        <v>ENS456</v>
      </c>
      <c r="Y94" s="62" t="str">
        <f t="shared" si="319"/>
        <v>Bölüm Seçmeli Ders XI
Endüstri Mühendisliğinde Tasarım II</v>
      </c>
      <c r="Z94" s="57">
        <f t="shared" ref="Z94:AB94" si="320">IF($F94=TRUE,G94,"")</f>
        <v>2</v>
      </c>
      <c r="AA94" s="57">
        <f t="shared" si="320"/>
        <v>2</v>
      </c>
      <c r="AB94" s="57">
        <f t="shared" si="320"/>
        <v>0</v>
      </c>
      <c r="AC94" s="58">
        <f t="shared" si="299"/>
        <v>3</v>
      </c>
      <c r="AD94" s="59">
        <f t="shared" ref="AD94:AE94" si="321">IF($F94=TRUE,K94,"")</f>
        <v>6</v>
      </c>
      <c r="AE94" s="60">
        <f t="shared" si="321"/>
        <v>0</v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6</v>
      </c>
      <c r="AJ94" s="9"/>
    </row>
    <row r="95" spans="1:36" ht="14.25" customHeight="1" x14ac:dyDescent="0.3">
      <c r="A95" s="309"/>
      <c r="B95" s="306"/>
      <c r="C95" s="52">
        <f t="shared" si="304"/>
        <v>7</v>
      </c>
      <c r="D95" s="61" t="s">
        <v>172</v>
      </c>
      <c r="E95" s="62" t="s">
        <v>173</v>
      </c>
      <c r="F95" s="55" t="b">
        <v>0</v>
      </c>
      <c r="G95" s="57">
        <v>3</v>
      </c>
      <c r="H95" s="57">
        <v>0</v>
      </c>
      <c r="I95" s="57">
        <v>0</v>
      </c>
      <c r="J95" s="58">
        <f t="shared" si="295"/>
        <v>3</v>
      </c>
      <c r="K95" s="59">
        <v>4</v>
      </c>
      <c r="L95" s="60"/>
      <c r="M95" s="52">
        <f t="shared" si="305"/>
        <v>7</v>
      </c>
      <c r="N95" s="61" t="s">
        <v>198</v>
      </c>
      <c r="O95" s="62" t="s">
        <v>173</v>
      </c>
      <c r="P95" s="57" t="b">
        <v>0</v>
      </c>
      <c r="Q95" s="57">
        <v>3</v>
      </c>
      <c r="R95" s="57">
        <v>0</v>
      </c>
      <c r="S95" s="57">
        <v>0</v>
      </c>
      <c r="T95" s="58">
        <f t="shared" si="296"/>
        <v>3</v>
      </c>
      <c r="U95" s="59">
        <v>4</v>
      </c>
      <c r="V95" s="60"/>
      <c r="W95" s="52">
        <f t="shared" si="306"/>
        <v>7</v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4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17</v>
      </c>
      <c r="H98" s="75">
        <f t="shared" si="331"/>
        <v>4</v>
      </c>
      <c r="I98" s="75">
        <f t="shared" si="331"/>
        <v>0</v>
      </c>
      <c r="J98" s="75">
        <f t="shared" si="331"/>
        <v>19</v>
      </c>
      <c r="K98" s="76">
        <f t="shared" si="331"/>
        <v>30</v>
      </c>
      <c r="L98" s="77"/>
      <c r="M98" s="72"/>
      <c r="N98" s="73"/>
      <c r="O98" s="78" t="s">
        <v>40</v>
      </c>
      <c r="P98" s="74"/>
      <c r="Q98" s="74">
        <f t="shared" ref="Q98:U98" si="332">+SUM(Q89:Q97)</f>
        <v>3</v>
      </c>
      <c r="R98" s="75">
        <f t="shared" si="332"/>
        <v>0</v>
      </c>
      <c r="S98" s="75">
        <f t="shared" si="332"/>
        <v>0</v>
      </c>
      <c r="T98" s="75">
        <f t="shared" si="332"/>
        <v>3</v>
      </c>
      <c r="U98" s="76">
        <f t="shared" si="332"/>
        <v>4</v>
      </c>
      <c r="V98" s="77"/>
      <c r="W98" s="72"/>
      <c r="X98" s="73"/>
      <c r="Y98" s="78" t="s">
        <v>40</v>
      </c>
      <c r="Z98" s="74">
        <f t="shared" ref="Z98:AD98" si="333">+SUM(Z89:Z97)</f>
        <v>14</v>
      </c>
      <c r="AA98" s="75">
        <f t="shared" si="333"/>
        <v>4</v>
      </c>
      <c r="AB98" s="75">
        <f t="shared" si="333"/>
        <v>0</v>
      </c>
      <c r="AC98" s="75">
        <f t="shared" si="333"/>
        <v>16</v>
      </c>
      <c r="AD98" s="76">
        <f t="shared" si="333"/>
        <v>26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146</v>
      </c>
      <c r="H99" s="96">
        <f t="shared" si="334"/>
        <v>20</v>
      </c>
      <c r="I99" s="96">
        <f t="shared" si="334"/>
        <v>8</v>
      </c>
      <c r="J99" s="96">
        <f t="shared" si="334"/>
        <v>160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59</v>
      </c>
      <c r="R99" s="96">
        <f t="shared" si="335"/>
        <v>6</v>
      </c>
      <c r="S99" s="96">
        <f t="shared" si="335"/>
        <v>12</v>
      </c>
      <c r="T99" s="96">
        <f t="shared" si="335"/>
        <v>68</v>
      </c>
      <c r="U99" s="97">
        <f t="shared" si="335"/>
        <v>94</v>
      </c>
      <c r="V99" s="85"/>
      <c r="W99" s="80"/>
      <c r="X99" s="81"/>
      <c r="Y99" s="94" t="s">
        <v>101</v>
      </c>
      <c r="Z99" s="96">
        <f t="shared" ref="Z99:AD99" si="336">Z98+Z87</f>
        <v>89</v>
      </c>
      <c r="AA99" s="96">
        <f t="shared" si="336"/>
        <v>10</v>
      </c>
      <c r="AB99" s="96">
        <f t="shared" si="336"/>
        <v>2</v>
      </c>
      <c r="AC99" s="96">
        <f t="shared" si="336"/>
        <v>95</v>
      </c>
      <c r="AD99" s="97">
        <f t="shared" si="336"/>
        <v>151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5">
    <mergeCell ref="E98:F98"/>
    <mergeCell ref="E99:F99"/>
    <mergeCell ref="E2:F2"/>
    <mergeCell ref="A4:A27"/>
    <mergeCell ref="B5:B15"/>
    <mergeCell ref="B17:B27"/>
    <mergeCell ref="A28:A51"/>
    <mergeCell ref="B29:B39"/>
    <mergeCell ref="A52:A75"/>
    <mergeCell ref="B41:B51"/>
    <mergeCell ref="B53:B63"/>
    <mergeCell ref="A76:A99"/>
    <mergeCell ref="B77:B87"/>
    <mergeCell ref="B89:B99"/>
    <mergeCell ref="B65:B75"/>
  </mergeCells>
  <conditionalFormatting sqref="E2 O2 Y2">
    <cfRule type="containsText" dxfId="147" priority="1" operator="containsText" text="MAKİNE">
      <formula>NOT(ISERROR(SEARCH(("MAKİNE"),(E2))))</formula>
    </cfRule>
    <cfRule type="containsText" dxfId="146" priority="2" operator="containsText" text="İNŞAAT">
      <formula>NOT(ISERROR(SEARCH(("İNŞAAT"),(E2))))</formula>
    </cfRule>
    <cfRule type="containsText" dxfId="145" priority="3" operator="containsText" text="ELEKTRİK">
      <formula>NOT(ISERROR(SEARCH(("ELEKTRİK"),(E2))))</formula>
    </cfRule>
    <cfRule type="containsText" dxfId="144" priority="4" operator="containsText" text="BİLGİSAYAR">
      <formula>NOT(ISERROR(SEARCH(("BİLGİSAYAR"),(E2))))</formula>
    </cfRule>
    <cfRule type="containsText" dxfId="143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142" priority="6">
      <formula>$AG5=1</formula>
    </cfRule>
  </conditionalFormatting>
  <conditionalFormatting sqref="L2">
    <cfRule type="cellIs" dxfId="141" priority="7" operator="equal">
      <formula>240</formula>
    </cfRule>
    <cfRule type="cellIs" dxfId="140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4A86E8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183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64</v>
      </c>
      <c r="E2" s="311" t="s">
        <v>1</v>
      </c>
      <c r="F2" s="312"/>
      <c r="G2" s="14">
        <f t="shared" ref="G2:K2" si="0">G99</f>
        <v>158</v>
      </c>
      <c r="H2" s="15">
        <f t="shared" si="0"/>
        <v>10</v>
      </c>
      <c r="I2" s="15">
        <f t="shared" si="0"/>
        <v>12</v>
      </c>
      <c r="J2" s="16">
        <f t="shared" si="0"/>
        <v>169</v>
      </c>
      <c r="K2" s="17">
        <f t="shared" si="0"/>
        <v>240</v>
      </c>
      <c r="L2" s="18">
        <f>U2+AD2</f>
        <v>240</v>
      </c>
      <c r="M2" s="12"/>
      <c r="N2" s="19">
        <v>24</v>
      </c>
      <c r="O2" s="20" t="s">
        <v>184</v>
      </c>
      <c r="P2" s="21"/>
      <c r="Q2" s="21"/>
      <c r="R2" s="21"/>
      <c r="S2" s="21"/>
      <c r="T2" s="22"/>
      <c r="U2" s="17">
        <f>SUM(AH5:AH13,AH17:AH25,AH29:AH37,AH41:AH49,AH53:AH61,AH65:AH73,AH77:AH85,AH89:AH97)</f>
        <v>80</v>
      </c>
      <c r="V2" s="23"/>
      <c r="W2" s="12"/>
      <c r="X2" s="19">
        <v>40</v>
      </c>
      <c r="Y2" s="20" t="str">
        <f>E2</f>
        <v>Çift Dal: MAKİNE Müh.</v>
      </c>
      <c r="Z2" s="21"/>
      <c r="AA2" s="21"/>
      <c r="AB2" s="21"/>
      <c r="AC2" s="22"/>
      <c r="AD2" s="17">
        <f>SUM(AI5:AI13,AI17:AI25,AI29:AI37,AI41:AI49,AI53:AI61,AI65:AI73,AI77:AI85,AI89:AI97)</f>
        <v>160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53" t="s">
        <v>20</v>
      </c>
      <c r="E5" s="54" t="s">
        <v>21</v>
      </c>
      <c r="F5" s="55" t="b">
        <v>0</v>
      </c>
      <c r="G5" s="56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/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53" t="s">
        <v>22</v>
      </c>
      <c r="E6" s="54" t="s">
        <v>23</v>
      </c>
      <c r="F6" s="55" t="b">
        <v>0</v>
      </c>
      <c r="G6" s="56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/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53" t="s">
        <v>24</v>
      </c>
      <c r="E7" s="54" t="s">
        <v>25</v>
      </c>
      <c r="F7" s="55" t="b">
        <v>0</v>
      </c>
      <c r="G7" s="56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/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53" t="s">
        <v>26</v>
      </c>
      <c r="E8" s="54" t="s">
        <v>27</v>
      </c>
      <c r="F8" s="55" t="b">
        <v>0</v>
      </c>
      <c r="G8" s="56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185</v>
      </c>
      <c r="O8" s="62" t="s">
        <v>186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3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53" t="s">
        <v>30</v>
      </c>
      <c r="E9" s="54" t="s">
        <v>31</v>
      </c>
      <c r="F9" s="55" t="b">
        <v>1</v>
      </c>
      <c r="G9" s="56">
        <v>2</v>
      </c>
      <c r="H9" s="57">
        <v>0</v>
      </c>
      <c r="I9" s="57">
        <v>0</v>
      </c>
      <c r="J9" s="58">
        <f t="shared" si="1"/>
        <v>2</v>
      </c>
      <c r="K9" s="59">
        <v>2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 t="str">
        <f>IF(O9="","",VLOOKUP(O9,İ!$C$101:$K$157,9,0))</f>
        <v/>
      </c>
      <c r="W9" s="52">
        <f t="shared" si="12"/>
        <v>5</v>
      </c>
      <c r="X9" s="61" t="str">
        <f t="shared" ref="X9:Y9" si="22">IF($F9=TRUE,D9,"")</f>
        <v>MAK103</v>
      </c>
      <c r="Y9" s="62" t="str">
        <f t="shared" si="22"/>
        <v>Ölçme Tekniği</v>
      </c>
      <c r="Z9" s="57">
        <f t="shared" ref="Z9:AB9" si="23">IF($F9=TRUE,G9,"")</f>
        <v>2</v>
      </c>
      <c r="AA9" s="57">
        <f t="shared" si="23"/>
        <v>0</v>
      </c>
      <c r="AB9" s="57">
        <f t="shared" si="23"/>
        <v>0</v>
      </c>
      <c r="AC9" s="58">
        <f t="shared" si="5"/>
        <v>2</v>
      </c>
      <c r="AD9" s="59">
        <f t="shared" ref="AD9:AE9" si="24">IF($F9=TRUE,K9,"")</f>
        <v>2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2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53" t="s">
        <v>32</v>
      </c>
      <c r="E10" s="54" t="s">
        <v>33</v>
      </c>
      <c r="F10" s="55" t="b">
        <v>0</v>
      </c>
      <c r="G10" s="56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53" t="s">
        <v>34</v>
      </c>
      <c r="E11" s="54" t="s">
        <v>35</v>
      </c>
      <c r="F11" s="55" t="b">
        <v>1</v>
      </c>
      <c r="G11" s="56">
        <v>1</v>
      </c>
      <c r="H11" s="57">
        <v>2</v>
      </c>
      <c r="I11" s="57">
        <v>0</v>
      </c>
      <c r="J11" s="58">
        <f t="shared" si="1"/>
        <v>2</v>
      </c>
      <c r="K11" s="59">
        <v>4</v>
      </c>
      <c r="L11" s="60"/>
      <c r="M11" s="52">
        <f t="shared" si="11"/>
        <v>7</v>
      </c>
      <c r="N11" s="61"/>
      <c r="O11" s="62"/>
      <c r="P11" s="57"/>
      <c r="Q11" s="57"/>
      <c r="R11" s="57"/>
      <c r="S11" s="57"/>
      <c r="T11" s="58" t="str">
        <f t="shared" si="2"/>
        <v/>
      </c>
      <c r="U11" s="59"/>
      <c r="V11" s="60"/>
      <c r="W11" s="52">
        <f t="shared" si="12"/>
        <v>7</v>
      </c>
      <c r="X11" s="61" t="str">
        <f t="shared" ref="X11:Y11" si="28">IF($F11=TRUE,D11,"")</f>
        <v>MMF103</v>
      </c>
      <c r="Y11" s="62" t="str">
        <f t="shared" si="28"/>
        <v>Teknik Resim</v>
      </c>
      <c r="Z11" s="57">
        <f t="shared" ref="Z11:AB11" si="29">IF($F11=TRUE,G11,"")</f>
        <v>1</v>
      </c>
      <c r="AA11" s="57">
        <f t="shared" si="29"/>
        <v>2</v>
      </c>
      <c r="AB11" s="57">
        <f t="shared" si="29"/>
        <v>0</v>
      </c>
      <c r="AC11" s="58">
        <f t="shared" si="5"/>
        <v>2</v>
      </c>
      <c r="AD11" s="59">
        <f t="shared" ref="AD11:AE11" si="30">IF($F11=TRUE,K11,"")</f>
        <v>4</v>
      </c>
      <c r="AE11" s="60">
        <f t="shared" si="30"/>
        <v>0</v>
      </c>
      <c r="AF11" s="63"/>
      <c r="AG11" s="67">
        <f t="shared" si="7"/>
        <v>0</v>
      </c>
      <c r="AH11" s="68">
        <f t="shared" si="8"/>
        <v>0</v>
      </c>
      <c r="AI11" s="63">
        <f t="shared" si="9"/>
        <v>4</v>
      </c>
      <c r="AJ11" s="9"/>
    </row>
    <row r="12" spans="1:36" ht="14.25" customHeight="1" x14ac:dyDescent="0.3">
      <c r="A12" s="309"/>
      <c r="B12" s="306"/>
      <c r="C12" s="52">
        <f t="shared" si="10"/>
        <v>8</v>
      </c>
      <c r="D12" s="53" t="s">
        <v>38</v>
      </c>
      <c r="E12" s="54" t="s">
        <v>39</v>
      </c>
      <c r="F12" s="55" t="b">
        <v>0</v>
      </c>
      <c r="G12" s="56">
        <v>2</v>
      </c>
      <c r="H12" s="57">
        <v>1</v>
      </c>
      <c r="I12" s="57">
        <v>0</v>
      </c>
      <c r="J12" s="58">
        <f t="shared" si="1"/>
        <v>2.5</v>
      </c>
      <c r="K12" s="59">
        <v>2</v>
      </c>
      <c r="L12" s="60"/>
      <c r="M12" s="52">
        <f t="shared" si="11"/>
        <v>8</v>
      </c>
      <c r="N12" s="61" t="s">
        <v>38</v>
      </c>
      <c r="O12" s="62" t="s">
        <v>39</v>
      </c>
      <c r="P12" s="57" t="b">
        <v>0</v>
      </c>
      <c r="Q12" s="57">
        <v>2</v>
      </c>
      <c r="R12" s="57">
        <v>1</v>
      </c>
      <c r="S12" s="57">
        <v>0</v>
      </c>
      <c r="T12" s="58">
        <f t="shared" si="2"/>
        <v>2.5</v>
      </c>
      <c r="U12" s="59">
        <v>2</v>
      </c>
      <c r="V12" s="60"/>
      <c r="W12" s="52">
        <f t="shared" si="12"/>
        <v>8</v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2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53"/>
      <c r="E13" s="54"/>
      <c r="F13" s="55" t="b">
        <v>0</v>
      </c>
      <c r="G13" s="56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303" t="s">
        <v>40</v>
      </c>
      <c r="F14" s="304"/>
      <c r="G14" s="74">
        <f t="shared" ref="G14:K14" si="37">+SUM(G5:G13)</f>
        <v>18</v>
      </c>
      <c r="H14" s="75">
        <f t="shared" si="37"/>
        <v>5</v>
      </c>
      <c r="I14" s="75">
        <f t="shared" si="37"/>
        <v>4</v>
      </c>
      <c r="J14" s="75">
        <f t="shared" si="37"/>
        <v>22.5</v>
      </c>
      <c r="K14" s="76">
        <f t="shared" si="37"/>
        <v>29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24</v>
      </c>
      <c r="V14" s="77"/>
      <c r="W14" s="72"/>
      <c r="X14" s="73"/>
      <c r="Y14" s="78" t="s">
        <v>40</v>
      </c>
      <c r="Z14" s="74">
        <f t="shared" ref="Z14:AD14" si="39">+SUM(Z5:Z13)</f>
        <v>3</v>
      </c>
      <c r="AA14" s="75">
        <f t="shared" si="39"/>
        <v>2</v>
      </c>
      <c r="AB14" s="75">
        <f t="shared" si="39"/>
        <v>0</v>
      </c>
      <c r="AC14" s="75">
        <f t="shared" si="39"/>
        <v>4</v>
      </c>
      <c r="AD14" s="76">
        <f t="shared" si="39"/>
        <v>6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1"/>
      <c r="E15" s="301" t="s">
        <v>41</v>
      </c>
      <c r="F15" s="302"/>
      <c r="G15" s="82">
        <f t="shared" ref="G15:K15" si="40">G14</f>
        <v>18</v>
      </c>
      <c r="H15" s="83">
        <f t="shared" si="40"/>
        <v>5</v>
      </c>
      <c r="I15" s="83">
        <f t="shared" si="40"/>
        <v>4</v>
      </c>
      <c r="J15" s="83">
        <f t="shared" si="40"/>
        <v>22.5</v>
      </c>
      <c r="K15" s="84">
        <f t="shared" si="40"/>
        <v>29</v>
      </c>
      <c r="L15" s="85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24</v>
      </c>
      <c r="V15" s="92"/>
      <c r="W15" s="86"/>
      <c r="X15" s="87"/>
      <c r="Y15" s="88" t="s">
        <v>41</v>
      </c>
      <c r="Z15" s="90">
        <f t="shared" ref="Z15:AD15" si="42">Z14</f>
        <v>3</v>
      </c>
      <c r="AA15" s="90">
        <f t="shared" si="42"/>
        <v>2</v>
      </c>
      <c r="AB15" s="90">
        <f t="shared" si="42"/>
        <v>0</v>
      </c>
      <c r="AC15" s="83">
        <f t="shared" si="42"/>
        <v>4</v>
      </c>
      <c r="AD15" s="91">
        <f t="shared" si="42"/>
        <v>6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6" t="s">
        <v>6</v>
      </c>
      <c r="E16" s="46" t="s">
        <v>7</v>
      </c>
      <c r="F16" s="47" t="s">
        <v>15</v>
      </c>
      <c r="G16" s="47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53" t="s">
        <v>43</v>
      </c>
      <c r="E17" s="54" t="s">
        <v>44</v>
      </c>
      <c r="F17" s="55" t="b">
        <v>0</v>
      </c>
      <c r="G17" s="56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53" t="s">
        <v>45</v>
      </c>
      <c r="E18" s="54" t="s">
        <v>46</v>
      </c>
      <c r="F18" s="55" t="b">
        <v>1</v>
      </c>
      <c r="G18" s="56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/>
      <c r="O18" s="62"/>
      <c r="P18" s="57"/>
      <c r="Q18" s="57"/>
      <c r="R18" s="57"/>
      <c r="S18" s="57"/>
      <c r="T18" s="58" t="str">
        <f t="shared" si="44"/>
        <v/>
      </c>
      <c r="U18" s="59"/>
      <c r="V18" s="60"/>
      <c r="W18" s="52">
        <f t="shared" ref="W18:W25" si="54">IF($D18="","",MAX(W$17:W17)+1)</f>
        <v>2</v>
      </c>
      <c r="X18" s="61" t="str">
        <f t="shared" ref="X18:Y18" si="55">IF($F18=TRUE,D18,"")</f>
        <v>FIZ102</v>
      </c>
      <c r="Y18" s="62" t="str">
        <f t="shared" si="55"/>
        <v>Fizik II</v>
      </c>
      <c r="Z18" s="57">
        <f t="shared" ref="Z18:AB18" si="56">IF($F18=TRUE,G18,"")</f>
        <v>3</v>
      </c>
      <c r="AA18" s="57">
        <f t="shared" si="56"/>
        <v>0</v>
      </c>
      <c r="AB18" s="57">
        <f t="shared" si="56"/>
        <v>2</v>
      </c>
      <c r="AC18" s="58">
        <f t="shared" si="47"/>
        <v>4</v>
      </c>
      <c r="AD18" s="59">
        <f t="shared" ref="AD18:AE18" si="57">IF($F18=TRUE,K18,"")</f>
        <v>6</v>
      </c>
      <c r="AE18" s="60">
        <f t="shared" si="57"/>
        <v>0</v>
      </c>
      <c r="AF18" s="63"/>
      <c r="AG18" s="67">
        <f t="shared" si="49"/>
        <v>0</v>
      </c>
      <c r="AH18" s="68">
        <f t="shared" si="50"/>
        <v>0</v>
      </c>
      <c r="AI18" s="63">
        <f t="shared" si="51"/>
        <v>6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53" t="s">
        <v>47</v>
      </c>
      <c r="E19" s="54" t="s">
        <v>48</v>
      </c>
      <c r="F19" s="55" t="b">
        <v>1</v>
      </c>
      <c r="G19" s="56">
        <v>3</v>
      </c>
      <c r="H19" s="57">
        <v>0</v>
      </c>
      <c r="I19" s="57">
        <v>0</v>
      </c>
      <c r="J19" s="58">
        <f t="shared" si="43"/>
        <v>3</v>
      </c>
      <c r="K19" s="59">
        <v>4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MAK102</v>
      </c>
      <c r="Y19" s="62" t="str">
        <f t="shared" si="58"/>
        <v>Statik</v>
      </c>
      <c r="Z19" s="57">
        <f t="shared" ref="Z19:AB19" si="59">IF($F19=TRUE,G19,"")</f>
        <v>3</v>
      </c>
      <c r="AA19" s="57">
        <f t="shared" si="59"/>
        <v>0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4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4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53" t="s">
        <v>50</v>
      </c>
      <c r="E20" s="54" t="s">
        <v>37</v>
      </c>
      <c r="F20" s="55" t="b">
        <v>1</v>
      </c>
      <c r="G20" s="56">
        <v>1</v>
      </c>
      <c r="H20" s="57">
        <v>2</v>
      </c>
      <c r="I20" s="57">
        <v>0</v>
      </c>
      <c r="J20" s="58">
        <f t="shared" si="43"/>
        <v>2</v>
      </c>
      <c r="K20" s="59">
        <v>3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 t="str">
        <f>IF(O20="","",VLOOKUP(O20,İ!$C$101:$K$157,9,0))</f>
        <v/>
      </c>
      <c r="W20" s="52">
        <f t="shared" si="54"/>
        <v>4</v>
      </c>
      <c r="X20" s="61" t="str">
        <f t="shared" ref="X20:Y20" si="61">IF($F20=TRUE,D20,"")</f>
        <v>MAK104</v>
      </c>
      <c r="Y20" s="62" t="str">
        <f t="shared" si="61"/>
        <v>Bilgisayar Destekli Teknik Resim</v>
      </c>
      <c r="Z20" s="57">
        <f t="shared" ref="Z20:AB20" si="62">IF($F20=TRUE,G20,"")</f>
        <v>1</v>
      </c>
      <c r="AA20" s="57">
        <f t="shared" si="62"/>
        <v>2</v>
      </c>
      <c r="AB20" s="57">
        <f t="shared" si="62"/>
        <v>0</v>
      </c>
      <c r="AC20" s="58">
        <f t="shared" si="47"/>
        <v>2</v>
      </c>
      <c r="AD20" s="59">
        <f t="shared" ref="AD20:AE20" si="63">IF($F20=TRUE,K20,"")</f>
        <v>3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3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53" t="s">
        <v>51</v>
      </c>
      <c r="E21" s="54" t="s">
        <v>52</v>
      </c>
      <c r="F21" s="55" t="b">
        <v>0</v>
      </c>
      <c r="G21" s="56">
        <v>1</v>
      </c>
      <c r="H21" s="57">
        <v>2</v>
      </c>
      <c r="I21" s="57">
        <v>0</v>
      </c>
      <c r="J21" s="58">
        <f t="shared" si="43"/>
        <v>2</v>
      </c>
      <c r="K21" s="59">
        <v>4</v>
      </c>
      <c r="L21" s="60"/>
      <c r="M21" s="52">
        <f t="shared" si="53"/>
        <v>5</v>
      </c>
      <c r="N21" s="61" t="s">
        <v>187</v>
      </c>
      <c r="O21" s="62" t="s">
        <v>188</v>
      </c>
      <c r="P21" s="57" t="b">
        <v>0</v>
      </c>
      <c r="Q21" s="57">
        <v>3</v>
      </c>
      <c r="R21" s="57">
        <v>0</v>
      </c>
      <c r="S21" s="57">
        <v>2</v>
      </c>
      <c r="T21" s="58">
        <f t="shared" si="44"/>
        <v>4</v>
      </c>
      <c r="U21" s="59">
        <v>7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53" t="s">
        <v>53</v>
      </c>
      <c r="E22" s="54" t="s">
        <v>54</v>
      </c>
      <c r="F22" s="55" t="b">
        <v>0</v>
      </c>
      <c r="G22" s="56">
        <v>3</v>
      </c>
      <c r="H22" s="57">
        <v>0</v>
      </c>
      <c r="I22" s="57">
        <v>0</v>
      </c>
      <c r="J22" s="58">
        <f t="shared" si="43"/>
        <v>3</v>
      </c>
      <c r="K22" s="59">
        <v>4</v>
      </c>
      <c r="L22" s="60"/>
      <c r="M22" s="52">
        <f t="shared" si="53"/>
        <v>6</v>
      </c>
      <c r="N22" s="61" t="s">
        <v>189</v>
      </c>
      <c r="O22" s="62" t="s">
        <v>190</v>
      </c>
      <c r="P22" s="57" t="b">
        <v>0</v>
      </c>
      <c r="Q22" s="57">
        <v>3</v>
      </c>
      <c r="R22" s="57">
        <v>0</v>
      </c>
      <c r="S22" s="57">
        <v>0</v>
      </c>
      <c r="T22" s="58">
        <f t="shared" si="44"/>
        <v>3</v>
      </c>
      <c r="U22" s="59">
        <v>4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4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53" t="s">
        <v>55</v>
      </c>
      <c r="E23" s="54" t="s">
        <v>56</v>
      </c>
      <c r="F23" s="55" t="b">
        <v>0</v>
      </c>
      <c r="G23" s="56">
        <v>1</v>
      </c>
      <c r="H23" s="57">
        <v>0</v>
      </c>
      <c r="I23" s="57">
        <v>0</v>
      </c>
      <c r="J23" s="58">
        <f t="shared" si="43"/>
        <v>1</v>
      </c>
      <c r="K23" s="59">
        <v>2</v>
      </c>
      <c r="L23" s="60"/>
      <c r="M23" s="52">
        <f t="shared" si="53"/>
        <v>7</v>
      </c>
      <c r="N23" s="61" t="s">
        <v>55</v>
      </c>
      <c r="O23" s="62" t="s">
        <v>56</v>
      </c>
      <c r="P23" s="57" t="b">
        <v>0</v>
      </c>
      <c r="Q23" s="57">
        <v>1</v>
      </c>
      <c r="R23" s="57">
        <v>0</v>
      </c>
      <c r="S23" s="57">
        <v>0</v>
      </c>
      <c r="T23" s="58">
        <f t="shared" si="44"/>
        <v>1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>
        <f t="shared" si="52"/>
        <v>8</v>
      </c>
      <c r="D24" s="53" t="s">
        <v>57</v>
      </c>
      <c r="E24" s="54" t="s">
        <v>58</v>
      </c>
      <c r="F24" s="55" t="b">
        <v>0</v>
      </c>
      <c r="G24" s="56">
        <v>2</v>
      </c>
      <c r="H24" s="57">
        <v>1</v>
      </c>
      <c r="I24" s="57">
        <v>0</v>
      </c>
      <c r="J24" s="58">
        <f t="shared" si="43"/>
        <v>2.5</v>
      </c>
      <c r="K24" s="59">
        <v>2</v>
      </c>
      <c r="L24" s="60"/>
      <c r="M24" s="52">
        <f t="shared" si="53"/>
        <v>8</v>
      </c>
      <c r="N24" s="61" t="s">
        <v>57</v>
      </c>
      <c r="O24" s="62" t="s">
        <v>58</v>
      </c>
      <c r="P24" s="57" t="b">
        <v>0</v>
      </c>
      <c r="Q24" s="57">
        <v>2</v>
      </c>
      <c r="R24" s="57">
        <v>1</v>
      </c>
      <c r="S24" s="57">
        <v>0</v>
      </c>
      <c r="T24" s="58">
        <f t="shared" si="44"/>
        <v>2.5</v>
      </c>
      <c r="U24" s="59">
        <v>2</v>
      </c>
      <c r="V24" s="60"/>
      <c r="W24" s="52">
        <f t="shared" si="54"/>
        <v>8</v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2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53"/>
      <c r="E25" s="54"/>
      <c r="F25" s="55" t="b">
        <v>0</v>
      </c>
      <c r="G25" s="56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303" t="s">
        <v>40</v>
      </c>
      <c r="F26" s="304"/>
      <c r="G26" s="74">
        <f t="shared" ref="G26:K26" si="79">+SUM(G17:G25)</f>
        <v>18</v>
      </c>
      <c r="H26" s="75">
        <f t="shared" si="79"/>
        <v>5</v>
      </c>
      <c r="I26" s="75">
        <f t="shared" si="79"/>
        <v>2</v>
      </c>
      <c r="J26" s="75">
        <f t="shared" si="79"/>
        <v>21.5</v>
      </c>
      <c r="K26" s="76">
        <f t="shared" si="79"/>
        <v>31</v>
      </c>
      <c r="L26" s="77"/>
      <c r="M26" s="72"/>
      <c r="N26" s="73"/>
      <c r="O26" s="78" t="s">
        <v>40</v>
      </c>
      <c r="P26" s="74"/>
      <c r="Q26" s="74">
        <f t="shared" ref="Q26:U26" si="80">+SUM(Q17:Q25)</f>
        <v>13</v>
      </c>
      <c r="R26" s="75">
        <f t="shared" si="80"/>
        <v>1</v>
      </c>
      <c r="S26" s="75">
        <f t="shared" si="80"/>
        <v>2</v>
      </c>
      <c r="T26" s="75">
        <f t="shared" si="80"/>
        <v>14.5</v>
      </c>
      <c r="U26" s="76">
        <f t="shared" si="80"/>
        <v>21</v>
      </c>
      <c r="V26" s="77"/>
      <c r="W26" s="72"/>
      <c r="X26" s="73"/>
      <c r="Y26" s="78" t="s">
        <v>40</v>
      </c>
      <c r="Z26" s="74">
        <f t="shared" ref="Z26:AD26" si="81">+SUM(Z17:Z25)</f>
        <v>7</v>
      </c>
      <c r="AA26" s="75">
        <f t="shared" si="81"/>
        <v>2</v>
      </c>
      <c r="AB26" s="75">
        <f t="shared" si="81"/>
        <v>2</v>
      </c>
      <c r="AC26" s="75">
        <f t="shared" si="81"/>
        <v>9</v>
      </c>
      <c r="AD26" s="76">
        <f t="shared" si="81"/>
        <v>13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301" t="s">
        <v>41</v>
      </c>
      <c r="F27" s="302"/>
      <c r="G27" s="90">
        <f t="shared" ref="G27:K27" si="82">G26+G15</f>
        <v>36</v>
      </c>
      <c r="H27" s="90">
        <f t="shared" si="82"/>
        <v>10</v>
      </c>
      <c r="I27" s="90">
        <f t="shared" si="82"/>
        <v>6</v>
      </c>
      <c r="J27" s="90">
        <f t="shared" si="82"/>
        <v>44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28</v>
      </c>
      <c r="R27" s="90">
        <f t="shared" si="83"/>
        <v>4</v>
      </c>
      <c r="S27" s="90">
        <f t="shared" si="83"/>
        <v>6</v>
      </c>
      <c r="T27" s="90">
        <f t="shared" si="83"/>
        <v>33</v>
      </c>
      <c r="U27" s="91">
        <f t="shared" si="83"/>
        <v>45</v>
      </c>
      <c r="V27" s="92"/>
      <c r="W27" s="86"/>
      <c r="X27" s="87"/>
      <c r="Y27" s="88" t="s">
        <v>41</v>
      </c>
      <c r="Z27" s="90">
        <f t="shared" ref="Z27:AD27" si="84">Z26+Z15</f>
        <v>10</v>
      </c>
      <c r="AA27" s="90">
        <f t="shared" si="84"/>
        <v>4</v>
      </c>
      <c r="AB27" s="90">
        <f t="shared" si="84"/>
        <v>2</v>
      </c>
      <c r="AC27" s="90">
        <f t="shared" si="84"/>
        <v>13</v>
      </c>
      <c r="AD27" s="91">
        <f t="shared" si="84"/>
        <v>19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6" t="s">
        <v>6</v>
      </c>
      <c r="E28" s="46" t="s">
        <v>7</v>
      </c>
      <c r="F28" s="47" t="s">
        <v>15</v>
      </c>
      <c r="G28" s="47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53" t="s">
        <v>61</v>
      </c>
      <c r="E29" s="54" t="s">
        <v>62</v>
      </c>
      <c r="F29" s="55" t="b">
        <v>1</v>
      </c>
      <c r="G29" s="56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/>
      <c r="O29" s="62"/>
      <c r="P29" s="57"/>
      <c r="Q29" s="57"/>
      <c r="R29" s="57"/>
      <c r="S29" s="57"/>
      <c r="T29" s="58" t="str">
        <f t="shared" ref="T29:T37" si="86">IF(Q29="","",Q29+(R29+S29)/2)</f>
        <v/>
      </c>
      <c r="U29" s="59"/>
      <c r="V29" s="60"/>
      <c r="W29" s="52">
        <f>IF($D29="","",1)</f>
        <v>1</v>
      </c>
      <c r="X29" s="61" t="str">
        <f t="shared" ref="X29:Y29" si="87">IF($F29=TRUE,D29,"")</f>
        <v>MAT201</v>
      </c>
      <c r="Y29" s="62" t="str">
        <f t="shared" si="87"/>
        <v>Diferansiyel Denklemler</v>
      </c>
      <c r="Z29" s="57">
        <f t="shared" ref="Z29:AB29" si="88">IF($F29=TRUE,G29,"")</f>
        <v>3</v>
      </c>
      <c r="AA29" s="57">
        <f t="shared" si="88"/>
        <v>0</v>
      </c>
      <c r="AB29" s="57">
        <f t="shared" si="88"/>
        <v>0</v>
      </c>
      <c r="AC29" s="58">
        <f t="shared" ref="AC29:AC37" si="89">IF(Z29="","",Z29+(AA29+AB29)/2)</f>
        <v>3</v>
      </c>
      <c r="AD29" s="59">
        <f t="shared" ref="AD29:AE29" si="90">IF($F29=TRUE,K29,"")</f>
        <v>4</v>
      </c>
      <c r="AE29" s="60">
        <f t="shared" si="90"/>
        <v>0</v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0</v>
      </c>
      <c r="AI29" s="66">
        <f t="shared" ref="AI29:AI37" si="93">IF(Y29="",0,AD29)</f>
        <v>4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53" t="s">
        <v>63</v>
      </c>
      <c r="E30" s="54" t="s">
        <v>64</v>
      </c>
      <c r="F30" s="55" t="b">
        <v>1</v>
      </c>
      <c r="G30" s="56">
        <v>3</v>
      </c>
      <c r="H30" s="57">
        <v>0</v>
      </c>
      <c r="I30" s="57">
        <v>0</v>
      </c>
      <c r="J30" s="58">
        <f t="shared" si="85"/>
        <v>3</v>
      </c>
      <c r="K30" s="59">
        <v>5</v>
      </c>
      <c r="L30" s="60"/>
      <c r="M30" s="52">
        <f t="shared" ref="M30:M37" si="95">IF($D30="","",MAX(M$29:M29)+1)</f>
        <v>2</v>
      </c>
      <c r="N30" s="61"/>
      <c r="O30" s="62"/>
      <c r="P30" s="57"/>
      <c r="Q30" s="57"/>
      <c r="R30" s="57"/>
      <c r="S30" s="57"/>
      <c r="T30" s="58" t="str">
        <f t="shared" si="86"/>
        <v/>
      </c>
      <c r="U30" s="59"/>
      <c r="V30" s="60"/>
      <c r="W30" s="52">
        <f t="shared" ref="W30:W37" si="96">IF($D30="","",MAX(W$29:W29)+1)</f>
        <v>2</v>
      </c>
      <c r="X30" s="61" t="str">
        <f t="shared" ref="X30:Y30" si="97">IF($F30=TRUE,D30,"")</f>
        <v>MAK201</v>
      </c>
      <c r="Y30" s="62" t="str">
        <f t="shared" si="97"/>
        <v>Malzeme Bilimi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0</v>
      </c>
      <c r="AC30" s="58">
        <f t="shared" si="89"/>
        <v>3</v>
      </c>
      <c r="AD30" s="59">
        <f t="shared" ref="AD30:AE30" si="99">IF($F30=TRUE,K30,"")</f>
        <v>5</v>
      </c>
      <c r="AE30" s="60">
        <f t="shared" si="99"/>
        <v>0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5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53" t="s">
        <v>66</v>
      </c>
      <c r="E31" s="54" t="s">
        <v>67</v>
      </c>
      <c r="F31" s="55" t="b">
        <v>1</v>
      </c>
      <c r="G31" s="56">
        <v>3</v>
      </c>
      <c r="H31" s="57">
        <v>0</v>
      </c>
      <c r="I31" s="57">
        <v>0</v>
      </c>
      <c r="J31" s="58">
        <f t="shared" si="85"/>
        <v>3</v>
      </c>
      <c r="K31" s="59">
        <v>5</v>
      </c>
      <c r="L31" s="60"/>
      <c r="M31" s="52">
        <f t="shared" si="95"/>
        <v>3</v>
      </c>
      <c r="N31" s="61"/>
      <c r="O31" s="62"/>
      <c r="P31" s="57"/>
      <c r="Q31" s="57"/>
      <c r="R31" s="57"/>
      <c r="S31" s="57"/>
      <c r="T31" s="58" t="str">
        <f t="shared" si="86"/>
        <v/>
      </c>
      <c r="U31" s="59"/>
      <c r="V31" s="60"/>
      <c r="W31" s="52">
        <f t="shared" si="96"/>
        <v>3</v>
      </c>
      <c r="X31" s="61" t="str">
        <f t="shared" ref="X31:Y31" si="100">IF($F31=TRUE,D31,"")</f>
        <v>MAK203</v>
      </c>
      <c r="Y31" s="62" t="str">
        <f t="shared" si="100"/>
        <v>Mukavemet I</v>
      </c>
      <c r="Z31" s="57">
        <f t="shared" ref="Z31:AB31" si="101">IF($F31=TRUE,G31,"")</f>
        <v>3</v>
      </c>
      <c r="AA31" s="57">
        <f t="shared" si="101"/>
        <v>0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>
        <f t="shared" si="102"/>
        <v>0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53" t="s">
        <v>70</v>
      </c>
      <c r="E32" s="54" t="s">
        <v>71</v>
      </c>
      <c r="F32" s="55" t="b">
        <v>1</v>
      </c>
      <c r="G32" s="56">
        <v>3</v>
      </c>
      <c r="H32" s="57">
        <v>0</v>
      </c>
      <c r="I32" s="57">
        <v>0</v>
      </c>
      <c r="J32" s="58">
        <f t="shared" si="85"/>
        <v>3</v>
      </c>
      <c r="K32" s="59">
        <v>5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MAK205</v>
      </c>
      <c r="Y32" s="62" t="str">
        <f t="shared" si="103"/>
        <v>Dinamik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0</v>
      </c>
      <c r="AC32" s="58">
        <f t="shared" si="89"/>
        <v>3</v>
      </c>
      <c r="AD32" s="59">
        <f t="shared" ref="AD32:AE32" si="105">IF($F32=TRUE,K32,"")</f>
        <v>5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5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53" t="s">
        <v>73</v>
      </c>
      <c r="E33" s="54" t="s">
        <v>74</v>
      </c>
      <c r="F33" s="55" t="b">
        <v>1</v>
      </c>
      <c r="G33" s="56">
        <v>3</v>
      </c>
      <c r="H33" s="57">
        <v>0</v>
      </c>
      <c r="I33" s="57">
        <v>0</v>
      </c>
      <c r="J33" s="58">
        <f t="shared" si="85"/>
        <v>3</v>
      </c>
      <c r="K33" s="59">
        <v>5</v>
      </c>
      <c r="L33" s="60"/>
      <c r="M33" s="52">
        <f t="shared" si="95"/>
        <v>5</v>
      </c>
      <c r="N33" s="61"/>
      <c r="O33" s="62"/>
      <c r="P33" s="57"/>
      <c r="Q33" s="57"/>
      <c r="R33" s="57"/>
      <c r="S33" s="57"/>
      <c r="T33" s="58" t="str">
        <f t="shared" si="86"/>
        <v/>
      </c>
      <c r="U33" s="59"/>
      <c r="V33" s="60"/>
      <c r="W33" s="52">
        <f t="shared" si="96"/>
        <v>5</v>
      </c>
      <c r="X33" s="61" t="str">
        <f t="shared" ref="X33:Y33" si="106">IF($F33=TRUE,D33,"")</f>
        <v>MAK207</v>
      </c>
      <c r="Y33" s="62" t="str">
        <f t="shared" si="106"/>
        <v>Termodinamik 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5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5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53" t="s">
        <v>75</v>
      </c>
      <c r="E34" s="54" t="s">
        <v>76</v>
      </c>
      <c r="F34" s="55" t="b">
        <v>0</v>
      </c>
      <c r="G34" s="56">
        <v>3</v>
      </c>
      <c r="H34" s="57">
        <v>0</v>
      </c>
      <c r="I34" s="57">
        <v>0</v>
      </c>
      <c r="J34" s="58">
        <f t="shared" si="85"/>
        <v>3</v>
      </c>
      <c r="K34" s="59">
        <v>4</v>
      </c>
      <c r="L34" s="60"/>
      <c r="M34" s="52">
        <f t="shared" si="95"/>
        <v>6</v>
      </c>
      <c r="N34" s="61" t="s">
        <v>191</v>
      </c>
      <c r="O34" s="62" t="s">
        <v>192</v>
      </c>
      <c r="P34" s="57" t="b">
        <v>0</v>
      </c>
      <c r="Q34" s="57">
        <v>2</v>
      </c>
      <c r="R34" s="57">
        <v>0</v>
      </c>
      <c r="S34" s="57">
        <v>2</v>
      </c>
      <c r="T34" s="58">
        <f t="shared" si="86"/>
        <v>3</v>
      </c>
      <c r="U34" s="59">
        <v>6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4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53" t="s">
        <v>77</v>
      </c>
      <c r="E35" s="54" t="s">
        <v>78</v>
      </c>
      <c r="F35" s="55" t="b">
        <v>0</v>
      </c>
      <c r="G35" s="56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53"/>
      <c r="E36" s="54"/>
      <c r="F36" s="55" t="b">
        <v>0</v>
      </c>
      <c r="G36" s="56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53"/>
      <c r="E37" s="54"/>
      <c r="F37" s="55" t="b">
        <v>0</v>
      </c>
      <c r="G37" s="56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303" t="s">
        <v>40</v>
      </c>
      <c r="F38" s="304"/>
      <c r="G38" s="74">
        <f t="shared" ref="G38:K38" si="121">+SUM(G29:G37)</f>
        <v>20</v>
      </c>
      <c r="H38" s="75">
        <f t="shared" si="121"/>
        <v>0</v>
      </c>
      <c r="I38" s="75">
        <f t="shared" si="121"/>
        <v>0</v>
      </c>
      <c r="J38" s="75">
        <f t="shared" si="121"/>
        <v>20</v>
      </c>
      <c r="K38" s="76">
        <f t="shared" si="121"/>
        <v>30</v>
      </c>
      <c r="L38" s="77"/>
      <c r="M38" s="72"/>
      <c r="N38" s="73"/>
      <c r="O38" s="78" t="s">
        <v>40</v>
      </c>
      <c r="P38" s="74"/>
      <c r="Q38" s="74">
        <f t="shared" ref="Q38:U38" si="122">+SUM(Q29:Q37)</f>
        <v>4</v>
      </c>
      <c r="R38" s="75">
        <f t="shared" si="122"/>
        <v>0</v>
      </c>
      <c r="S38" s="75">
        <f t="shared" si="122"/>
        <v>2</v>
      </c>
      <c r="T38" s="75">
        <f t="shared" si="122"/>
        <v>5</v>
      </c>
      <c r="U38" s="76">
        <f t="shared" si="122"/>
        <v>8</v>
      </c>
      <c r="V38" s="77"/>
      <c r="W38" s="72"/>
      <c r="X38" s="73"/>
      <c r="Y38" s="78" t="s">
        <v>40</v>
      </c>
      <c r="Z38" s="74">
        <f t="shared" ref="Z38:AD38" si="123">+SUM(Z29:Z37)</f>
        <v>15</v>
      </c>
      <c r="AA38" s="75">
        <f t="shared" si="123"/>
        <v>0</v>
      </c>
      <c r="AB38" s="75">
        <f t="shared" si="123"/>
        <v>0</v>
      </c>
      <c r="AC38" s="75">
        <f t="shared" si="123"/>
        <v>15</v>
      </c>
      <c r="AD38" s="76">
        <f t="shared" si="123"/>
        <v>24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301" t="s">
        <v>41</v>
      </c>
      <c r="F39" s="302"/>
      <c r="G39" s="90">
        <f t="shared" ref="G39:K39" si="124">G38+G27</f>
        <v>56</v>
      </c>
      <c r="H39" s="90">
        <f t="shared" si="124"/>
        <v>10</v>
      </c>
      <c r="I39" s="90">
        <f t="shared" si="124"/>
        <v>6</v>
      </c>
      <c r="J39" s="90">
        <f t="shared" si="124"/>
        <v>64</v>
      </c>
      <c r="K39" s="91">
        <f t="shared" si="124"/>
        <v>90</v>
      </c>
      <c r="L39" s="92"/>
      <c r="M39" s="86"/>
      <c r="N39" s="87"/>
      <c r="O39" s="88" t="s">
        <v>41</v>
      </c>
      <c r="P39" s="89"/>
      <c r="Q39" s="90">
        <f t="shared" ref="Q39:U39" si="125">Q38+Q27</f>
        <v>32</v>
      </c>
      <c r="R39" s="90">
        <f t="shared" si="125"/>
        <v>4</v>
      </c>
      <c r="S39" s="90">
        <f t="shared" si="125"/>
        <v>8</v>
      </c>
      <c r="T39" s="90">
        <f t="shared" si="125"/>
        <v>38</v>
      </c>
      <c r="U39" s="91">
        <f t="shared" si="125"/>
        <v>53</v>
      </c>
      <c r="V39" s="92"/>
      <c r="W39" s="86"/>
      <c r="X39" s="87"/>
      <c r="Y39" s="88" t="s">
        <v>41</v>
      </c>
      <c r="Z39" s="90">
        <f t="shared" ref="Z39:AD39" si="126">Z38+Z27</f>
        <v>25</v>
      </c>
      <c r="AA39" s="90">
        <f t="shared" si="126"/>
        <v>4</v>
      </c>
      <c r="AB39" s="90">
        <f t="shared" si="126"/>
        <v>2</v>
      </c>
      <c r="AC39" s="90">
        <f t="shared" si="126"/>
        <v>28</v>
      </c>
      <c r="AD39" s="91">
        <f t="shared" si="126"/>
        <v>43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6" t="s">
        <v>6</v>
      </c>
      <c r="E40" s="46" t="s">
        <v>7</v>
      </c>
      <c r="F40" s="47" t="s">
        <v>15</v>
      </c>
      <c r="G40" s="47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53" t="s">
        <v>80</v>
      </c>
      <c r="E41" s="54" t="s">
        <v>81</v>
      </c>
      <c r="F41" s="55" t="b">
        <v>1</v>
      </c>
      <c r="G41" s="56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4</v>
      </c>
      <c r="L41" s="60"/>
      <c r="M41" s="52">
        <f>IF($D41="","",1)</f>
        <v>1</v>
      </c>
      <c r="N41" s="61" t="str">
        <f>IF(O41="","",VLOOKUP(O41,İ!$C$101:$K$157,2,0))</f>
        <v/>
      </c>
      <c r="O41" s="62"/>
      <c r="P41" s="57"/>
      <c r="Q41" s="57" t="str">
        <f>IF(O41="","",VLOOKUP(O41,İ!$C$101:$K$157,4,0))</f>
        <v/>
      </c>
      <c r="R41" s="57" t="str">
        <f>IF(O41="","",VLOOKUP(O41,İ!$C$101:$K$157,5,0))</f>
        <v/>
      </c>
      <c r="S41" s="57" t="str">
        <f>IF(O41="","",VLOOKUP(O41,İ!$C$101:$K$157,6,0))</f>
        <v/>
      </c>
      <c r="T41" s="58" t="str">
        <f t="shared" ref="T41:T49" si="128">IF(Q41="","",Q41+(R41+S41)/2)</f>
        <v/>
      </c>
      <c r="U41" s="59" t="str">
        <f>IF(O41="","",VLOOKUP(O41,İ!$C$101:$K$157,8,0))</f>
        <v/>
      </c>
      <c r="V41" s="60" t="str">
        <f>IF(O41="","",VLOOKUP(O41,İ!$C$101:$K$157,9,0))</f>
        <v/>
      </c>
      <c r="W41" s="52">
        <f>IF($D41="","",1)</f>
        <v>1</v>
      </c>
      <c r="X41" s="61" t="str">
        <f t="shared" ref="X41:Y41" si="129">IF($F41=TRUE,D41,"")</f>
        <v>MAK202</v>
      </c>
      <c r="Y41" s="62" t="str">
        <f t="shared" si="129"/>
        <v>Mühendislik Malzemeleri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4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4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53" t="s">
        <v>82</v>
      </c>
      <c r="E42" s="54" t="s">
        <v>83</v>
      </c>
      <c r="F42" s="55" t="b">
        <v>1</v>
      </c>
      <c r="G42" s="56">
        <v>3</v>
      </c>
      <c r="H42" s="57">
        <v>0</v>
      </c>
      <c r="I42" s="57">
        <v>0</v>
      </c>
      <c r="J42" s="58">
        <f t="shared" si="127"/>
        <v>3</v>
      </c>
      <c r="K42" s="59">
        <v>4</v>
      </c>
      <c r="L42" s="60"/>
      <c r="M42" s="52">
        <f t="shared" ref="M42:M49" si="137">IF($D42="","",MAX(M$41:M41)+1)</f>
        <v>2</v>
      </c>
      <c r="N42" s="61"/>
      <c r="O42" s="62"/>
      <c r="P42" s="57"/>
      <c r="Q42" s="57"/>
      <c r="R42" s="57"/>
      <c r="S42" s="57"/>
      <c r="T42" s="58" t="str">
        <f t="shared" si="128"/>
        <v/>
      </c>
      <c r="U42" s="59"/>
      <c r="V42" s="60"/>
      <c r="W42" s="52">
        <f t="shared" ref="W42:W49" si="138">IF($D42="","",MAX(W$41:W41)+1)</f>
        <v>2</v>
      </c>
      <c r="X42" s="61" t="str">
        <f t="shared" ref="X42:Y42" si="139">IF($F42=TRUE,D42,"")</f>
        <v>MAK204</v>
      </c>
      <c r="Y42" s="62" t="str">
        <f t="shared" si="139"/>
        <v>Akışkanlar Mekaniği 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0</v>
      </c>
      <c r="AC42" s="58">
        <f t="shared" si="131"/>
        <v>3</v>
      </c>
      <c r="AD42" s="59">
        <f t="shared" ref="AD42:AE42" si="141">IF($F42=TRUE,K42,"")</f>
        <v>4</v>
      </c>
      <c r="AE42" s="60">
        <f t="shared" si="141"/>
        <v>0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4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53" t="s">
        <v>86</v>
      </c>
      <c r="E43" s="54" t="s">
        <v>87</v>
      </c>
      <c r="F43" s="55" t="b">
        <v>1</v>
      </c>
      <c r="G43" s="56">
        <v>3</v>
      </c>
      <c r="H43" s="57">
        <v>0</v>
      </c>
      <c r="I43" s="57">
        <v>0</v>
      </c>
      <c r="J43" s="58">
        <f t="shared" si="127"/>
        <v>3</v>
      </c>
      <c r="K43" s="59">
        <v>4</v>
      </c>
      <c r="L43" s="60" t="s">
        <v>66</v>
      </c>
      <c r="M43" s="52">
        <f t="shared" si="137"/>
        <v>3</v>
      </c>
      <c r="N43" s="61"/>
      <c r="O43" s="62"/>
      <c r="P43" s="57"/>
      <c r="Q43" s="57"/>
      <c r="R43" s="57"/>
      <c r="S43" s="57"/>
      <c r="T43" s="58" t="str">
        <f t="shared" si="128"/>
        <v/>
      </c>
      <c r="U43" s="59"/>
      <c r="V43" s="60"/>
      <c r="W43" s="52">
        <f t="shared" si="138"/>
        <v>3</v>
      </c>
      <c r="X43" s="61" t="str">
        <f t="shared" ref="X43:Y43" si="142">IF($F43=TRUE,D43,"")</f>
        <v>MAK206</v>
      </c>
      <c r="Y43" s="62" t="str">
        <f t="shared" si="142"/>
        <v>Mukavemet II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4</v>
      </c>
      <c r="AE43" s="60" t="str">
        <f t="shared" si="144"/>
        <v>MAK203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4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53" t="s">
        <v>89</v>
      </c>
      <c r="E44" s="54" t="s">
        <v>90</v>
      </c>
      <c r="F44" s="55" t="b">
        <v>1</v>
      </c>
      <c r="G44" s="56">
        <v>3</v>
      </c>
      <c r="H44" s="57">
        <v>0</v>
      </c>
      <c r="I44" s="57">
        <v>0</v>
      </c>
      <c r="J44" s="58">
        <f t="shared" si="127"/>
        <v>3</v>
      </c>
      <c r="K44" s="59">
        <v>4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MAK208</v>
      </c>
      <c r="Y44" s="62" t="str">
        <f t="shared" si="145"/>
        <v>İmal Usulleri 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4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4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53" t="s">
        <v>91</v>
      </c>
      <c r="E45" s="54" t="s">
        <v>92</v>
      </c>
      <c r="F45" s="55" t="b">
        <v>1</v>
      </c>
      <c r="G45" s="56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 t="s">
        <v>73</v>
      </c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MAK210</v>
      </c>
      <c r="Y45" s="62" t="str">
        <f t="shared" si="148"/>
        <v>Termodinamik II</v>
      </c>
      <c r="Z45" s="57">
        <f t="shared" ref="Z45:AB45" si="149">IF($F45=TRUE,G45,"")</f>
        <v>3</v>
      </c>
      <c r="AA45" s="57">
        <f t="shared" si="149"/>
        <v>0</v>
      </c>
      <c r="AB45" s="57">
        <f t="shared" si="149"/>
        <v>0</v>
      </c>
      <c r="AC45" s="58">
        <f t="shared" si="131"/>
        <v>3</v>
      </c>
      <c r="AD45" s="59">
        <f t="shared" ref="AD45:AE45" si="150">IF($F45=TRUE,K45,"")</f>
        <v>4</v>
      </c>
      <c r="AE45" s="60" t="str">
        <f t="shared" si="150"/>
        <v>MAK207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53" t="s">
        <v>93</v>
      </c>
      <c r="E46" s="54" t="s">
        <v>94</v>
      </c>
      <c r="F46" s="55" t="b">
        <v>0</v>
      </c>
      <c r="G46" s="56">
        <v>3</v>
      </c>
      <c r="H46" s="57">
        <v>0</v>
      </c>
      <c r="I46" s="57">
        <v>0</v>
      </c>
      <c r="J46" s="58">
        <f t="shared" si="127"/>
        <v>3</v>
      </c>
      <c r="K46" s="59">
        <v>4</v>
      </c>
      <c r="L46" s="60"/>
      <c r="M46" s="52">
        <f t="shared" si="137"/>
        <v>6</v>
      </c>
      <c r="N46" s="61" t="s">
        <v>193</v>
      </c>
      <c r="O46" s="62" t="s">
        <v>194</v>
      </c>
      <c r="P46" s="57" t="b">
        <v>0</v>
      </c>
      <c r="Q46" s="57">
        <v>3</v>
      </c>
      <c r="R46" s="57">
        <v>0</v>
      </c>
      <c r="S46" s="57">
        <v>0</v>
      </c>
      <c r="T46" s="58">
        <f t="shared" si="128"/>
        <v>3</v>
      </c>
      <c r="U46" s="59">
        <v>5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4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53" t="s">
        <v>97</v>
      </c>
      <c r="E47" s="54" t="s">
        <v>98</v>
      </c>
      <c r="F47" s="55" t="b">
        <v>0</v>
      </c>
      <c r="G47" s="56">
        <v>3</v>
      </c>
      <c r="H47" s="57">
        <v>0</v>
      </c>
      <c r="I47" s="57">
        <v>0</v>
      </c>
      <c r="J47" s="58">
        <f t="shared" si="127"/>
        <v>3</v>
      </c>
      <c r="K47" s="59">
        <v>4</v>
      </c>
      <c r="L47" s="60"/>
      <c r="M47" s="52">
        <f t="shared" si="137"/>
        <v>7</v>
      </c>
      <c r="N47" s="61" t="s">
        <v>195</v>
      </c>
      <c r="O47" s="62" t="s">
        <v>196</v>
      </c>
      <c r="P47" s="57" t="b">
        <v>0</v>
      </c>
      <c r="Q47" s="57">
        <v>3</v>
      </c>
      <c r="R47" s="57">
        <v>0</v>
      </c>
      <c r="S47" s="57">
        <v>0</v>
      </c>
      <c r="T47" s="58">
        <f t="shared" si="128"/>
        <v>3</v>
      </c>
      <c r="U47" s="59">
        <v>5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4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>
        <f t="shared" si="136"/>
        <v>8</v>
      </c>
      <c r="D48" s="53" t="s">
        <v>99</v>
      </c>
      <c r="E48" s="54" t="s">
        <v>100</v>
      </c>
      <c r="F48" s="55" t="b">
        <v>0</v>
      </c>
      <c r="G48" s="56">
        <v>2</v>
      </c>
      <c r="H48" s="57">
        <v>0</v>
      </c>
      <c r="I48" s="57">
        <v>0</v>
      </c>
      <c r="J48" s="58">
        <f t="shared" si="127"/>
        <v>2</v>
      </c>
      <c r="K48" s="59">
        <v>2</v>
      </c>
      <c r="L48" s="60"/>
      <c r="M48" s="52">
        <f t="shared" si="137"/>
        <v>8</v>
      </c>
      <c r="N48" s="61" t="s">
        <v>99</v>
      </c>
      <c r="O48" s="62" t="s">
        <v>100</v>
      </c>
      <c r="P48" s="57" t="b">
        <v>0</v>
      </c>
      <c r="Q48" s="57">
        <v>2</v>
      </c>
      <c r="R48" s="57">
        <v>0</v>
      </c>
      <c r="S48" s="57">
        <v>0</v>
      </c>
      <c r="T48" s="58">
        <f t="shared" si="128"/>
        <v>2</v>
      </c>
      <c r="U48" s="59">
        <v>2</v>
      </c>
      <c r="V48" s="60"/>
      <c r="W48" s="52">
        <f t="shared" si="138"/>
        <v>8</v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2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53"/>
      <c r="E49" s="54"/>
      <c r="F49" s="55" t="b">
        <v>0</v>
      </c>
      <c r="G49" s="56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303" t="s">
        <v>40</v>
      </c>
      <c r="F50" s="304"/>
      <c r="G50" s="74">
        <f t="shared" ref="G50:K50" si="163">+SUM(G41:G49)</f>
        <v>23</v>
      </c>
      <c r="H50" s="75">
        <f t="shared" si="163"/>
        <v>0</v>
      </c>
      <c r="I50" s="75">
        <f t="shared" si="163"/>
        <v>0</v>
      </c>
      <c r="J50" s="75">
        <f t="shared" si="163"/>
        <v>23</v>
      </c>
      <c r="K50" s="76">
        <f t="shared" si="163"/>
        <v>30</v>
      </c>
      <c r="L50" s="77"/>
      <c r="M50" s="72"/>
      <c r="N50" s="73"/>
      <c r="O50" s="78" t="s">
        <v>40</v>
      </c>
      <c r="P50" s="74"/>
      <c r="Q50" s="74">
        <f t="shared" ref="Q50:U50" si="164">+SUM(Q41:Q49)</f>
        <v>8</v>
      </c>
      <c r="R50" s="75">
        <f t="shared" si="164"/>
        <v>0</v>
      </c>
      <c r="S50" s="75">
        <f t="shared" si="164"/>
        <v>0</v>
      </c>
      <c r="T50" s="75">
        <f t="shared" si="164"/>
        <v>8</v>
      </c>
      <c r="U50" s="76">
        <f t="shared" si="164"/>
        <v>12</v>
      </c>
      <c r="V50" s="77"/>
      <c r="W50" s="72"/>
      <c r="X50" s="73"/>
      <c r="Y50" s="78" t="s">
        <v>40</v>
      </c>
      <c r="Z50" s="74">
        <f t="shared" ref="Z50:AD50" si="165">+SUM(Z41:Z49)</f>
        <v>15</v>
      </c>
      <c r="AA50" s="75">
        <f t="shared" si="165"/>
        <v>0</v>
      </c>
      <c r="AB50" s="75">
        <f t="shared" si="165"/>
        <v>0</v>
      </c>
      <c r="AC50" s="75">
        <f t="shared" si="165"/>
        <v>15</v>
      </c>
      <c r="AD50" s="76">
        <f t="shared" si="165"/>
        <v>20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301" t="s">
        <v>41</v>
      </c>
      <c r="F51" s="302"/>
      <c r="G51" s="90">
        <f t="shared" ref="G51:K51" si="166">G50+G39</f>
        <v>79</v>
      </c>
      <c r="H51" s="90">
        <f t="shared" si="166"/>
        <v>10</v>
      </c>
      <c r="I51" s="90">
        <f t="shared" si="166"/>
        <v>6</v>
      </c>
      <c r="J51" s="90">
        <f t="shared" si="166"/>
        <v>87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40</v>
      </c>
      <c r="R51" s="90">
        <f t="shared" si="167"/>
        <v>4</v>
      </c>
      <c r="S51" s="90">
        <f t="shared" si="167"/>
        <v>8</v>
      </c>
      <c r="T51" s="90">
        <f t="shared" si="167"/>
        <v>46</v>
      </c>
      <c r="U51" s="91">
        <f t="shared" si="167"/>
        <v>65</v>
      </c>
      <c r="V51" s="85"/>
      <c r="W51" s="80"/>
      <c r="X51" s="81"/>
      <c r="Y51" s="94" t="s">
        <v>101</v>
      </c>
      <c r="Z51" s="90">
        <f t="shared" ref="Z51:AD51" si="168">Z50+Z39</f>
        <v>40</v>
      </c>
      <c r="AA51" s="90">
        <f t="shared" si="168"/>
        <v>4</v>
      </c>
      <c r="AB51" s="90">
        <f t="shared" si="168"/>
        <v>2</v>
      </c>
      <c r="AC51" s="90">
        <f t="shared" si="168"/>
        <v>43</v>
      </c>
      <c r="AD51" s="91">
        <f t="shared" si="168"/>
        <v>63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6" t="s">
        <v>6</v>
      </c>
      <c r="E52" s="46" t="s">
        <v>7</v>
      </c>
      <c r="F52" s="47" t="s">
        <v>15</v>
      </c>
      <c r="G52" s="47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53" t="s">
        <v>104</v>
      </c>
      <c r="E53" s="54" t="s">
        <v>105</v>
      </c>
      <c r="F53" s="55" t="b">
        <v>1</v>
      </c>
      <c r="G53" s="56">
        <v>0</v>
      </c>
      <c r="H53" s="57">
        <v>0</v>
      </c>
      <c r="I53" s="57">
        <v>0</v>
      </c>
      <c r="J53" s="58">
        <f t="shared" ref="J53:J61" si="169">IF(G53="","",G53+(H53+I53)/2)</f>
        <v>0</v>
      </c>
      <c r="K53" s="95">
        <v>3</v>
      </c>
      <c r="L53" s="60"/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MAK301</v>
      </c>
      <c r="Y53" s="62" t="str">
        <f t="shared" si="171"/>
        <v>Staj I</v>
      </c>
      <c r="Z53" s="57">
        <f t="shared" ref="Z53:AB53" si="172">IF($F53=TRUE,G53,"")</f>
        <v>0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0</v>
      </c>
      <c r="AD53" s="59">
        <f t="shared" ref="AD53:AE53" si="174">IF($F53=TRUE,K53,"")</f>
        <v>3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3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53" t="s">
        <v>106</v>
      </c>
      <c r="E54" s="54" t="s">
        <v>107</v>
      </c>
      <c r="F54" s="55" t="b">
        <v>1</v>
      </c>
      <c r="G54" s="56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 t="s">
        <v>66</v>
      </c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MAK303</v>
      </c>
      <c r="Y54" s="62" t="str">
        <f t="shared" si="181"/>
        <v>Makine Elemanları 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 t="str">
        <f t="shared" si="183"/>
        <v>MAK203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53" t="s">
        <v>108</v>
      </c>
      <c r="E55" s="54" t="s">
        <v>109</v>
      </c>
      <c r="F55" s="55" t="b">
        <v>1</v>
      </c>
      <c r="G55" s="56">
        <v>3</v>
      </c>
      <c r="H55" s="57">
        <v>0</v>
      </c>
      <c r="I55" s="57">
        <v>0</v>
      </c>
      <c r="J55" s="58">
        <f t="shared" si="169"/>
        <v>3</v>
      </c>
      <c r="K55" s="59">
        <v>4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MAK305</v>
      </c>
      <c r="Y55" s="62" t="str">
        <f t="shared" si="184"/>
        <v>Isı Transferi I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4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4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53" t="s">
        <v>110</v>
      </c>
      <c r="E56" s="54" t="s">
        <v>111</v>
      </c>
      <c r="F56" s="55" t="b">
        <v>1</v>
      </c>
      <c r="G56" s="56">
        <v>3</v>
      </c>
      <c r="H56" s="57">
        <v>0</v>
      </c>
      <c r="I56" s="57">
        <v>0</v>
      </c>
      <c r="J56" s="58">
        <f t="shared" si="169"/>
        <v>3</v>
      </c>
      <c r="K56" s="59">
        <v>4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MAK307</v>
      </c>
      <c r="Y56" s="62" t="str">
        <f t="shared" si="187"/>
        <v>İmal Usulleri 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4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4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53" t="s">
        <v>112</v>
      </c>
      <c r="E57" s="54" t="s">
        <v>113</v>
      </c>
      <c r="F57" s="55" t="b">
        <v>1</v>
      </c>
      <c r="G57" s="56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MAK309</v>
      </c>
      <c r="Y57" s="62" t="str">
        <f t="shared" si="190"/>
        <v>Akışkanlar Mekaniği II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4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4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53" t="s">
        <v>114</v>
      </c>
      <c r="E58" s="54" t="s">
        <v>115</v>
      </c>
      <c r="F58" s="55" t="b">
        <v>1</v>
      </c>
      <c r="G58" s="56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MAS351</v>
      </c>
      <c r="Y58" s="62" t="str">
        <f t="shared" si="193"/>
        <v>Bölüm Seçmeli Ders 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53" t="s">
        <v>116</v>
      </c>
      <c r="E59" s="54" t="s">
        <v>117</v>
      </c>
      <c r="F59" s="55" t="b">
        <v>1</v>
      </c>
      <c r="G59" s="56">
        <v>3</v>
      </c>
      <c r="H59" s="57">
        <v>0</v>
      </c>
      <c r="I59" s="57">
        <v>0</v>
      </c>
      <c r="J59" s="58">
        <f t="shared" si="169"/>
        <v>3</v>
      </c>
      <c r="K59" s="59">
        <v>4</v>
      </c>
      <c r="L59" s="60"/>
      <c r="M59" s="52">
        <f t="shared" si="179"/>
        <v>7</v>
      </c>
      <c r="N59" s="61" t="str">
        <f>IF(O59="","",VLOOKUP(O59,İ!$C$101:$K$157,2,0))</f>
        <v/>
      </c>
      <c r="O59" s="62"/>
      <c r="P59" s="57"/>
      <c r="Q59" s="57" t="str">
        <f>IF(O59="","",VLOOKUP(O59,İ!$C$101:$K$157,4,0))</f>
        <v/>
      </c>
      <c r="R59" s="57" t="str">
        <f>IF(O59="","",VLOOKUP(O59,İ!$C$101:$K$157,5,0))</f>
        <v/>
      </c>
      <c r="S59" s="57" t="str">
        <f>IF(O59="","",VLOOKUP(O59,İ!$C$101:$K$157,6,0))</f>
        <v/>
      </c>
      <c r="T59" s="58" t="str">
        <f t="shared" si="170"/>
        <v/>
      </c>
      <c r="U59" s="59" t="str">
        <f>IF(O59="","",VLOOKUP(O59,İ!$C$101:$K$157,8,0))</f>
        <v/>
      </c>
      <c r="V59" s="60" t="str">
        <f>IF(O59="","",VLOOKUP(O59,İ!$C$101:$K$157,9,0))</f>
        <v/>
      </c>
      <c r="W59" s="52">
        <f t="shared" si="180"/>
        <v>7</v>
      </c>
      <c r="X59" s="61" t="str">
        <f t="shared" ref="X59:Y59" si="196">IF($F59=TRUE,D59,"")</f>
        <v>MAS353</v>
      </c>
      <c r="Y59" s="62" t="str">
        <f t="shared" si="196"/>
        <v>Bölüm Seçmeli Ders II</v>
      </c>
      <c r="Z59" s="57">
        <f t="shared" ref="Z59:AB59" si="197">IF($F59=TRUE,G59,"")</f>
        <v>3</v>
      </c>
      <c r="AA59" s="57">
        <f t="shared" si="197"/>
        <v>0</v>
      </c>
      <c r="AB59" s="57">
        <f t="shared" si="197"/>
        <v>0</v>
      </c>
      <c r="AC59" s="58">
        <f t="shared" si="173"/>
        <v>3</v>
      </c>
      <c r="AD59" s="59">
        <f t="shared" ref="AD59:AE59" si="198">IF($F59=TRUE,K59,"")</f>
        <v>4</v>
      </c>
      <c r="AE59" s="60">
        <f t="shared" si="198"/>
        <v>0</v>
      </c>
      <c r="AF59" s="63"/>
      <c r="AG59" s="67">
        <f t="shared" si="175"/>
        <v>0</v>
      </c>
      <c r="AH59" s="68">
        <f t="shared" si="176"/>
        <v>0</v>
      </c>
      <c r="AI59" s="63">
        <f t="shared" si="177"/>
        <v>4</v>
      </c>
      <c r="AJ59" s="9"/>
    </row>
    <row r="60" spans="1:36" ht="14.25" customHeight="1" x14ac:dyDescent="0.3">
      <c r="A60" s="309"/>
      <c r="B60" s="306"/>
      <c r="C60" s="52">
        <f t="shared" si="178"/>
        <v>8</v>
      </c>
      <c r="D60" s="53" t="s">
        <v>118</v>
      </c>
      <c r="E60" s="54" t="s">
        <v>119</v>
      </c>
      <c r="F60" s="55" t="b">
        <v>0</v>
      </c>
      <c r="G60" s="56">
        <v>2</v>
      </c>
      <c r="H60" s="57">
        <v>0</v>
      </c>
      <c r="I60" s="57">
        <v>0</v>
      </c>
      <c r="J60" s="58">
        <f t="shared" si="169"/>
        <v>2</v>
      </c>
      <c r="K60" s="59">
        <v>2</v>
      </c>
      <c r="L60" s="60"/>
      <c r="M60" s="52">
        <f t="shared" si="179"/>
        <v>8</v>
      </c>
      <c r="N60" s="61" t="s">
        <v>118</v>
      </c>
      <c r="O60" s="62" t="s">
        <v>119</v>
      </c>
      <c r="P60" s="57" t="b">
        <v>0</v>
      </c>
      <c r="Q60" s="57">
        <v>2</v>
      </c>
      <c r="R60" s="57">
        <v>0</v>
      </c>
      <c r="S60" s="57">
        <v>0</v>
      </c>
      <c r="T60" s="58">
        <f t="shared" si="170"/>
        <v>2</v>
      </c>
      <c r="U60" s="59">
        <v>2</v>
      </c>
      <c r="V60" s="60"/>
      <c r="W60" s="52">
        <f t="shared" si="180"/>
        <v>8</v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2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53"/>
      <c r="E61" s="54"/>
      <c r="F61" s="55" t="b">
        <v>0</v>
      </c>
      <c r="G61" s="56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303" t="s">
        <v>40</v>
      </c>
      <c r="F62" s="304"/>
      <c r="G62" s="74">
        <f t="shared" ref="G62:K62" si="205">+SUM(G53:G61)</f>
        <v>20</v>
      </c>
      <c r="H62" s="75">
        <f t="shared" si="205"/>
        <v>0</v>
      </c>
      <c r="I62" s="75">
        <f t="shared" si="205"/>
        <v>0</v>
      </c>
      <c r="J62" s="75">
        <f t="shared" si="205"/>
        <v>20</v>
      </c>
      <c r="K62" s="76">
        <f t="shared" si="205"/>
        <v>30</v>
      </c>
      <c r="L62" s="77"/>
      <c r="M62" s="72"/>
      <c r="N62" s="73"/>
      <c r="O62" s="78" t="s">
        <v>40</v>
      </c>
      <c r="P62" s="74"/>
      <c r="Q62" s="74">
        <f t="shared" ref="Q62:U62" si="206">+SUM(Q53:Q61)</f>
        <v>2</v>
      </c>
      <c r="R62" s="75">
        <f t="shared" si="206"/>
        <v>0</v>
      </c>
      <c r="S62" s="75">
        <f t="shared" si="206"/>
        <v>0</v>
      </c>
      <c r="T62" s="75">
        <f t="shared" si="206"/>
        <v>2</v>
      </c>
      <c r="U62" s="76">
        <f t="shared" si="206"/>
        <v>2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0</v>
      </c>
      <c r="AB62" s="75">
        <f t="shared" si="207"/>
        <v>0</v>
      </c>
      <c r="AC62" s="75">
        <f t="shared" si="207"/>
        <v>18</v>
      </c>
      <c r="AD62" s="76">
        <f t="shared" si="207"/>
        <v>28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301" t="s">
        <v>41</v>
      </c>
      <c r="F63" s="302"/>
      <c r="G63" s="90">
        <f t="shared" ref="G63:K63" si="208">G62+G51</f>
        <v>99</v>
      </c>
      <c r="H63" s="90">
        <f t="shared" si="208"/>
        <v>10</v>
      </c>
      <c r="I63" s="90">
        <f t="shared" si="208"/>
        <v>6</v>
      </c>
      <c r="J63" s="90">
        <f t="shared" si="208"/>
        <v>107</v>
      </c>
      <c r="K63" s="91">
        <f t="shared" si="208"/>
        <v>150</v>
      </c>
      <c r="L63" s="92"/>
      <c r="M63" s="80"/>
      <c r="N63" s="81"/>
      <c r="O63" s="94" t="s">
        <v>101</v>
      </c>
      <c r="P63" s="89"/>
      <c r="Q63" s="90">
        <f t="shared" ref="Q63:U63" si="209">Q62+Q51</f>
        <v>42</v>
      </c>
      <c r="R63" s="90">
        <f t="shared" si="209"/>
        <v>4</v>
      </c>
      <c r="S63" s="90">
        <f t="shared" si="209"/>
        <v>8</v>
      </c>
      <c r="T63" s="90">
        <f t="shared" si="209"/>
        <v>48</v>
      </c>
      <c r="U63" s="91">
        <f t="shared" si="209"/>
        <v>67</v>
      </c>
      <c r="V63" s="85"/>
      <c r="W63" s="80"/>
      <c r="X63" s="81"/>
      <c r="Y63" s="94" t="s">
        <v>101</v>
      </c>
      <c r="Z63" s="90">
        <f t="shared" ref="Z63:AD63" si="210">Z62+Z51</f>
        <v>58</v>
      </c>
      <c r="AA63" s="90">
        <f t="shared" si="210"/>
        <v>4</v>
      </c>
      <c r="AB63" s="90">
        <f t="shared" si="210"/>
        <v>2</v>
      </c>
      <c r="AC63" s="90">
        <f t="shared" si="210"/>
        <v>61</v>
      </c>
      <c r="AD63" s="91">
        <f t="shared" si="210"/>
        <v>91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6" t="s">
        <v>6</v>
      </c>
      <c r="E64" s="46" t="s">
        <v>7</v>
      </c>
      <c r="F64" s="47" t="s">
        <v>15</v>
      </c>
      <c r="G64" s="47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53" t="s">
        <v>121</v>
      </c>
      <c r="E65" s="54" t="s">
        <v>122</v>
      </c>
      <c r="F65" s="55" t="b">
        <v>1</v>
      </c>
      <c r="G65" s="56">
        <v>3</v>
      </c>
      <c r="H65" s="57">
        <v>0</v>
      </c>
      <c r="I65" s="57">
        <v>0</v>
      </c>
      <c r="J65" s="58">
        <f t="shared" ref="J65:J73" si="211">IF(G65="","",G65+(H65+I65)/2)</f>
        <v>3</v>
      </c>
      <c r="K65" s="59">
        <v>5</v>
      </c>
      <c r="L65" s="60"/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MAK302</v>
      </c>
      <c r="Y65" s="62" t="str">
        <f t="shared" si="213"/>
        <v>Makine Elemanları II</v>
      </c>
      <c r="Z65" s="57">
        <f t="shared" ref="Z65:AB65" si="214">IF($F65=TRUE,G65,"")</f>
        <v>3</v>
      </c>
      <c r="AA65" s="57">
        <f t="shared" si="214"/>
        <v>0</v>
      </c>
      <c r="AB65" s="57">
        <f t="shared" si="214"/>
        <v>0</v>
      </c>
      <c r="AC65" s="58">
        <f t="shared" ref="AC65:AC73" si="215">IF(Z65="","",Z65+(AA65+AB65)/2)</f>
        <v>3</v>
      </c>
      <c r="AD65" s="59">
        <f t="shared" ref="AD65:AE65" si="216">IF($F65=TRUE,K65,"")</f>
        <v>5</v>
      </c>
      <c r="AE65" s="60">
        <f t="shared" si="216"/>
        <v>0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5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53" t="s">
        <v>123</v>
      </c>
      <c r="E66" s="54" t="s">
        <v>124</v>
      </c>
      <c r="F66" s="55" t="b">
        <v>1</v>
      </c>
      <c r="G66" s="56">
        <v>3</v>
      </c>
      <c r="H66" s="57">
        <v>0</v>
      </c>
      <c r="I66" s="57">
        <v>0</v>
      </c>
      <c r="J66" s="58">
        <f t="shared" si="211"/>
        <v>3</v>
      </c>
      <c r="K66" s="59">
        <v>4</v>
      </c>
      <c r="L66" s="60" t="s">
        <v>108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MAK304</v>
      </c>
      <c r="Y66" s="62" t="str">
        <f t="shared" si="223"/>
        <v>Isı Transferi II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4</v>
      </c>
      <c r="AE66" s="60" t="str">
        <f t="shared" si="225"/>
        <v>MAK305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4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53" t="s">
        <v>125</v>
      </c>
      <c r="E67" s="54" t="s">
        <v>126</v>
      </c>
      <c r="F67" s="55" t="b">
        <v>1</v>
      </c>
      <c r="G67" s="56">
        <v>3</v>
      </c>
      <c r="H67" s="57">
        <v>0</v>
      </c>
      <c r="I67" s="57">
        <v>0</v>
      </c>
      <c r="J67" s="58">
        <f t="shared" si="211"/>
        <v>3</v>
      </c>
      <c r="K67" s="95">
        <v>4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MAK306</v>
      </c>
      <c r="Y67" s="62" t="str">
        <f t="shared" si="226"/>
        <v>Makine Dinamiği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4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4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53" t="s">
        <v>127</v>
      </c>
      <c r="E68" s="54" t="s">
        <v>128</v>
      </c>
      <c r="F68" s="55" t="b">
        <v>1</v>
      </c>
      <c r="G68" s="56">
        <v>1</v>
      </c>
      <c r="H68" s="57">
        <v>0</v>
      </c>
      <c r="I68" s="57">
        <v>2</v>
      </c>
      <c r="J68" s="58">
        <f t="shared" si="211"/>
        <v>2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MAK308</v>
      </c>
      <c r="Y68" s="62" t="str">
        <f t="shared" si="229"/>
        <v>Talaşlı İmalat Takım Tezgahları</v>
      </c>
      <c r="Z68" s="57">
        <f t="shared" ref="Z68:AB68" si="230">IF($F68=TRUE,G68,"")</f>
        <v>1</v>
      </c>
      <c r="AA68" s="57">
        <f t="shared" si="230"/>
        <v>0</v>
      </c>
      <c r="AB68" s="57">
        <f t="shared" si="230"/>
        <v>2</v>
      </c>
      <c r="AC68" s="58">
        <f t="shared" si="215"/>
        <v>2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53" t="s">
        <v>129</v>
      </c>
      <c r="E69" s="54" t="s">
        <v>130</v>
      </c>
      <c r="F69" s="55" t="b">
        <v>1</v>
      </c>
      <c r="G69" s="56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MAS352</v>
      </c>
      <c r="Y69" s="62" t="str">
        <f t="shared" si="232"/>
        <v>Bölüm Seçmeli Ders III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53" t="s">
        <v>131</v>
      </c>
      <c r="E70" s="54" t="s">
        <v>132</v>
      </c>
      <c r="F70" s="55" t="b">
        <v>1</v>
      </c>
      <c r="G70" s="56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MAS354</v>
      </c>
      <c r="Y70" s="62" t="str">
        <f t="shared" si="235"/>
        <v>Bölüm Seçmeli Ders IV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53" t="s">
        <v>133</v>
      </c>
      <c r="E71" s="54" t="s">
        <v>134</v>
      </c>
      <c r="F71" s="55" t="b">
        <v>0</v>
      </c>
      <c r="G71" s="56">
        <v>2</v>
      </c>
      <c r="H71" s="57">
        <v>0</v>
      </c>
      <c r="I71" s="57">
        <v>0</v>
      </c>
      <c r="J71" s="58">
        <f t="shared" si="211"/>
        <v>2</v>
      </c>
      <c r="K71" s="59">
        <v>3</v>
      </c>
      <c r="L71" s="60"/>
      <c r="M71" s="52">
        <f t="shared" si="221"/>
        <v>7</v>
      </c>
      <c r="N71" s="61" t="s">
        <v>135</v>
      </c>
      <c r="O71" s="62" t="s">
        <v>134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3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3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>
        <f t="shared" si="220"/>
        <v>8</v>
      </c>
      <c r="D72" s="53" t="s">
        <v>136</v>
      </c>
      <c r="E72" s="54" t="s">
        <v>137</v>
      </c>
      <c r="F72" s="55" t="b">
        <v>0</v>
      </c>
      <c r="G72" s="56">
        <v>2</v>
      </c>
      <c r="H72" s="57">
        <v>0</v>
      </c>
      <c r="I72" s="57">
        <v>0</v>
      </c>
      <c r="J72" s="58">
        <f t="shared" si="211"/>
        <v>2</v>
      </c>
      <c r="K72" s="59">
        <v>2</v>
      </c>
      <c r="L72" s="60"/>
      <c r="M72" s="52">
        <f t="shared" si="221"/>
        <v>8</v>
      </c>
      <c r="N72" s="61" t="s">
        <v>136</v>
      </c>
      <c r="O72" s="62" t="s">
        <v>137</v>
      </c>
      <c r="P72" s="57" t="b">
        <v>0</v>
      </c>
      <c r="Q72" s="57">
        <v>2</v>
      </c>
      <c r="R72" s="57">
        <v>0</v>
      </c>
      <c r="S72" s="57">
        <v>0</v>
      </c>
      <c r="T72" s="58">
        <f t="shared" si="212"/>
        <v>2</v>
      </c>
      <c r="U72" s="59">
        <v>2</v>
      </c>
      <c r="V72" s="60"/>
      <c r="W72" s="52">
        <f t="shared" si="222"/>
        <v>8</v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2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53"/>
      <c r="E73" s="54"/>
      <c r="F73" s="55" t="b">
        <v>0</v>
      </c>
      <c r="G73" s="56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303" t="s">
        <v>40</v>
      </c>
      <c r="F74" s="304"/>
      <c r="G74" s="74">
        <f t="shared" ref="G74:K74" si="247">+SUM(G65:G73)</f>
        <v>20</v>
      </c>
      <c r="H74" s="75">
        <f t="shared" si="247"/>
        <v>0</v>
      </c>
      <c r="I74" s="75">
        <f t="shared" si="247"/>
        <v>2</v>
      </c>
      <c r="J74" s="75">
        <f t="shared" si="247"/>
        <v>21</v>
      </c>
      <c r="K74" s="76">
        <f t="shared" si="247"/>
        <v>30</v>
      </c>
      <c r="L74" s="77"/>
      <c r="M74" s="72"/>
      <c r="N74" s="73"/>
      <c r="O74" s="78" t="s">
        <v>40</v>
      </c>
      <c r="P74" s="74"/>
      <c r="Q74" s="74">
        <f t="shared" ref="Q74:U74" si="248">+SUM(Q65:Q73)</f>
        <v>4</v>
      </c>
      <c r="R74" s="75">
        <f t="shared" si="248"/>
        <v>0</v>
      </c>
      <c r="S74" s="75">
        <f t="shared" si="248"/>
        <v>0</v>
      </c>
      <c r="T74" s="75">
        <f t="shared" si="248"/>
        <v>4</v>
      </c>
      <c r="U74" s="76">
        <f t="shared" si="248"/>
        <v>5</v>
      </c>
      <c r="V74" s="77"/>
      <c r="W74" s="72"/>
      <c r="X74" s="73"/>
      <c r="Y74" s="78" t="s">
        <v>40</v>
      </c>
      <c r="Z74" s="74">
        <f t="shared" ref="Z74:AD74" si="249">+SUM(Z65:Z73)</f>
        <v>16</v>
      </c>
      <c r="AA74" s="75">
        <f t="shared" si="249"/>
        <v>0</v>
      </c>
      <c r="AB74" s="75">
        <f t="shared" si="249"/>
        <v>2</v>
      </c>
      <c r="AC74" s="75">
        <f t="shared" si="249"/>
        <v>17</v>
      </c>
      <c r="AD74" s="76">
        <f t="shared" si="249"/>
        <v>25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301" t="s">
        <v>41</v>
      </c>
      <c r="F75" s="302"/>
      <c r="G75" s="90">
        <f t="shared" ref="G75:K75" si="250">G74+G63</f>
        <v>119</v>
      </c>
      <c r="H75" s="90">
        <f t="shared" si="250"/>
        <v>10</v>
      </c>
      <c r="I75" s="90">
        <f t="shared" si="250"/>
        <v>8</v>
      </c>
      <c r="J75" s="90">
        <f t="shared" si="250"/>
        <v>128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46</v>
      </c>
      <c r="R75" s="90">
        <f t="shared" si="251"/>
        <v>4</v>
      </c>
      <c r="S75" s="90">
        <f t="shared" si="251"/>
        <v>8</v>
      </c>
      <c r="T75" s="90">
        <f t="shared" si="251"/>
        <v>52</v>
      </c>
      <c r="U75" s="91">
        <f t="shared" si="251"/>
        <v>72</v>
      </c>
      <c r="V75" s="85"/>
      <c r="W75" s="80"/>
      <c r="X75" s="81"/>
      <c r="Y75" s="94" t="s">
        <v>101</v>
      </c>
      <c r="Z75" s="90">
        <f t="shared" ref="Z75:AD75" si="252">Z74+Z63</f>
        <v>74</v>
      </c>
      <c r="AA75" s="90">
        <f t="shared" si="252"/>
        <v>4</v>
      </c>
      <c r="AB75" s="90">
        <f t="shared" si="252"/>
        <v>4</v>
      </c>
      <c r="AC75" s="90">
        <f t="shared" si="252"/>
        <v>78</v>
      </c>
      <c r="AD75" s="91">
        <f t="shared" si="252"/>
        <v>116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6" t="s">
        <v>6</v>
      </c>
      <c r="E76" s="46" t="s">
        <v>7</v>
      </c>
      <c r="F76" s="47" t="s">
        <v>15</v>
      </c>
      <c r="G76" s="47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53" t="s">
        <v>140</v>
      </c>
      <c r="E77" s="54" t="s">
        <v>141</v>
      </c>
      <c r="F77" s="55" t="b">
        <v>1</v>
      </c>
      <c r="G77" s="56">
        <v>0</v>
      </c>
      <c r="H77" s="57">
        <v>0</v>
      </c>
      <c r="I77" s="57">
        <v>0</v>
      </c>
      <c r="J77" s="58">
        <f t="shared" ref="J77:J85" si="253">IF(G77="","",G77+(H77+I77)/2)</f>
        <v>0</v>
      </c>
      <c r="K77" s="95">
        <v>3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MAK401</v>
      </c>
      <c r="Y77" s="62" t="str">
        <f t="shared" si="255"/>
        <v>Staj II</v>
      </c>
      <c r="Z77" s="57">
        <f t="shared" ref="Z77:AB77" si="256">IF($F77=TRUE,G77,"")</f>
        <v>0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0</v>
      </c>
      <c r="AD77" s="59">
        <f t="shared" ref="AD77:AE77" si="258">IF($F77=TRUE,K77,"")</f>
        <v>3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3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53" t="s">
        <v>142</v>
      </c>
      <c r="E78" s="54" t="s">
        <v>143</v>
      </c>
      <c r="F78" s="55" t="b">
        <v>1</v>
      </c>
      <c r="G78" s="56">
        <v>3</v>
      </c>
      <c r="H78" s="57">
        <v>0</v>
      </c>
      <c r="I78" s="57">
        <v>0</v>
      </c>
      <c r="J78" s="58">
        <f t="shared" si="253"/>
        <v>3</v>
      </c>
      <c r="K78" s="59">
        <v>4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MAK403</v>
      </c>
      <c r="Y78" s="62" t="str">
        <f t="shared" si="265"/>
        <v>Makine Tasarım 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4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4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53" t="s">
        <v>144</v>
      </c>
      <c r="E79" s="54" t="s">
        <v>145</v>
      </c>
      <c r="F79" s="55" t="b">
        <v>1</v>
      </c>
      <c r="G79" s="56">
        <v>0</v>
      </c>
      <c r="H79" s="57">
        <v>0</v>
      </c>
      <c r="I79" s="57">
        <v>2</v>
      </c>
      <c r="J79" s="58">
        <f t="shared" si="253"/>
        <v>1</v>
      </c>
      <c r="K79" s="59">
        <v>3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MAK405</v>
      </c>
      <c r="Y79" s="62" t="str">
        <f t="shared" si="268"/>
        <v>Makine Laboratuvarı I</v>
      </c>
      <c r="Z79" s="57">
        <f t="shared" ref="Z79:AB79" si="269">IF($F79=TRUE,G79,"")</f>
        <v>0</v>
      </c>
      <c r="AA79" s="57">
        <f t="shared" si="269"/>
        <v>0</v>
      </c>
      <c r="AB79" s="57">
        <f t="shared" si="269"/>
        <v>2</v>
      </c>
      <c r="AC79" s="58">
        <f t="shared" si="257"/>
        <v>1</v>
      </c>
      <c r="AD79" s="59">
        <f t="shared" ref="AD79:AE79" si="270">IF($F79=TRUE,K79,"")</f>
        <v>3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3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53" t="s">
        <v>146</v>
      </c>
      <c r="E80" s="54" t="s">
        <v>147</v>
      </c>
      <c r="F80" s="55" t="b">
        <v>1</v>
      </c>
      <c r="G80" s="56">
        <v>3</v>
      </c>
      <c r="H80" s="57">
        <v>0</v>
      </c>
      <c r="I80" s="57">
        <v>0</v>
      </c>
      <c r="J80" s="58">
        <f t="shared" si="253"/>
        <v>3</v>
      </c>
      <c r="K80" s="59">
        <v>4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MAS451</v>
      </c>
      <c r="Y80" s="62" t="str">
        <f t="shared" si="271"/>
        <v>Bölüm Seçmeli Ders V</v>
      </c>
      <c r="Z80" s="57">
        <f t="shared" ref="Z80:AB80" si="272">IF($F80=TRUE,G80,"")</f>
        <v>3</v>
      </c>
      <c r="AA80" s="57">
        <f t="shared" si="272"/>
        <v>0</v>
      </c>
      <c r="AB80" s="57">
        <f t="shared" si="272"/>
        <v>0</v>
      </c>
      <c r="AC80" s="58">
        <f t="shared" si="257"/>
        <v>3</v>
      </c>
      <c r="AD80" s="59">
        <f t="shared" ref="AD80:AE80" si="273">IF($F80=TRUE,K80,"")</f>
        <v>4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4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53" t="s">
        <v>148</v>
      </c>
      <c r="E81" s="54" t="s">
        <v>149</v>
      </c>
      <c r="F81" s="55" t="b">
        <v>1</v>
      </c>
      <c r="G81" s="56">
        <v>3</v>
      </c>
      <c r="H81" s="57">
        <v>0</v>
      </c>
      <c r="I81" s="57">
        <v>0</v>
      </c>
      <c r="J81" s="58">
        <f t="shared" si="253"/>
        <v>3</v>
      </c>
      <c r="K81" s="59">
        <v>4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MAS453</v>
      </c>
      <c r="Y81" s="62" t="str">
        <f t="shared" si="274"/>
        <v>Bölüm Seçmeli Ders VI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4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4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53" t="s">
        <v>150</v>
      </c>
      <c r="E82" s="54" t="s">
        <v>151</v>
      </c>
      <c r="F82" s="55" t="b">
        <v>1</v>
      </c>
      <c r="G82" s="56">
        <v>3</v>
      </c>
      <c r="H82" s="57">
        <v>0</v>
      </c>
      <c r="I82" s="57">
        <v>0</v>
      </c>
      <c r="J82" s="58">
        <f t="shared" si="253"/>
        <v>3</v>
      </c>
      <c r="K82" s="59">
        <v>4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MAS455</v>
      </c>
      <c r="Y82" s="62" t="str">
        <f t="shared" si="277"/>
        <v>Bölüm Seçmeli Ders VII</v>
      </c>
      <c r="Z82" s="57">
        <f t="shared" ref="Z82:AB82" si="278">IF($F82=TRUE,G82,"")</f>
        <v>3</v>
      </c>
      <c r="AA82" s="57">
        <f t="shared" si="278"/>
        <v>0</v>
      </c>
      <c r="AB82" s="57">
        <f t="shared" si="278"/>
        <v>0</v>
      </c>
      <c r="AC82" s="58">
        <f t="shared" si="257"/>
        <v>3</v>
      </c>
      <c r="AD82" s="59">
        <f t="shared" ref="AD82:AE82" si="279">IF($F82=TRUE,K82,"")</f>
        <v>4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4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53" t="s">
        <v>152</v>
      </c>
      <c r="E83" s="54" t="s">
        <v>153</v>
      </c>
      <c r="F83" s="55" t="b">
        <v>0</v>
      </c>
      <c r="G83" s="56">
        <v>2</v>
      </c>
      <c r="H83" s="57">
        <v>0</v>
      </c>
      <c r="I83" s="57">
        <v>0</v>
      </c>
      <c r="J83" s="58">
        <f t="shared" si="253"/>
        <v>2</v>
      </c>
      <c r="K83" s="59">
        <v>2</v>
      </c>
      <c r="L83" s="60"/>
      <c r="M83" s="52">
        <f t="shared" si="263"/>
        <v>7</v>
      </c>
      <c r="N83" s="61" t="s">
        <v>152</v>
      </c>
      <c r="O83" s="62" t="s">
        <v>153</v>
      </c>
      <c r="P83" s="57" t="b">
        <v>0</v>
      </c>
      <c r="Q83" s="57">
        <v>2</v>
      </c>
      <c r="R83" s="57">
        <v>0</v>
      </c>
      <c r="S83" s="57">
        <v>0</v>
      </c>
      <c r="T83" s="58">
        <f t="shared" si="254"/>
        <v>2</v>
      </c>
      <c r="U83" s="59">
        <v>2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2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>
        <f t="shared" si="262"/>
        <v>8</v>
      </c>
      <c r="D84" s="53" t="s">
        <v>154</v>
      </c>
      <c r="E84" s="54" t="s">
        <v>155</v>
      </c>
      <c r="F84" s="55" t="b">
        <v>0</v>
      </c>
      <c r="G84" s="56">
        <v>3</v>
      </c>
      <c r="H84" s="57">
        <v>0</v>
      </c>
      <c r="I84" s="57">
        <v>0</v>
      </c>
      <c r="J84" s="58">
        <f t="shared" si="253"/>
        <v>3</v>
      </c>
      <c r="K84" s="59">
        <v>4</v>
      </c>
      <c r="L84" s="60"/>
      <c r="M84" s="52">
        <f t="shared" si="263"/>
        <v>8</v>
      </c>
      <c r="N84" s="61" t="s">
        <v>197</v>
      </c>
      <c r="O84" s="62" t="s">
        <v>155</v>
      </c>
      <c r="P84" s="57" t="b">
        <v>0</v>
      </c>
      <c r="Q84" s="57">
        <v>3</v>
      </c>
      <c r="R84" s="57">
        <v>0</v>
      </c>
      <c r="S84" s="57">
        <v>0</v>
      </c>
      <c r="T84" s="58">
        <f t="shared" si="254"/>
        <v>3</v>
      </c>
      <c r="U84" s="59">
        <v>4</v>
      </c>
      <c r="V84" s="60"/>
      <c r="W84" s="52">
        <f t="shared" si="264"/>
        <v>8</v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4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>
        <f t="shared" si="262"/>
        <v>9</v>
      </c>
      <c r="D85" s="53" t="s">
        <v>156</v>
      </c>
      <c r="E85" s="54" t="s">
        <v>157</v>
      </c>
      <c r="F85" s="55" t="b">
        <v>0</v>
      </c>
      <c r="G85" s="56">
        <v>2</v>
      </c>
      <c r="H85" s="57">
        <v>0</v>
      </c>
      <c r="I85" s="57">
        <v>0</v>
      </c>
      <c r="J85" s="58">
        <f t="shared" si="253"/>
        <v>2</v>
      </c>
      <c r="K85" s="59">
        <v>3</v>
      </c>
      <c r="L85" s="60"/>
      <c r="M85" s="52">
        <f t="shared" si="263"/>
        <v>9</v>
      </c>
      <c r="N85" s="61" t="s">
        <v>182</v>
      </c>
      <c r="O85" s="62" t="s">
        <v>157</v>
      </c>
      <c r="P85" s="57" t="b">
        <v>0</v>
      </c>
      <c r="Q85" s="57">
        <v>2</v>
      </c>
      <c r="R85" s="57">
        <v>0</v>
      </c>
      <c r="S85" s="57">
        <v>0</v>
      </c>
      <c r="T85" s="58">
        <f t="shared" si="254"/>
        <v>2</v>
      </c>
      <c r="U85" s="59">
        <v>3</v>
      </c>
      <c r="V85" s="60"/>
      <c r="W85" s="52">
        <f t="shared" si="264"/>
        <v>9</v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3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303" t="s">
        <v>40</v>
      </c>
      <c r="F86" s="304"/>
      <c r="G86" s="74">
        <f t="shared" ref="G86:K86" si="289">+SUM(G77:G85)</f>
        <v>19</v>
      </c>
      <c r="H86" s="75">
        <f t="shared" si="289"/>
        <v>0</v>
      </c>
      <c r="I86" s="75">
        <f t="shared" si="289"/>
        <v>2</v>
      </c>
      <c r="J86" s="75">
        <f t="shared" si="289"/>
        <v>20</v>
      </c>
      <c r="K86" s="76">
        <f t="shared" si="289"/>
        <v>31</v>
      </c>
      <c r="L86" s="77"/>
      <c r="M86" s="72"/>
      <c r="N86" s="73"/>
      <c r="O86" s="78" t="s">
        <v>40</v>
      </c>
      <c r="P86" s="74"/>
      <c r="Q86" s="74">
        <f t="shared" ref="Q86:U86" si="290">+SUM(Q77:Q85)</f>
        <v>7</v>
      </c>
      <c r="R86" s="75">
        <f t="shared" si="290"/>
        <v>0</v>
      </c>
      <c r="S86" s="75">
        <f t="shared" si="290"/>
        <v>0</v>
      </c>
      <c r="T86" s="75">
        <f t="shared" si="290"/>
        <v>7</v>
      </c>
      <c r="U86" s="76">
        <f t="shared" si="290"/>
        <v>9</v>
      </c>
      <c r="V86" s="77"/>
      <c r="W86" s="72"/>
      <c r="X86" s="73"/>
      <c r="Y86" s="78" t="s">
        <v>40</v>
      </c>
      <c r="Z86" s="74">
        <f t="shared" ref="Z86:AD86" si="291">+SUM(Z77:Z85)</f>
        <v>12</v>
      </c>
      <c r="AA86" s="75">
        <f t="shared" si="291"/>
        <v>0</v>
      </c>
      <c r="AB86" s="75">
        <f t="shared" si="291"/>
        <v>2</v>
      </c>
      <c r="AC86" s="75">
        <f t="shared" si="291"/>
        <v>13</v>
      </c>
      <c r="AD86" s="76">
        <f t="shared" si="291"/>
        <v>22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301" t="s">
        <v>41</v>
      </c>
      <c r="F87" s="302"/>
      <c r="G87" s="90">
        <f t="shared" ref="G87:K87" si="292">G86+G75</f>
        <v>138</v>
      </c>
      <c r="H87" s="90">
        <f t="shared" si="292"/>
        <v>10</v>
      </c>
      <c r="I87" s="90">
        <f t="shared" si="292"/>
        <v>10</v>
      </c>
      <c r="J87" s="90">
        <f t="shared" si="292"/>
        <v>148</v>
      </c>
      <c r="K87" s="91">
        <f t="shared" si="292"/>
        <v>211</v>
      </c>
      <c r="L87" s="92"/>
      <c r="M87" s="80"/>
      <c r="N87" s="81"/>
      <c r="O87" s="94" t="s">
        <v>101</v>
      </c>
      <c r="P87" s="89"/>
      <c r="Q87" s="90">
        <f t="shared" ref="Q87:U87" si="293">Q86+Q75</f>
        <v>53</v>
      </c>
      <c r="R87" s="90">
        <f t="shared" si="293"/>
        <v>4</v>
      </c>
      <c r="S87" s="90">
        <f t="shared" si="293"/>
        <v>8</v>
      </c>
      <c r="T87" s="90">
        <f t="shared" si="293"/>
        <v>59</v>
      </c>
      <c r="U87" s="91">
        <f t="shared" si="293"/>
        <v>81</v>
      </c>
      <c r="V87" s="85"/>
      <c r="W87" s="80"/>
      <c r="X87" s="81"/>
      <c r="Y87" s="94" t="s">
        <v>101</v>
      </c>
      <c r="Z87" s="90">
        <f t="shared" ref="Z87:AD87" si="294">Z86+Z75</f>
        <v>86</v>
      </c>
      <c r="AA87" s="90">
        <f t="shared" si="294"/>
        <v>4</v>
      </c>
      <c r="AB87" s="90">
        <f t="shared" si="294"/>
        <v>6</v>
      </c>
      <c r="AC87" s="90">
        <f t="shared" si="294"/>
        <v>91</v>
      </c>
      <c r="AD87" s="91">
        <f t="shared" si="294"/>
        <v>138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6" t="s">
        <v>6</v>
      </c>
      <c r="E88" s="46" t="s">
        <v>7</v>
      </c>
      <c r="F88" s="47" t="s">
        <v>15</v>
      </c>
      <c r="G88" s="47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53" t="s">
        <v>160</v>
      </c>
      <c r="E89" s="54" t="s">
        <v>161</v>
      </c>
      <c r="F89" s="55" t="b">
        <v>1</v>
      </c>
      <c r="G89" s="56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4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MAK402</v>
      </c>
      <c r="Y89" s="62" t="str">
        <f t="shared" si="297"/>
        <v>Makine Tasarım II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4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4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53" t="s">
        <v>162</v>
      </c>
      <c r="E90" s="54" t="s">
        <v>163</v>
      </c>
      <c r="F90" s="55" t="b">
        <v>1</v>
      </c>
      <c r="G90" s="56">
        <v>0</v>
      </c>
      <c r="H90" s="57">
        <v>0</v>
      </c>
      <c r="I90" s="57">
        <v>2</v>
      </c>
      <c r="J90" s="58">
        <f t="shared" si="295"/>
        <v>1</v>
      </c>
      <c r="K90" s="95">
        <v>2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MAK404</v>
      </c>
      <c r="Y90" s="62" t="str">
        <f t="shared" si="307"/>
        <v>Makine Laboratuvarı II</v>
      </c>
      <c r="Z90" s="57">
        <f t="shared" ref="Z90:AB90" si="308">IF($F90=TRUE,G90,"")</f>
        <v>0</v>
      </c>
      <c r="AA90" s="57">
        <f t="shared" si="308"/>
        <v>0</v>
      </c>
      <c r="AB90" s="57">
        <f t="shared" si="308"/>
        <v>2</v>
      </c>
      <c r="AC90" s="58">
        <f t="shared" si="299"/>
        <v>1</v>
      </c>
      <c r="AD90" s="59">
        <f t="shared" ref="AD90:AE90" si="309">IF($F90=TRUE,K90,"")</f>
        <v>2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2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53" t="s">
        <v>164</v>
      </c>
      <c r="E91" s="54" t="s">
        <v>165</v>
      </c>
      <c r="F91" s="55" t="b">
        <v>1</v>
      </c>
      <c r="G91" s="56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MAS452</v>
      </c>
      <c r="Y91" s="62" t="str">
        <f t="shared" si="310"/>
        <v>Bölüm Seçmeli Ders VIII 
Bitirme Projesi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53" t="s">
        <v>166</v>
      </c>
      <c r="E92" s="54" t="s">
        <v>167</v>
      </c>
      <c r="F92" s="55" t="b">
        <v>1</v>
      </c>
      <c r="G92" s="56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MAS454</v>
      </c>
      <c r="Y92" s="62" t="str">
        <f t="shared" si="313"/>
        <v>Bölüm Seçmeli Ders IX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53" t="s">
        <v>168</v>
      </c>
      <c r="E93" s="54" t="s">
        <v>169</v>
      </c>
      <c r="F93" s="55" t="b">
        <v>1</v>
      </c>
      <c r="G93" s="56">
        <v>3</v>
      </c>
      <c r="H93" s="57">
        <v>0</v>
      </c>
      <c r="I93" s="57">
        <v>0</v>
      </c>
      <c r="J93" s="58">
        <f t="shared" si="295"/>
        <v>3</v>
      </c>
      <c r="K93" s="59">
        <v>4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MAS456</v>
      </c>
      <c r="Y93" s="62" t="str">
        <f t="shared" si="316"/>
        <v>Bölüm Seçmeli Ders X</v>
      </c>
      <c r="Z93" s="57">
        <f t="shared" ref="Z93:AB93" si="317">IF($F93=TRUE,G93,"")</f>
        <v>3</v>
      </c>
      <c r="AA93" s="57">
        <f t="shared" si="317"/>
        <v>0</v>
      </c>
      <c r="AB93" s="57">
        <f t="shared" si="317"/>
        <v>0</v>
      </c>
      <c r="AC93" s="58">
        <f t="shared" si="299"/>
        <v>3</v>
      </c>
      <c r="AD93" s="59">
        <f t="shared" ref="AD93:AE93" si="318">IF($F93=TRUE,K93,"")</f>
        <v>4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4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53" t="s">
        <v>170</v>
      </c>
      <c r="E94" s="54" t="s">
        <v>171</v>
      </c>
      <c r="F94" s="55" t="b">
        <v>1</v>
      </c>
      <c r="G94" s="56">
        <v>3</v>
      </c>
      <c r="H94" s="57">
        <v>0</v>
      </c>
      <c r="I94" s="57">
        <v>0</v>
      </c>
      <c r="J94" s="58">
        <f t="shared" si="295"/>
        <v>3</v>
      </c>
      <c r="K94" s="59">
        <v>4</v>
      </c>
      <c r="L94" s="60"/>
      <c r="M94" s="52">
        <f t="shared" si="305"/>
        <v>6</v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>
        <f t="shared" si="306"/>
        <v>6</v>
      </c>
      <c r="X94" s="61" t="str">
        <f t="shared" ref="X94:Y94" si="319">IF($F94=TRUE,D94,"")</f>
        <v>MAS458</v>
      </c>
      <c r="Y94" s="62" t="str">
        <f t="shared" si="319"/>
        <v>Bölüm Seçmeli Ders XI</v>
      </c>
      <c r="Z94" s="57">
        <f t="shared" ref="Z94:AB94" si="320">IF($F94=TRUE,G94,"")</f>
        <v>3</v>
      </c>
      <c r="AA94" s="57">
        <f t="shared" si="320"/>
        <v>0</v>
      </c>
      <c r="AB94" s="57">
        <f t="shared" si="320"/>
        <v>0</v>
      </c>
      <c r="AC94" s="58">
        <f t="shared" si="299"/>
        <v>3</v>
      </c>
      <c r="AD94" s="59">
        <f t="shared" ref="AD94:AE94" si="321">IF($F94=TRUE,K94,"")</f>
        <v>4</v>
      </c>
      <c r="AE94" s="60">
        <f t="shared" si="321"/>
        <v>0</v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4</v>
      </c>
      <c r="AJ94" s="9"/>
    </row>
    <row r="95" spans="1:36" ht="14.25" customHeight="1" x14ac:dyDescent="0.3">
      <c r="A95" s="309"/>
      <c r="B95" s="306"/>
      <c r="C95" s="52">
        <f t="shared" si="304"/>
        <v>7</v>
      </c>
      <c r="D95" s="53" t="s">
        <v>172</v>
      </c>
      <c r="E95" s="54" t="s">
        <v>173</v>
      </c>
      <c r="F95" s="55" t="b">
        <v>0</v>
      </c>
      <c r="G95" s="56">
        <v>3</v>
      </c>
      <c r="H95" s="57">
        <v>0</v>
      </c>
      <c r="I95" s="57">
        <v>0</v>
      </c>
      <c r="J95" s="58">
        <f t="shared" si="295"/>
        <v>3</v>
      </c>
      <c r="K95" s="59">
        <v>4</v>
      </c>
      <c r="L95" s="60"/>
      <c r="M95" s="52">
        <f t="shared" si="305"/>
        <v>7</v>
      </c>
      <c r="N95" s="61" t="s">
        <v>198</v>
      </c>
      <c r="O95" s="62" t="s">
        <v>173</v>
      </c>
      <c r="P95" s="57" t="b">
        <v>0</v>
      </c>
      <c r="Q95" s="57">
        <v>3</v>
      </c>
      <c r="R95" s="57">
        <v>0</v>
      </c>
      <c r="S95" s="57">
        <v>0</v>
      </c>
      <c r="T95" s="58">
        <f t="shared" si="296"/>
        <v>3</v>
      </c>
      <c r="U95" s="59">
        <v>4</v>
      </c>
      <c r="V95" s="60"/>
      <c r="W95" s="52">
        <f t="shared" si="306"/>
        <v>7</v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4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>
        <f t="shared" si="304"/>
        <v>8</v>
      </c>
      <c r="D96" s="53" t="s">
        <v>174</v>
      </c>
      <c r="E96" s="54" t="s">
        <v>175</v>
      </c>
      <c r="F96" s="55" t="b">
        <v>0</v>
      </c>
      <c r="G96" s="56">
        <v>2</v>
      </c>
      <c r="H96" s="57">
        <v>0</v>
      </c>
      <c r="I96" s="57">
        <v>0</v>
      </c>
      <c r="J96" s="58">
        <f t="shared" si="295"/>
        <v>2</v>
      </c>
      <c r="K96" s="59">
        <v>3</v>
      </c>
      <c r="L96" s="60"/>
      <c r="M96" s="52">
        <f t="shared" si="305"/>
        <v>8</v>
      </c>
      <c r="N96" s="61" t="s">
        <v>133</v>
      </c>
      <c r="O96" s="62" t="s">
        <v>175</v>
      </c>
      <c r="P96" s="57" t="b">
        <v>0</v>
      </c>
      <c r="Q96" s="57">
        <v>2</v>
      </c>
      <c r="R96" s="57">
        <v>0</v>
      </c>
      <c r="S96" s="57">
        <v>0</v>
      </c>
      <c r="T96" s="58">
        <f t="shared" si="296"/>
        <v>2</v>
      </c>
      <c r="U96" s="59">
        <v>3</v>
      </c>
      <c r="V96" s="60"/>
      <c r="W96" s="52">
        <f t="shared" si="306"/>
        <v>8</v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3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53"/>
      <c r="E97" s="54"/>
      <c r="F97" s="55" t="b">
        <v>0</v>
      </c>
      <c r="G97" s="56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20</v>
      </c>
      <c r="H98" s="75">
        <f t="shared" si="331"/>
        <v>0</v>
      </c>
      <c r="I98" s="75">
        <f t="shared" si="331"/>
        <v>2</v>
      </c>
      <c r="J98" s="75">
        <f t="shared" si="331"/>
        <v>21</v>
      </c>
      <c r="K98" s="76">
        <f t="shared" si="331"/>
        <v>29</v>
      </c>
      <c r="L98" s="77"/>
      <c r="M98" s="72"/>
      <c r="N98" s="73"/>
      <c r="O98" s="78" t="s">
        <v>40</v>
      </c>
      <c r="P98" s="74"/>
      <c r="Q98" s="74">
        <f t="shared" ref="Q98:U98" si="332">+SUM(Q89:Q97)</f>
        <v>5</v>
      </c>
      <c r="R98" s="75">
        <f t="shared" si="332"/>
        <v>0</v>
      </c>
      <c r="S98" s="75">
        <f t="shared" si="332"/>
        <v>0</v>
      </c>
      <c r="T98" s="75">
        <f t="shared" si="332"/>
        <v>5</v>
      </c>
      <c r="U98" s="76">
        <f t="shared" si="332"/>
        <v>7</v>
      </c>
      <c r="V98" s="77"/>
      <c r="W98" s="72"/>
      <c r="X98" s="73"/>
      <c r="Y98" s="78" t="s">
        <v>40</v>
      </c>
      <c r="Z98" s="74">
        <f t="shared" ref="Z98:AD98" si="333">+SUM(Z89:Z97)</f>
        <v>15</v>
      </c>
      <c r="AA98" s="75">
        <f t="shared" si="333"/>
        <v>0</v>
      </c>
      <c r="AB98" s="75">
        <f t="shared" si="333"/>
        <v>2</v>
      </c>
      <c r="AC98" s="75">
        <f t="shared" si="333"/>
        <v>16</v>
      </c>
      <c r="AD98" s="76">
        <f t="shared" si="333"/>
        <v>22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158</v>
      </c>
      <c r="H99" s="96">
        <f t="shared" si="334"/>
        <v>10</v>
      </c>
      <c r="I99" s="96">
        <f t="shared" si="334"/>
        <v>12</v>
      </c>
      <c r="J99" s="96">
        <f t="shared" si="334"/>
        <v>169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58</v>
      </c>
      <c r="R99" s="96">
        <f t="shared" si="335"/>
        <v>4</v>
      </c>
      <c r="S99" s="96">
        <f t="shared" si="335"/>
        <v>8</v>
      </c>
      <c r="T99" s="96">
        <f t="shared" si="335"/>
        <v>64</v>
      </c>
      <c r="U99" s="97">
        <f t="shared" si="335"/>
        <v>88</v>
      </c>
      <c r="V99" s="85"/>
      <c r="W99" s="80"/>
      <c r="X99" s="81"/>
      <c r="Y99" s="94" t="s">
        <v>101</v>
      </c>
      <c r="Z99" s="96">
        <f t="shared" ref="Z99:AD99" si="336">Z98+Z87</f>
        <v>101</v>
      </c>
      <c r="AA99" s="96">
        <f t="shared" si="336"/>
        <v>4</v>
      </c>
      <c r="AB99" s="96">
        <f t="shared" si="336"/>
        <v>8</v>
      </c>
      <c r="AC99" s="96">
        <f t="shared" si="336"/>
        <v>107</v>
      </c>
      <c r="AD99" s="97">
        <f t="shared" si="336"/>
        <v>160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29">
    <mergeCell ref="E2:F2"/>
    <mergeCell ref="B5:B15"/>
    <mergeCell ref="E14:F14"/>
    <mergeCell ref="E15:F15"/>
    <mergeCell ref="B17:B27"/>
    <mergeCell ref="E26:F26"/>
    <mergeCell ref="E27:F27"/>
    <mergeCell ref="B65:B75"/>
    <mergeCell ref="B77:B87"/>
    <mergeCell ref="A4:A27"/>
    <mergeCell ref="A28:A51"/>
    <mergeCell ref="B29:B39"/>
    <mergeCell ref="B41:B51"/>
    <mergeCell ref="A52:A75"/>
    <mergeCell ref="B53:B63"/>
    <mergeCell ref="A76:A99"/>
    <mergeCell ref="B89:B99"/>
    <mergeCell ref="E75:F75"/>
    <mergeCell ref="E86:F86"/>
    <mergeCell ref="E87:F87"/>
    <mergeCell ref="E98:F98"/>
    <mergeCell ref="E99:F99"/>
    <mergeCell ref="E63:F63"/>
    <mergeCell ref="E74:F74"/>
    <mergeCell ref="E38:F38"/>
    <mergeCell ref="E39:F39"/>
    <mergeCell ref="E50:F50"/>
    <mergeCell ref="E51:F51"/>
    <mergeCell ref="E62:F62"/>
  </mergeCells>
  <conditionalFormatting sqref="E2 O2 Y2">
    <cfRule type="containsText" dxfId="498" priority="1" operator="containsText" text="MAKİNE">
      <formula>NOT(ISERROR(SEARCH(("MAKİNE"),(E2))))</formula>
    </cfRule>
    <cfRule type="containsText" dxfId="497" priority="2" operator="containsText" text="İNŞAAT">
      <formula>NOT(ISERROR(SEARCH(("İNŞAAT"),(E2))))</formula>
    </cfRule>
    <cfRule type="containsText" dxfId="496" priority="3" operator="containsText" text="ELEKTRİK">
      <formula>NOT(ISERROR(SEARCH(("ELEKTRİK"),(E2))))</formula>
    </cfRule>
    <cfRule type="containsText" dxfId="495" priority="4" operator="containsText" text="BİLGİSAYAR">
      <formula>NOT(ISERROR(SEARCH(("BİLGİSAYAR"),(E2))))</formula>
    </cfRule>
    <cfRule type="containsText" dxfId="494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493" priority="6">
      <formula>$AG5=1</formula>
    </cfRule>
  </conditionalFormatting>
  <conditionalFormatting sqref="L2">
    <cfRule type="cellIs" dxfId="492" priority="7" operator="equal">
      <formula>240</formula>
    </cfRule>
    <cfRule type="cellIs" dxfId="491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filterMode="1">
    <tabColor theme="4"/>
    <pageSetUpPr fitToPage="1"/>
  </sheetPr>
  <dimension ref="A1:AI10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5.6640625" customWidth="1"/>
    <col min="6" max="8" width="3.6640625" customWidth="1"/>
    <col min="9" max="10" width="4.6640625" customWidth="1"/>
    <col min="11" max="11" width="7.33203125" customWidth="1"/>
    <col min="12" max="13" width="3.33203125" customWidth="1"/>
    <col min="14" max="14" width="7.6640625" customWidth="1"/>
    <col min="15" max="15" width="25.6640625" customWidth="1"/>
    <col min="16" max="18" width="3.6640625" customWidth="1"/>
    <col min="19" max="20" width="4.6640625" customWidth="1"/>
    <col min="21" max="21" width="7.33203125" customWidth="1"/>
    <col min="22" max="22" width="6.44140625" customWidth="1"/>
    <col min="23" max="34" width="6.44140625" hidden="1" customWidth="1"/>
  </cols>
  <sheetData>
    <row r="1" spans="1:35" ht="14.25" customHeight="1" x14ac:dyDescent="0.3">
      <c r="A1" s="248"/>
      <c r="B1" s="2" t="s">
        <v>508</v>
      </c>
      <c r="C1" s="3"/>
      <c r="D1" s="3"/>
      <c r="E1" s="4"/>
      <c r="F1" s="4"/>
      <c r="G1" s="6"/>
      <c r="H1" s="6"/>
      <c r="I1" s="6"/>
      <c r="J1" s="7"/>
      <c r="K1" s="4"/>
      <c r="L1" s="2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9" t="s">
        <v>509</v>
      </c>
    </row>
    <row r="2" spans="1:35" ht="14.25" customHeight="1" x14ac:dyDescent="0.3">
      <c r="A2" s="248"/>
      <c r="B2" s="2" t="s">
        <v>510</v>
      </c>
      <c r="C2" s="3"/>
      <c r="D2" s="3"/>
      <c r="E2" s="4"/>
      <c r="F2" s="4"/>
      <c r="G2" s="6"/>
      <c r="H2" s="6"/>
      <c r="I2" s="6"/>
      <c r="J2" s="7"/>
      <c r="K2" s="4"/>
      <c r="L2" s="2"/>
      <c r="M2" s="3"/>
      <c r="N2" s="3"/>
      <c r="O2" s="249" t="s">
        <v>511</v>
      </c>
      <c r="P2" s="250">
        <f t="shared" ref="P2:T2" si="0">+F25+P25+F48+P48+F71+P71+F94+P94</f>
        <v>158</v>
      </c>
      <c r="Q2" s="250">
        <f t="shared" si="0"/>
        <v>10</v>
      </c>
      <c r="R2" s="250">
        <f t="shared" si="0"/>
        <v>12</v>
      </c>
      <c r="S2" s="251">
        <f t="shared" si="0"/>
        <v>169</v>
      </c>
      <c r="T2" s="252">
        <f t="shared" si="0"/>
        <v>240</v>
      </c>
      <c r="U2" s="107"/>
      <c r="V2" s="253">
        <f>+(Y2+Z2)/T2</f>
        <v>0.25416666666666665</v>
      </c>
      <c r="W2" s="254" t="s">
        <v>512</v>
      </c>
      <c r="X2" s="254"/>
      <c r="Y2" s="2">
        <f t="shared" ref="Y2:Z2" si="1">+SUM(Y4:Y94)/2</f>
        <v>27</v>
      </c>
      <c r="Z2" s="2">
        <f t="shared" si="1"/>
        <v>34</v>
      </c>
      <c r="AA2" s="255" t="s">
        <v>513</v>
      </c>
      <c r="AB2" s="255"/>
      <c r="AC2" s="256" t="s">
        <v>514</v>
      </c>
      <c r="AD2" s="256"/>
      <c r="AE2" s="257" t="s">
        <v>515</v>
      </c>
      <c r="AF2" s="257"/>
      <c r="AG2" s="2" t="s">
        <v>516</v>
      </c>
      <c r="AH2" s="2"/>
      <c r="AI2" s="9"/>
    </row>
    <row r="3" spans="1:35" ht="14.25" customHeight="1" x14ac:dyDescent="0.3">
      <c r="A3" s="258"/>
      <c r="B3" s="259" t="s">
        <v>4</v>
      </c>
      <c r="C3" s="260" t="s">
        <v>5</v>
      </c>
      <c r="D3" s="38" t="s">
        <v>6</v>
      </c>
      <c r="E3" s="38" t="s">
        <v>7</v>
      </c>
      <c r="F3" s="37" t="s">
        <v>8</v>
      </c>
      <c r="G3" s="37" t="s">
        <v>9</v>
      </c>
      <c r="H3" s="37" t="s">
        <v>10</v>
      </c>
      <c r="I3" s="37" t="s">
        <v>11</v>
      </c>
      <c r="J3" s="261" t="s">
        <v>3</v>
      </c>
      <c r="K3" s="39" t="s">
        <v>12</v>
      </c>
      <c r="L3" s="259" t="s">
        <v>4</v>
      </c>
      <c r="M3" s="260" t="s">
        <v>5</v>
      </c>
      <c r="N3" s="38" t="s">
        <v>6</v>
      </c>
      <c r="O3" s="38" t="s">
        <v>7</v>
      </c>
      <c r="P3" s="37" t="s">
        <v>8</v>
      </c>
      <c r="Q3" s="37" t="s">
        <v>9</v>
      </c>
      <c r="R3" s="37" t="s">
        <v>10</v>
      </c>
      <c r="S3" s="37" t="s">
        <v>11</v>
      </c>
      <c r="T3" s="261" t="s">
        <v>3</v>
      </c>
      <c r="U3" s="39" t="s">
        <v>12</v>
      </c>
      <c r="V3" s="40"/>
      <c r="W3" s="262" t="s">
        <v>517</v>
      </c>
      <c r="X3" s="208" t="s">
        <v>518</v>
      </c>
      <c r="Y3" s="208" t="s">
        <v>517</v>
      </c>
      <c r="Z3" s="208" t="s">
        <v>518</v>
      </c>
      <c r="AA3" s="262" t="s">
        <v>517</v>
      </c>
      <c r="AB3" s="208" t="s">
        <v>518</v>
      </c>
      <c r="AC3" s="262" t="s">
        <v>517</v>
      </c>
      <c r="AD3" s="208" t="s">
        <v>518</v>
      </c>
      <c r="AE3" s="262" t="s">
        <v>517</v>
      </c>
      <c r="AF3" s="208" t="s">
        <v>518</v>
      </c>
      <c r="AG3" s="262" t="s">
        <v>517</v>
      </c>
      <c r="AH3" s="208" t="s">
        <v>518</v>
      </c>
      <c r="AI3" s="9"/>
    </row>
    <row r="4" spans="1:35" ht="14.25" customHeight="1" x14ac:dyDescent="0.3">
      <c r="A4" s="327" t="s">
        <v>18</v>
      </c>
      <c r="B4" s="263">
        <v>1</v>
      </c>
      <c r="C4" s="264" t="s">
        <v>5</v>
      </c>
      <c r="D4" s="265" t="s">
        <v>6</v>
      </c>
      <c r="E4" s="265" t="s">
        <v>7</v>
      </c>
      <c r="F4" s="266" t="s">
        <v>8</v>
      </c>
      <c r="G4" s="266" t="s">
        <v>9</v>
      </c>
      <c r="H4" s="266" t="s">
        <v>10</v>
      </c>
      <c r="I4" s="266" t="s">
        <v>11</v>
      </c>
      <c r="J4" s="267" t="s">
        <v>3</v>
      </c>
      <c r="K4" s="268" t="s">
        <v>12</v>
      </c>
      <c r="L4" s="263">
        <v>2</v>
      </c>
      <c r="M4" s="264" t="s">
        <v>5</v>
      </c>
      <c r="N4" s="265" t="s">
        <v>6</v>
      </c>
      <c r="O4" s="265" t="s">
        <v>7</v>
      </c>
      <c r="P4" s="266" t="s">
        <v>8</v>
      </c>
      <c r="Q4" s="266" t="s">
        <v>9</v>
      </c>
      <c r="R4" s="266" t="s">
        <v>10</v>
      </c>
      <c r="S4" s="266" t="s">
        <v>11</v>
      </c>
      <c r="T4" s="267" t="s">
        <v>3</v>
      </c>
      <c r="U4" s="268" t="s">
        <v>12</v>
      </c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9"/>
    </row>
    <row r="5" spans="1:35" ht="14.25" customHeight="1" x14ac:dyDescent="0.3">
      <c r="A5" s="309"/>
      <c r="B5" s="328" t="s">
        <v>19</v>
      </c>
      <c r="C5" s="52">
        <f>+IF(D5="","",1)</f>
        <v>1</v>
      </c>
      <c r="D5" s="61" t="s">
        <v>20</v>
      </c>
      <c r="E5" s="62" t="s">
        <v>21</v>
      </c>
      <c r="F5" s="57">
        <v>4</v>
      </c>
      <c r="G5" s="57">
        <v>0</v>
      </c>
      <c r="H5" s="57">
        <v>0</v>
      </c>
      <c r="I5" s="58">
        <f>IF(E5="","",SUM(F5,SUM(G5,H5)/2))</f>
        <v>4</v>
      </c>
      <c r="J5" s="59">
        <v>6</v>
      </c>
      <c r="K5" s="60"/>
      <c r="L5" s="328" t="s">
        <v>42</v>
      </c>
      <c r="M5" s="52">
        <f>+IF(N5="","",1)</f>
        <v>1</v>
      </c>
      <c r="N5" s="61" t="s">
        <v>43</v>
      </c>
      <c r="O5" s="62" t="s">
        <v>44</v>
      </c>
      <c r="P5" s="57">
        <v>4</v>
      </c>
      <c r="Q5" s="57">
        <v>0</v>
      </c>
      <c r="R5" s="57">
        <v>0</v>
      </c>
      <c r="S5" s="58">
        <f>IF(O5="","",SUM(P5,SUM(Q5,R5)/2))</f>
        <v>4</v>
      </c>
      <c r="T5" s="59">
        <v>6</v>
      </c>
      <c r="U5" s="60"/>
      <c r="V5" s="63"/>
      <c r="W5" s="63" t="b">
        <f>NOT(ISERROR((FIND("Seçmeli",E5))))</f>
        <v>0</v>
      </c>
      <c r="X5" s="63" t="b">
        <f>NOT(ISERROR((FIND("Seçmeli",O5))))</f>
        <v>0</v>
      </c>
      <c r="Y5" s="63" t="str">
        <f>+IF(W5=TRUE,J5,"")</f>
        <v/>
      </c>
      <c r="Z5" s="63" t="str">
        <f>+IF(X5=TRUE,T5,"")</f>
        <v/>
      </c>
      <c r="AA5" s="63" t="b">
        <f>NOT(ISERROR((FIND("Bölüm",E5))))</f>
        <v>0</v>
      </c>
      <c r="AB5" s="63" t="b">
        <f>NOT(ISERROR((FIND("Bölüm",O5))))</f>
        <v>0</v>
      </c>
      <c r="AC5" s="63" t="b">
        <f>NOT(ISERROR((FIND("Fakülte",E5))))</f>
        <v>0</v>
      </c>
      <c r="AD5" s="63" t="b">
        <f>NOT(ISERROR((FIND("Fakülte",O5))))</f>
        <v>0</v>
      </c>
      <c r="AE5" s="63" t="b">
        <f>NOT(ISERROR((FIND("Üniversite",E5))))</f>
        <v>0</v>
      </c>
      <c r="AF5" s="63" t="b">
        <f>NOT(ISERROR((FIND("Üniversite",O5))))</f>
        <v>0</v>
      </c>
      <c r="AG5" s="63" t="b">
        <f>NOT(ISERROR((FIND("Staj",E5))))</f>
        <v>0</v>
      </c>
      <c r="AH5" s="63" t="b">
        <f>NOT(ISERROR((FIND("Staj",O5))))</f>
        <v>0</v>
      </c>
      <c r="AI5" s="9" t="str">
        <f>+IF(OR(D5&lt;&gt;"",N5&lt;&gt;""),"","boş")</f>
        <v/>
      </c>
    </row>
    <row r="6" spans="1:35" ht="14.25" hidden="1" customHeight="1" x14ac:dyDescent="0.3">
      <c r="A6" s="309"/>
      <c r="B6" s="306"/>
      <c r="C6" s="269"/>
      <c r="D6" s="270"/>
      <c r="E6" s="271" t="s">
        <v>519</v>
      </c>
      <c r="F6" s="269"/>
      <c r="G6" s="269"/>
      <c r="H6" s="269"/>
      <c r="I6" s="272"/>
      <c r="J6" s="272"/>
      <c r="K6" s="273"/>
      <c r="L6" s="306"/>
      <c r="M6" s="269"/>
      <c r="N6" s="270"/>
      <c r="O6" s="271" t="s">
        <v>520</v>
      </c>
      <c r="P6" s="269"/>
      <c r="Q6" s="269"/>
      <c r="R6" s="269"/>
      <c r="S6" s="272"/>
      <c r="T6" s="272"/>
      <c r="U6" s="273"/>
      <c r="V6" s="63"/>
      <c r="W6" s="63" t="b">
        <f>NOT(ISERROR((FIND("Seçmeli",E5))))</f>
        <v>0</v>
      </c>
      <c r="X6" s="63" t="b">
        <f>NOT(ISERROR((FIND("Seçmeli",O5))))</f>
        <v>0</v>
      </c>
      <c r="Y6" s="63" t="str">
        <f>+IF(W5=TRUE,J5,"")</f>
        <v/>
      </c>
      <c r="Z6" s="63" t="str">
        <f>+IF(X5=TRUE,T5,"")</f>
        <v/>
      </c>
      <c r="AA6" s="63" t="b">
        <f>NOT(ISERROR((FIND("Bölüm",E5))))</f>
        <v>0</v>
      </c>
      <c r="AB6" s="63" t="b">
        <f>NOT(ISERROR((FIND("Bölüm",O5))))</f>
        <v>0</v>
      </c>
      <c r="AC6" s="63" t="b">
        <f>NOT(ISERROR((FIND("Fakülte",E5))))</f>
        <v>0</v>
      </c>
      <c r="AD6" s="63" t="b">
        <f>NOT(ISERROR((FIND("Fakülte",O5))))</f>
        <v>0</v>
      </c>
      <c r="AE6" s="63" t="b">
        <f>NOT(ISERROR((FIND("Üniversite",E5))))</f>
        <v>0</v>
      </c>
      <c r="AF6" s="63" t="b">
        <f>NOT(ISERROR((FIND("Üniversite",O5))))</f>
        <v>0</v>
      </c>
      <c r="AG6" s="63" t="b">
        <f>NOT(ISERROR((FIND("Staj",E5))))</f>
        <v>0</v>
      </c>
      <c r="AH6" s="63" t="b">
        <f>NOT(ISERROR((FIND("Staj",O5))))</f>
        <v>0</v>
      </c>
      <c r="AI6" s="9" t="s">
        <v>521</v>
      </c>
    </row>
    <row r="7" spans="1:35" ht="14.25" customHeight="1" x14ac:dyDescent="0.3">
      <c r="A7" s="309"/>
      <c r="B7" s="306"/>
      <c r="C7" s="52">
        <f>+IF(D7="","",C5+1)</f>
        <v>2</v>
      </c>
      <c r="D7" s="61" t="s">
        <v>22</v>
      </c>
      <c r="E7" s="62" t="s">
        <v>23</v>
      </c>
      <c r="F7" s="57">
        <v>3</v>
      </c>
      <c r="G7" s="57">
        <v>0</v>
      </c>
      <c r="H7" s="57">
        <v>2</v>
      </c>
      <c r="I7" s="58">
        <f>IF(E7="","",SUM(F7,SUM(G7,H7)/2))</f>
        <v>4</v>
      </c>
      <c r="J7" s="59">
        <v>6</v>
      </c>
      <c r="K7" s="60"/>
      <c r="L7" s="306"/>
      <c r="M7" s="52">
        <f>+IF(N7="","",M5+1)</f>
        <v>2</v>
      </c>
      <c r="N7" s="61" t="s">
        <v>45</v>
      </c>
      <c r="O7" s="62" t="s">
        <v>46</v>
      </c>
      <c r="P7" s="57">
        <v>3</v>
      </c>
      <c r="Q7" s="57">
        <v>0</v>
      </c>
      <c r="R7" s="57">
        <v>2</v>
      </c>
      <c r="S7" s="58">
        <f>IF(O7="","",SUM(P7,SUM(Q7,R7)/2))</f>
        <v>4</v>
      </c>
      <c r="T7" s="59">
        <v>6</v>
      </c>
      <c r="U7" s="60"/>
      <c r="V7" s="63"/>
      <c r="W7" s="63" t="b">
        <f>NOT(ISERROR((FIND("Seçmeli",E7))))</f>
        <v>0</v>
      </c>
      <c r="X7" s="63" t="b">
        <f>NOT(ISERROR((FIND("Seçmeli",O7))))</f>
        <v>0</v>
      </c>
      <c r="Y7" s="63" t="str">
        <f>+IF(W7=TRUE,J7,"")</f>
        <v/>
      </c>
      <c r="Z7" s="63" t="str">
        <f>+IF(X7=TRUE,T7,"")</f>
        <v/>
      </c>
      <c r="AA7" s="63" t="b">
        <f>NOT(ISERROR((FIND("Bölüm",E7))))</f>
        <v>0</v>
      </c>
      <c r="AB7" s="63" t="b">
        <f>NOT(ISERROR((FIND("Bölüm",O7))))</f>
        <v>0</v>
      </c>
      <c r="AC7" s="63" t="b">
        <f>NOT(ISERROR((FIND("Fakülte",E7))))</f>
        <v>0</v>
      </c>
      <c r="AD7" s="63" t="b">
        <f>NOT(ISERROR((FIND("Fakülte",O7))))</f>
        <v>0</v>
      </c>
      <c r="AE7" s="63" t="b">
        <f>NOT(ISERROR((FIND("Üniversite",E7))))</f>
        <v>0</v>
      </c>
      <c r="AF7" s="63" t="b">
        <f>NOT(ISERROR((FIND("Üniversite",O7))))</f>
        <v>0</v>
      </c>
      <c r="AG7" s="63" t="b">
        <f>NOT(ISERROR((FIND("Staj",E7))))</f>
        <v>0</v>
      </c>
      <c r="AH7" s="63" t="b">
        <f>NOT(ISERROR((FIND("Staj",O7))))</f>
        <v>0</v>
      </c>
      <c r="AI7" s="9" t="str">
        <f>+IF(OR(D7&lt;&gt;"",N7&lt;&gt;""),"","boş")</f>
        <v/>
      </c>
    </row>
    <row r="8" spans="1:35" ht="14.25" hidden="1" customHeight="1" x14ac:dyDescent="0.3">
      <c r="A8" s="309"/>
      <c r="B8" s="306"/>
      <c r="C8" s="269"/>
      <c r="D8" s="270"/>
      <c r="E8" s="271" t="s">
        <v>366</v>
      </c>
      <c r="F8" s="269"/>
      <c r="G8" s="269"/>
      <c r="H8" s="269"/>
      <c r="I8" s="272"/>
      <c r="J8" s="272"/>
      <c r="K8" s="273"/>
      <c r="L8" s="306"/>
      <c r="M8" s="269"/>
      <c r="N8" s="270"/>
      <c r="O8" s="271" t="s">
        <v>370</v>
      </c>
      <c r="P8" s="269"/>
      <c r="Q8" s="269"/>
      <c r="R8" s="269"/>
      <c r="S8" s="272"/>
      <c r="T8" s="272"/>
      <c r="U8" s="273"/>
      <c r="V8" s="63"/>
      <c r="W8" s="63" t="b">
        <f>NOT(ISERROR((FIND("Seçmeli",E7))))</f>
        <v>0</v>
      </c>
      <c r="X8" s="63" t="b">
        <f>NOT(ISERROR((FIND("Seçmeli",O7))))</f>
        <v>0</v>
      </c>
      <c r="Y8" s="63" t="str">
        <f>+IF(W7=TRUE,J7,"")</f>
        <v/>
      </c>
      <c r="Z8" s="63" t="str">
        <f>+IF(X7=TRUE,T7,"")</f>
        <v/>
      </c>
      <c r="AA8" s="63" t="b">
        <f>NOT(ISERROR((FIND("Bölüm",E7))))</f>
        <v>0</v>
      </c>
      <c r="AB8" s="63" t="b">
        <f>NOT(ISERROR((FIND("Bölüm",O7))))</f>
        <v>0</v>
      </c>
      <c r="AC8" s="63" t="b">
        <f>NOT(ISERROR((FIND("Fakülte",E7))))</f>
        <v>0</v>
      </c>
      <c r="AD8" s="63" t="b">
        <f>NOT(ISERROR((FIND("Fakülte",O7))))</f>
        <v>0</v>
      </c>
      <c r="AE8" s="63" t="b">
        <f>NOT(ISERROR((FIND("Üniversite",E7))))</f>
        <v>0</v>
      </c>
      <c r="AF8" s="63" t="b">
        <f>NOT(ISERROR((FIND("Üniversite",O7))))</f>
        <v>0</v>
      </c>
      <c r="AG8" s="63" t="b">
        <f>NOT(ISERROR((FIND("Staj",E7))))</f>
        <v>0</v>
      </c>
      <c r="AH8" s="63" t="b">
        <f>NOT(ISERROR((FIND("Staj",O7))))</f>
        <v>0</v>
      </c>
      <c r="AI8" s="9" t="s">
        <v>521</v>
      </c>
    </row>
    <row r="9" spans="1:35" ht="14.25" customHeight="1" x14ac:dyDescent="0.3">
      <c r="A9" s="309"/>
      <c r="B9" s="306"/>
      <c r="C9" s="52">
        <f>+IF(D9="","",C7+1)</f>
        <v>3</v>
      </c>
      <c r="D9" s="61" t="s">
        <v>24</v>
      </c>
      <c r="E9" s="62" t="s">
        <v>25</v>
      </c>
      <c r="F9" s="57">
        <v>3</v>
      </c>
      <c r="G9" s="57">
        <v>0</v>
      </c>
      <c r="H9" s="57">
        <v>2</v>
      </c>
      <c r="I9" s="58">
        <f>IF(E9="","",SUM(F9,SUM(G9,H9)/2))</f>
        <v>4</v>
      </c>
      <c r="J9" s="59">
        <v>5</v>
      </c>
      <c r="K9" s="60"/>
      <c r="L9" s="306"/>
      <c r="M9" s="52">
        <f>+IF(N9="","",M7+1)</f>
        <v>3</v>
      </c>
      <c r="N9" s="61" t="s">
        <v>47</v>
      </c>
      <c r="O9" s="62" t="s">
        <v>48</v>
      </c>
      <c r="P9" s="57">
        <v>3</v>
      </c>
      <c r="Q9" s="57">
        <v>0</v>
      </c>
      <c r="R9" s="57">
        <v>0</v>
      </c>
      <c r="S9" s="58">
        <f>IF(O9="","",SUM(P9,SUM(Q9,R9)/2))</f>
        <v>3</v>
      </c>
      <c r="T9" s="59">
        <v>4</v>
      </c>
      <c r="U9" s="60"/>
      <c r="V9" s="63"/>
      <c r="W9" s="63" t="b">
        <f>NOT(ISERROR((FIND("Seçmeli",E9))))</f>
        <v>0</v>
      </c>
      <c r="X9" s="63" t="b">
        <f>NOT(ISERROR((FIND("Seçmeli",O9))))</f>
        <v>0</v>
      </c>
      <c r="Y9" s="63" t="str">
        <f>+IF(W9=TRUE,J9,"")</f>
        <v/>
      </c>
      <c r="Z9" s="63" t="str">
        <f>+IF(X9=TRUE,T9,"")</f>
        <v/>
      </c>
      <c r="AA9" s="63" t="b">
        <f>NOT(ISERROR((FIND("Bölüm",E9))))</f>
        <v>0</v>
      </c>
      <c r="AB9" s="63" t="b">
        <f>NOT(ISERROR((FIND("Bölüm",O9))))</f>
        <v>0</v>
      </c>
      <c r="AC9" s="63" t="b">
        <f>NOT(ISERROR((FIND("Fakülte",E9))))</f>
        <v>0</v>
      </c>
      <c r="AD9" s="63" t="b">
        <f>NOT(ISERROR((FIND("Fakülte",O9))))</f>
        <v>0</v>
      </c>
      <c r="AE9" s="63" t="b">
        <f>NOT(ISERROR((FIND("Üniversite",E9))))</f>
        <v>0</v>
      </c>
      <c r="AF9" s="63" t="b">
        <f>NOT(ISERROR((FIND("Üniversite",O9))))</f>
        <v>0</v>
      </c>
      <c r="AG9" s="63" t="b">
        <f>NOT(ISERROR((FIND("Staj",E9))))</f>
        <v>0</v>
      </c>
      <c r="AH9" s="63" t="b">
        <f>NOT(ISERROR((FIND("Staj",O9))))</f>
        <v>0</v>
      </c>
      <c r="AI9" s="9" t="str">
        <f>+IF(OR(D9&lt;&gt;"",N9&lt;&gt;""),"","boş")</f>
        <v/>
      </c>
    </row>
    <row r="10" spans="1:35" ht="14.25" hidden="1" customHeight="1" x14ac:dyDescent="0.3">
      <c r="A10" s="309"/>
      <c r="B10" s="306"/>
      <c r="C10" s="269"/>
      <c r="D10" s="270"/>
      <c r="E10" s="271" t="s">
        <v>367</v>
      </c>
      <c r="F10" s="269"/>
      <c r="G10" s="269"/>
      <c r="H10" s="269"/>
      <c r="I10" s="272"/>
      <c r="J10" s="272"/>
      <c r="K10" s="273"/>
      <c r="L10" s="306"/>
      <c r="M10" s="269"/>
      <c r="N10" s="270"/>
      <c r="O10" s="271" t="s">
        <v>522</v>
      </c>
      <c r="P10" s="269"/>
      <c r="Q10" s="269"/>
      <c r="R10" s="269"/>
      <c r="S10" s="272"/>
      <c r="T10" s="272"/>
      <c r="U10" s="273"/>
      <c r="V10" s="63"/>
      <c r="W10" s="63" t="b">
        <f>NOT(ISERROR((FIND("Seçmeli",E9))))</f>
        <v>0</v>
      </c>
      <c r="X10" s="63" t="b">
        <f>NOT(ISERROR((FIND("Seçmeli",O9))))</f>
        <v>0</v>
      </c>
      <c r="Y10" s="63" t="str">
        <f>+IF(W9=TRUE,J9,"")</f>
        <v/>
      </c>
      <c r="Z10" s="63" t="str">
        <f>+IF(X9=TRUE,T9,"")</f>
        <v/>
      </c>
      <c r="AA10" s="63" t="b">
        <f>NOT(ISERROR((FIND("Bölüm",E9))))</f>
        <v>0</v>
      </c>
      <c r="AB10" s="63" t="b">
        <f>NOT(ISERROR((FIND("Bölüm",O9))))</f>
        <v>0</v>
      </c>
      <c r="AC10" s="63" t="b">
        <f>NOT(ISERROR((FIND("Fakülte",E9))))</f>
        <v>0</v>
      </c>
      <c r="AD10" s="63" t="b">
        <f>NOT(ISERROR((FIND("Fakülte",O9))))</f>
        <v>0</v>
      </c>
      <c r="AE10" s="63" t="b">
        <f>NOT(ISERROR((FIND("Üniversite",E9))))</f>
        <v>0</v>
      </c>
      <c r="AF10" s="63" t="b">
        <f>NOT(ISERROR((FIND("Üniversite",O9))))</f>
        <v>0</v>
      </c>
      <c r="AG10" s="63" t="b">
        <f>NOT(ISERROR((FIND("Staj",E9))))</f>
        <v>0</v>
      </c>
      <c r="AH10" s="63" t="b">
        <f>NOT(ISERROR((FIND("Staj",O9))))</f>
        <v>0</v>
      </c>
      <c r="AI10" s="9" t="s">
        <v>521</v>
      </c>
    </row>
    <row r="11" spans="1:35" ht="14.25" customHeight="1" x14ac:dyDescent="0.3">
      <c r="A11" s="309"/>
      <c r="B11" s="306"/>
      <c r="C11" s="52">
        <f>+IF(D11="","",C9+1)</f>
        <v>4</v>
      </c>
      <c r="D11" s="61" t="s">
        <v>26</v>
      </c>
      <c r="E11" s="62" t="s">
        <v>27</v>
      </c>
      <c r="F11" s="57">
        <v>2</v>
      </c>
      <c r="G11" s="57">
        <v>0</v>
      </c>
      <c r="H11" s="57">
        <v>0</v>
      </c>
      <c r="I11" s="58">
        <f>IF(E11="","",SUM(F11,SUM(G11,H11)/2))</f>
        <v>2</v>
      </c>
      <c r="J11" s="59">
        <v>2</v>
      </c>
      <c r="K11" s="60"/>
      <c r="L11" s="306"/>
      <c r="M11" s="52">
        <f>+IF(N11="","",M9+1)</f>
        <v>4</v>
      </c>
      <c r="N11" s="61" t="s">
        <v>50</v>
      </c>
      <c r="O11" s="62" t="s">
        <v>37</v>
      </c>
      <c r="P11" s="57">
        <v>1</v>
      </c>
      <c r="Q11" s="57">
        <v>2</v>
      </c>
      <c r="R11" s="57">
        <v>0</v>
      </c>
      <c r="S11" s="58">
        <f>IF(O11="","",SUM(P11,SUM(Q11,R11)/2))</f>
        <v>2</v>
      </c>
      <c r="T11" s="59">
        <v>3</v>
      </c>
      <c r="U11" s="60"/>
      <c r="V11" s="63"/>
      <c r="W11" s="63" t="b">
        <f>NOT(ISERROR((FIND("Seçmeli",E11))))</f>
        <v>0</v>
      </c>
      <c r="X11" s="63" t="b">
        <f>NOT(ISERROR((FIND("Seçmeli",O11))))</f>
        <v>0</v>
      </c>
      <c r="Y11" s="63" t="str">
        <f>+IF(W11=TRUE,J11,"")</f>
        <v/>
      </c>
      <c r="Z11" s="63" t="str">
        <f>+IF(X11=TRUE,T11,"")</f>
        <v/>
      </c>
      <c r="AA11" s="63" t="b">
        <f>NOT(ISERROR((FIND("Bölüm",E11))))</f>
        <v>0</v>
      </c>
      <c r="AB11" s="63" t="b">
        <f>NOT(ISERROR((FIND("Bölüm",O11))))</f>
        <v>0</v>
      </c>
      <c r="AC11" s="63" t="b">
        <f>NOT(ISERROR((FIND("Fakülte",E11))))</f>
        <v>0</v>
      </c>
      <c r="AD11" s="63" t="b">
        <f>NOT(ISERROR((FIND("Fakülte",O11))))</f>
        <v>0</v>
      </c>
      <c r="AE11" s="63" t="b">
        <f>NOT(ISERROR((FIND("Üniversite",E11))))</f>
        <v>0</v>
      </c>
      <c r="AF11" s="63" t="b">
        <f>NOT(ISERROR((FIND("Üniversite",O11))))</f>
        <v>0</v>
      </c>
      <c r="AG11" s="63" t="b">
        <f>NOT(ISERROR((FIND("Staj",E11))))</f>
        <v>0</v>
      </c>
      <c r="AH11" s="63" t="b">
        <f>NOT(ISERROR((FIND("Staj",O11))))</f>
        <v>0</v>
      </c>
      <c r="AI11" s="9" t="str">
        <f>+IF(OR(D11&lt;&gt;"",N11&lt;&gt;""),"","boş")</f>
        <v/>
      </c>
    </row>
    <row r="12" spans="1:35" ht="14.25" hidden="1" customHeight="1" x14ac:dyDescent="0.3">
      <c r="A12" s="309"/>
      <c r="B12" s="306"/>
      <c r="C12" s="269"/>
      <c r="D12" s="270"/>
      <c r="E12" s="271" t="s">
        <v>523</v>
      </c>
      <c r="F12" s="269"/>
      <c r="G12" s="269"/>
      <c r="H12" s="269"/>
      <c r="I12" s="272"/>
      <c r="J12" s="272"/>
      <c r="K12" s="273"/>
      <c r="L12" s="306"/>
      <c r="M12" s="269"/>
      <c r="N12" s="270"/>
      <c r="O12" s="271" t="s">
        <v>524</v>
      </c>
      <c r="P12" s="269"/>
      <c r="Q12" s="269"/>
      <c r="R12" s="269"/>
      <c r="S12" s="272"/>
      <c r="T12" s="272"/>
      <c r="U12" s="273"/>
      <c r="V12" s="63"/>
      <c r="W12" s="63" t="b">
        <f>NOT(ISERROR((FIND("Seçmeli",E11))))</f>
        <v>0</v>
      </c>
      <c r="X12" s="63" t="b">
        <f>NOT(ISERROR((FIND("Seçmeli",O11))))</f>
        <v>0</v>
      </c>
      <c r="Y12" s="63" t="str">
        <f>+IF(W11=TRUE,J11,"")</f>
        <v/>
      </c>
      <c r="Z12" s="63" t="str">
        <f>+IF(X11=TRUE,T11,"")</f>
        <v/>
      </c>
      <c r="AA12" s="63" t="b">
        <f>NOT(ISERROR((FIND("Bölüm",E11))))</f>
        <v>0</v>
      </c>
      <c r="AB12" s="63" t="b">
        <f>NOT(ISERROR((FIND("Bölüm",O11))))</f>
        <v>0</v>
      </c>
      <c r="AC12" s="63" t="b">
        <f>NOT(ISERROR((FIND("Fakülte",E11))))</f>
        <v>0</v>
      </c>
      <c r="AD12" s="63" t="b">
        <f>NOT(ISERROR((FIND("Fakülte",O11))))</f>
        <v>0</v>
      </c>
      <c r="AE12" s="63" t="b">
        <f>NOT(ISERROR((FIND("Üniversite",E11))))</f>
        <v>0</v>
      </c>
      <c r="AF12" s="63" t="b">
        <f>NOT(ISERROR((FIND("Üniversite",O11))))</f>
        <v>0</v>
      </c>
      <c r="AG12" s="63" t="b">
        <f>NOT(ISERROR((FIND("Staj",E11))))</f>
        <v>0</v>
      </c>
      <c r="AH12" s="63" t="b">
        <f>NOT(ISERROR((FIND("Staj",O11))))</f>
        <v>0</v>
      </c>
      <c r="AI12" s="9" t="s">
        <v>521</v>
      </c>
    </row>
    <row r="13" spans="1:35" ht="14.25" customHeight="1" x14ac:dyDescent="0.3">
      <c r="A13" s="309"/>
      <c r="B13" s="306"/>
      <c r="C13" s="52">
        <f>+IF(D13="","",C11+1)</f>
        <v>5</v>
      </c>
      <c r="D13" s="61" t="s">
        <v>30</v>
      </c>
      <c r="E13" s="62" t="s">
        <v>31</v>
      </c>
      <c r="F13" s="57">
        <v>2</v>
      </c>
      <c r="G13" s="57">
        <v>0</v>
      </c>
      <c r="H13" s="57">
        <v>0</v>
      </c>
      <c r="I13" s="58">
        <f>IF(E13="","",SUM(F13,SUM(G13,H13)/2))</f>
        <v>2</v>
      </c>
      <c r="J13" s="59">
        <v>2</v>
      </c>
      <c r="K13" s="60"/>
      <c r="L13" s="306"/>
      <c r="M13" s="52">
        <f>+IF(N13="","",M11+1)</f>
        <v>5</v>
      </c>
      <c r="N13" s="61" t="s">
        <v>51</v>
      </c>
      <c r="O13" s="62" t="s">
        <v>52</v>
      </c>
      <c r="P13" s="57">
        <v>1</v>
      </c>
      <c r="Q13" s="57">
        <v>2</v>
      </c>
      <c r="R13" s="57">
        <v>0</v>
      </c>
      <c r="S13" s="58">
        <f>IF(O13="","",SUM(P13,SUM(Q13,R13)/2))</f>
        <v>2</v>
      </c>
      <c r="T13" s="59">
        <v>4</v>
      </c>
      <c r="U13" s="60"/>
      <c r="V13" s="63"/>
      <c r="W13" s="63" t="b">
        <f>NOT(ISERROR((FIND("Seçmeli",E13))))</f>
        <v>0</v>
      </c>
      <c r="X13" s="63" t="b">
        <f>NOT(ISERROR((FIND("Seçmeli",O13))))</f>
        <v>0</v>
      </c>
      <c r="Y13" s="63" t="str">
        <f>+IF(W13=TRUE,J13,"")</f>
        <v/>
      </c>
      <c r="Z13" s="63" t="str">
        <f>+IF(X13=TRUE,T13,"")</f>
        <v/>
      </c>
      <c r="AA13" s="63" t="b">
        <f>NOT(ISERROR((FIND("Bölüm",E13))))</f>
        <v>0</v>
      </c>
      <c r="AB13" s="63" t="b">
        <f>NOT(ISERROR((FIND("Bölüm",O13))))</f>
        <v>0</v>
      </c>
      <c r="AC13" s="63" t="b">
        <f>NOT(ISERROR((FIND("Fakülte",E13))))</f>
        <v>0</v>
      </c>
      <c r="AD13" s="63" t="b">
        <f>NOT(ISERROR((FIND("Fakülte",O13))))</f>
        <v>0</v>
      </c>
      <c r="AE13" s="63" t="b">
        <f>NOT(ISERROR((FIND("Üniversite",E13))))</f>
        <v>0</v>
      </c>
      <c r="AF13" s="63" t="b">
        <f>NOT(ISERROR((FIND("Üniversite",O13))))</f>
        <v>0</v>
      </c>
      <c r="AG13" s="63" t="b">
        <f>NOT(ISERROR((FIND("Staj",E13))))</f>
        <v>0</v>
      </c>
      <c r="AH13" s="63" t="b">
        <f>NOT(ISERROR((FIND("Staj",O13))))</f>
        <v>0</v>
      </c>
      <c r="AI13" s="9" t="str">
        <f>+IF(OR(D13&lt;&gt;"",N13&lt;&gt;""),"","boş")</f>
        <v/>
      </c>
    </row>
    <row r="14" spans="1:35" ht="14.25" hidden="1" customHeight="1" x14ac:dyDescent="0.3">
      <c r="A14" s="309"/>
      <c r="B14" s="306"/>
      <c r="C14" s="269"/>
      <c r="D14" s="270"/>
      <c r="E14" s="271" t="s">
        <v>525</v>
      </c>
      <c r="F14" s="269"/>
      <c r="G14" s="269"/>
      <c r="H14" s="269"/>
      <c r="I14" s="272"/>
      <c r="J14" s="272"/>
      <c r="K14" s="273"/>
      <c r="L14" s="306"/>
      <c r="M14" s="269"/>
      <c r="N14" s="270"/>
      <c r="O14" s="271" t="s">
        <v>526</v>
      </c>
      <c r="P14" s="269"/>
      <c r="Q14" s="269"/>
      <c r="R14" s="269"/>
      <c r="S14" s="272"/>
      <c r="T14" s="272"/>
      <c r="U14" s="273"/>
      <c r="V14" s="63"/>
      <c r="W14" s="63" t="b">
        <f>NOT(ISERROR((FIND("Seçmeli",E13))))</f>
        <v>0</v>
      </c>
      <c r="X14" s="63" t="b">
        <f>NOT(ISERROR((FIND("Seçmeli",O13))))</f>
        <v>0</v>
      </c>
      <c r="Y14" s="63" t="str">
        <f>+IF(W13=TRUE,J13,"")</f>
        <v/>
      </c>
      <c r="Z14" s="63" t="str">
        <f>+IF(X13=TRUE,T13,"")</f>
        <v/>
      </c>
      <c r="AA14" s="63" t="b">
        <f>NOT(ISERROR((FIND("Bölüm",E13))))</f>
        <v>0</v>
      </c>
      <c r="AB14" s="63" t="b">
        <f>NOT(ISERROR((FIND("Bölüm",O13))))</f>
        <v>0</v>
      </c>
      <c r="AC14" s="63" t="b">
        <f>NOT(ISERROR((FIND("Fakülte",E13))))</f>
        <v>0</v>
      </c>
      <c r="AD14" s="63" t="b">
        <f>NOT(ISERROR((FIND("Fakülte",O13))))</f>
        <v>0</v>
      </c>
      <c r="AE14" s="63" t="b">
        <f>NOT(ISERROR((FIND("Üniversite",E13))))</f>
        <v>0</v>
      </c>
      <c r="AF14" s="63" t="b">
        <f>NOT(ISERROR((FIND("Üniversite",O13))))</f>
        <v>0</v>
      </c>
      <c r="AG14" s="63" t="b">
        <f>NOT(ISERROR((FIND("Staj",E13))))</f>
        <v>0</v>
      </c>
      <c r="AH14" s="63" t="b">
        <f>NOT(ISERROR((FIND("Staj",O13))))</f>
        <v>0</v>
      </c>
      <c r="AI14" s="9" t="s">
        <v>521</v>
      </c>
    </row>
    <row r="15" spans="1:35" ht="14.25" customHeight="1" x14ac:dyDescent="0.3">
      <c r="A15" s="309"/>
      <c r="B15" s="306"/>
      <c r="C15" s="52">
        <f>+IF(D15="","",C13+1)</f>
        <v>6</v>
      </c>
      <c r="D15" s="61" t="s">
        <v>32</v>
      </c>
      <c r="E15" s="62" t="s">
        <v>33</v>
      </c>
      <c r="F15" s="57">
        <v>1</v>
      </c>
      <c r="G15" s="57">
        <v>2</v>
      </c>
      <c r="H15" s="57">
        <v>0</v>
      </c>
      <c r="I15" s="58">
        <f>IF(E15="","",SUM(F15,SUM(G15,H15)/2))</f>
        <v>2</v>
      </c>
      <c r="J15" s="59">
        <v>2</v>
      </c>
      <c r="K15" s="60"/>
      <c r="L15" s="306"/>
      <c r="M15" s="52">
        <f>+IF(N15="","",M13+1)</f>
        <v>6</v>
      </c>
      <c r="N15" s="61" t="s">
        <v>53</v>
      </c>
      <c r="O15" s="62" t="s">
        <v>54</v>
      </c>
      <c r="P15" s="57">
        <v>3</v>
      </c>
      <c r="Q15" s="57">
        <v>0</v>
      </c>
      <c r="R15" s="57">
        <v>0</v>
      </c>
      <c r="S15" s="58">
        <f>IF(O15="","",SUM(P15,SUM(Q15,R15)/2))</f>
        <v>3</v>
      </c>
      <c r="T15" s="59">
        <v>4</v>
      </c>
      <c r="U15" s="60"/>
      <c r="V15" s="63"/>
      <c r="W15" s="63" t="b">
        <f>NOT(ISERROR((FIND("Seçmeli",E15))))</f>
        <v>0</v>
      </c>
      <c r="X15" s="63" t="b">
        <f>NOT(ISERROR((FIND("Seçmeli",O15))))</f>
        <v>0</v>
      </c>
      <c r="Y15" s="63" t="str">
        <f>+IF(W15=TRUE,J15,"")</f>
        <v/>
      </c>
      <c r="Z15" s="63" t="str">
        <f>+IF(X15=TRUE,T15,"")</f>
        <v/>
      </c>
      <c r="AA15" s="63" t="b">
        <f>NOT(ISERROR((FIND("Bölüm",E15))))</f>
        <v>0</v>
      </c>
      <c r="AB15" s="63" t="b">
        <f>NOT(ISERROR((FIND("Bölüm",O15))))</f>
        <v>0</v>
      </c>
      <c r="AC15" s="63" t="b">
        <f>NOT(ISERROR((FIND("Fakülte",E15))))</f>
        <v>0</v>
      </c>
      <c r="AD15" s="63" t="b">
        <f>NOT(ISERROR((FIND("Fakülte",O15))))</f>
        <v>0</v>
      </c>
      <c r="AE15" s="63" t="b">
        <f>NOT(ISERROR((FIND("Üniversite",E15))))</f>
        <v>0</v>
      </c>
      <c r="AF15" s="63" t="b">
        <f>NOT(ISERROR((FIND("Üniversite",O15))))</f>
        <v>0</v>
      </c>
      <c r="AG15" s="63" t="b">
        <f>NOT(ISERROR((FIND("Staj",E15))))</f>
        <v>0</v>
      </c>
      <c r="AH15" s="63" t="b">
        <f>NOT(ISERROR((FIND("Staj",O15))))</f>
        <v>0</v>
      </c>
      <c r="AI15" s="9" t="str">
        <f>+IF(OR(D15&lt;&gt;"",N15&lt;&gt;""),"","boş")</f>
        <v/>
      </c>
    </row>
    <row r="16" spans="1:35" ht="14.25" hidden="1" customHeight="1" x14ac:dyDescent="0.3">
      <c r="A16" s="309"/>
      <c r="B16" s="306"/>
      <c r="C16" s="269"/>
      <c r="D16" s="270"/>
      <c r="E16" s="271" t="s">
        <v>527</v>
      </c>
      <c r="F16" s="269"/>
      <c r="G16" s="269"/>
      <c r="H16" s="269"/>
      <c r="I16" s="272"/>
      <c r="J16" s="272"/>
      <c r="K16" s="273"/>
      <c r="L16" s="306"/>
      <c r="M16" s="269"/>
      <c r="N16" s="270"/>
      <c r="O16" s="271" t="s">
        <v>528</v>
      </c>
      <c r="P16" s="269"/>
      <c r="Q16" s="269"/>
      <c r="R16" s="269"/>
      <c r="S16" s="272"/>
      <c r="T16" s="272"/>
      <c r="U16" s="273"/>
      <c r="V16" s="63"/>
      <c r="W16" s="63" t="b">
        <f>NOT(ISERROR((FIND("Seçmeli",E15))))</f>
        <v>0</v>
      </c>
      <c r="X16" s="63" t="b">
        <f>NOT(ISERROR((FIND("Seçmeli",O15))))</f>
        <v>0</v>
      </c>
      <c r="Y16" s="63" t="str">
        <f>+IF(W15=TRUE,J15,"")</f>
        <v/>
      </c>
      <c r="Z16" s="63" t="str">
        <f>+IF(X15=TRUE,T15,"")</f>
        <v/>
      </c>
      <c r="AA16" s="63" t="b">
        <f>NOT(ISERROR((FIND("Bölüm",E15))))</f>
        <v>0</v>
      </c>
      <c r="AB16" s="63" t="b">
        <f>NOT(ISERROR((FIND("Bölüm",O15))))</f>
        <v>0</v>
      </c>
      <c r="AC16" s="63" t="b">
        <f>NOT(ISERROR((FIND("Fakülte",E15))))</f>
        <v>0</v>
      </c>
      <c r="AD16" s="63" t="b">
        <f>NOT(ISERROR((FIND("Fakülte",O15))))</f>
        <v>0</v>
      </c>
      <c r="AE16" s="63" t="b">
        <f>NOT(ISERROR((FIND("Üniversite",E15))))</f>
        <v>0</v>
      </c>
      <c r="AF16" s="63" t="b">
        <f>NOT(ISERROR((FIND("Üniversite",O15))))</f>
        <v>0</v>
      </c>
      <c r="AG16" s="63" t="b">
        <f>NOT(ISERROR((FIND("Staj",E15))))</f>
        <v>0</v>
      </c>
      <c r="AH16" s="63" t="b">
        <f>NOT(ISERROR((FIND("Staj",O15))))</f>
        <v>0</v>
      </c>
      <c r="AI16" s="9" t="s">
        <v>521</v>
      </c>
    </row>
    <row r="17" spans="1:35" ht="14.25" customHeight="1" x14ac:dyDescent="0.3">
      <c r="A17" s="309"/>
      <c r="B17" s="306"/>
      <c r="C17" s="52">
        <f>+IF(D17="","",C15+1)</f>
        <v>7</v>
      </c>
      <c r="D17" s="61" t="s">
        <v>34</v>
      </c>
      <c r="E17" s="62" t="s">
        <v>35</v>
      </c>
      <c r="F17" s="57">
        <v>1</v>
      </c>
      <c r="G17" s="57">
        <v>2</v>
      </c>
      <c r="H17" s="57">
        <v>0</v>
      </c>
      <c r="I17" s="58">
        <f>IF(E17="","",SUM(F17,SUM(G17,H17)/2))</f>
        <v>2</v>
      </c>
      <c r="J17" s="59">
        <v>4</v>
      </c>
      <c r="K17" s="60"/>
      <c r="L17" s="306"/>
      <c r="M17" s="52">
        <f>+IF(N17="","",M15+1)</f>
        <v>7</v>
      </c>
      <c r="N17" s="61" t="s">
        <v>55</v>
      </c>
      <c r="O17" s="62" t="s">
        <v>56</v>
      </c>
      <c r="P17" s="57">
        <v>1</v>
      </c>
      <c r="Q17" s="57">
        <v>0</v>
      </c>
      <c r="R17" s="57">
        <v>0</v>
      </c>
      <c r="S17" s="58">
        <f>IF(O17="","",SUM(P17,SUM(Q17,R17)/2))</f>
        <v>1</v>
      </c>
      <c r="T17" s="59">
        <v>2</v>
      </c>
      <c r="U17" s="60"/>
      <c r="V17" s="63"/>
      <c r="W17" s="63" t="b">
        <f>NOT(ISERROR((FIND("Seçmeli",E17))))</f>
        <v>0</v>
      </c>
      <c r="X17" s="63" t="b">
        <f>NOT(ISERROR((FIND("Seçmeli",O17))))</f>
        <v>0</v>
      </c>
      <c r="Y17" s="63" t="str">
        <f>+IF(W17=TRUE,J17,"")</f>
        <v/>
      </c>
      <c r="Z17" s="63" t="str">
        <f>+IF(X17=TRUE,T17,"")</f>
        <v/>
      </c>
      <c r="AA17" s="63" t="b">
        <f>NOT(ISERROR((FIND("Bölüm",E17))))</f>
        <v>0</v>
      </c>
      <c r="AB17" s="63" t="b">
        <f>NOT(ISERROR((FIND("Bölüm",O17))))</f>
        <v>0</v>
      </c>
      <c r="AC17" s="63" t="b">
        <f>NOT(ISERROR((FIND("Fakülte",E17))))</f>
        <v>0</v>
      </c>
      <c r="AD17" s="63" t="b">
        <f>NOT(ISERROR((FIND("Fakülte",O17))))</f>
        <v>0</v>
      </c>
      <c r="AE17" s="63" t="b">
        <f>NOT(ISERROR((FIND("Üniversite",E17))))</f>
        <v>0</v>
      </c>
      <c r="AF17" s="63" t="b">
        <f>NOT(ISERROR((FIND("Üniversite",O17))))</f>
        <v>0</v>
      </c>
      <c r="AG17" s="63" t="b">
        <f>NOT(ISERROR((FIND("Staj",E17))))</f>
        <v>0</v>
      </c>
      <c r="AH17" s="63" t="b">
        <f>NOT(ISERROR((FIND("Staj",O17))))</f>
        <v>0</v>
      </c>
      <c r="AI17" s="9" t="str">
        <f>+IF(OR(D17&lt;&gt;"",N17&lt;&gt;""),"","boş")</f>
        <v/>
      </c>
    </row>
    <row r="18" spans="1:35" ht="14.25" hidden="1" customHeight="1" x14ac:dyDescent="0.3">
      <c r="A18" s="309"/>
      <c r="B18" s="306"/>
      <c r="C18" s="269"/>
      <c r="D18" s="270"/>
      <c r="E18" s="271" t="s">
        <v>529</v>
      </c>
      <c r="F18" s="269"/>
      <c r="G18" s="269"/>
      <c r="H18" s="269"/>
      <c r="I18" s="272"/>
      <c r="J18" s="272"/>
      <c r="K18" s="273"/>
      <c r="L18" s="306"/>
      <c r="M18" s="269"/>
      <c r="N18" s="270"/>
      <c r="O18" s="271" t="s">
        <v>373</v>
      </c>
      <c r="P18" s="269"/>
      <c r="Q18" s="269"/>
      <c r="R18" s="269"/>
      <c r="S18" s="272"/>
      <c r="T18" s="272"/>
      <c r="U18" s="273"/>
      <c r="V18" s="63"/>
      <c r="W18" s="63" t="b">
        <f>NOT(ISERROR((FIND("Seçmeli",E17))))</f>
        <v>0</v>
      </c>
      <c r="X18" s="63" t="b">
        <f>NOT(ISERROR((FIND("Seçmeli",O17))))</f>
        <v>0</v>
      </c>
      <c r="Y18" s="63" t="str">
        <f>+IF(W17=TRUE,J17,"")</f>
        <v/>
      </c>
      <c r="Z18" s="63" t="str">
        <f>+IF(X17=TRUE,T17,"")</f>
        <v/>
      </c>
      <c r="AA18" s="63" t="b">
        <f>NOT(ISERROR((FIND("Bölüm",E17))))</f>
        <v>0</v>
      </c>
      <c r="AB18" s="63" t="b">
        <f>NOT(ISERROR((FIND("Bölüm",O17))))</f>
        <v>0</v>
      </c>
      <c r="AC18" s="63" t="b">
        <f>NOT(ISERROR((FIND("Fakülte",E17))))</f>
        <v>0</v>
      </c>
      <c r="AD18" s="63" t="b">
        <f>NOT(ISERROR((FIND("Fakülte",O17))))</f>
        <v>0</v>
      </c>
      <c r="AE18" s="63" t="b">
        <f>NOT(ISERROR((FIND("Üniversite",E17))))</f>
        <v>0</v>
      </c>
      <c r="AF18" s="63" t="b">
        <f>NOT(ISERROR((FIND("Üniversite",O17))))</f>
        <v>0</v>
      </c>
      <c r="AG18" s="63" t="b">
        <f>NOT(ISERROR((FIND("Staj",E17))))</f>
        <v>0</v>
      </c>
      <c r="AH18" s="63" t="b">
        <f>NOT(ISERROR((FIND("Staj",O17))))</f>
        <v>0</v>
      </c>
      <c r="AI18" s="9" t="s">
        <v>521</v>
      </c>
    </row>
    <row r="19" spans="1:35" ht="14.25" customHeight="1" x14ac:dyDescent="0.3">
      <c r="A19" s="309"/>
      <c r="B19" s="306"/>
      <c r="C19" s="52">
        <f>+IF(D19="","",C17+1)</f>
        <v>8</v>
      </c>
      <c r="D19" s="61" t="s">
        <v>38</v>
      </c>
      <c r="E19" s="62" t="s">
        <v>39</v>
      </c>
      <c r="F19" s="57">
        <v>2</v>
      </c>
      <c r="G19" s="57">
        <v>1</v>
      </c>
      <c r="H19" s="57">
        <v>0</v>
      </c>
      <c r="I19" s="58">
        <f>IF(E19="","",SUM(F19,SUM(G19,H19)/2))</f>
        <v>2.5</v>
      </c>
      <c r="J19" s="59">
        <v>2</v>
      </c>
      <c r="K19" s="60"/>
      <c r="L19" s="306"/>
      <c r="M19" s="52">
        <f>+IF(N19="","",M17+1)</f>
        <v>8</v>
      </c>
      <c r="N19" s="61" t="s">
        <v>57</v>
      </c>
      <c r="O19" s="62" t="s">
        <v>58</v>
      </c>
      <c r="P19" s="57">
        <v>2</v>
      </c>
      <c r="Q19" s="57">
        <v>1</v>
      </c>
      <c r="R19" s="57">
        <v>0</v>
      </c>
      <c r="S19" s="58">
        <f>IF(O19="","",SUM(P19,SUM(Q19,R19)/2))</f>
        <v>2.5</v>
      </c>
      <c r="T19" s="59">
        <v>2</v>
      </c>
      <c r="U19" s="60"/>
      <c r="V19" s="63"/>
      <c r="W19" s="63" t="b">
        <f>NOT(ISERROR((FIND("Seçmeli",E19))))</f>
        <v>0</v>
      </c>
      <c r="X19" s="63" t="b">
        <f>NOT(ISERROR((FIND("Seçmeli",O19))))</f>
        <v>0</v>
      </c>
      <c r="Y19" s="63" t="str">
        <f>+IF(W19=TRUE,J19,"")</f>
        <v/>
      </c>
      <c r="Z19" s="63" t="str">
        <f>+IF(X19=TRUE,T19,"")</f>
        <v/>
      </c>
      <c r="AA19" s="63" t="b">
        <f>NOT(ISERROR((FIND("Bölüm",E19))))</f>
        <v>0</v>
      </c>
      <c r="AB19" s="63" t="b">
        <f>NOT(ISERROR((FIND("Bölüm",O19))))</f>
        <v>0</v>
      </c>
      <c r="AC19" s="63" t="b">
        <f>NOT(ISERROR((FIND("Fakülte",E19))))</f>
        <v>0</v>
      </c>
      <c r="AD19" s="63" t="b">
        <f>NOT(ISERROR((FIND("Fakülte",O19))))</f>
        <v>0</v>
      </c>
      <c r="AE19" s="63" t="b">
        <f>NOT(ISERROR((FIND("Üniversite",E19))))</f>
        <v>0</v>
      </c>
      <c r="AF19" s="63" t="b">
        <f>NOT(ISERROR((FIND("Üniversite",O19))))</f>
        <v>0</v>
      </c>
      <c r="AG19" s="63" t="b">
        <f>NOT(ISERROR((FIND("Staj",E19))))</f>
        <v>0</v>
      </c>
      <c r="AH19" s="63" t="b">
        <f>NOT(ISERROR((FIND("Staj",O19))))</f>
        <v>0</v>
      </c>
      <c r="AI19" s="9" t="str">
        <f>+IF(OR(D19&lt;&gt;"",N19&lt;&gt;""),"","boş")</f>
        <v/>
      </c>
    </row>
    <row r="20" spans="1:35" ht="14.25" hidden="1" customHeight="1" x14ac:dyDescent="0.3">
      <c r="A20" s="309"/>
      <c r="B20" s="306"/>
      <c r="C20" s="269"/>
      <c r="D20" s="270"/>
      <c r="E20" s="271" t="s">
        <v>369</v>
      </c>
      <c r="F20" s="269"/>
      <c r="G20" s="269"/>
      <c r="H20" s="269"/>
      <c r="I20" s="272"/>
      <c r="J20" s="272"/>
      <c r="K20" s="273"/>
      <c r="L20" s="306"/>
      <c r="M20" s="269"/>
      <c r="N20" s="270"/>
      <c r="O20" s="271" t="s">
        <v>372</v>
      </c>
      <c r="P20" s="269"/>
      <c r="Q20" s="269"/>
      <c r="R20" s="269"/>
      <c r="S20" s="272"/>
      <c r="T20" s="272"/>
      <c r="U20" s="273"/>
      <c r="V20" s="63"/>
      <c r="W20" s="63" t="b">
        <f>NOT(ISERROR((FIND("Seçmeli",E19))))</f>
        <v>0</v>
      </c>
      <c r="X20" s="63" t="b">
        <f>NOT(ISERROR((FIND("Seçmeli",O19))))</f>
        <v>0</v>
      </c>
      <c r="Y20" s="63" t="str">
        <f>+IF(W19=TRUE,J19,"")</f>
        <v/>
      </c>
      <c r="Z20" s="63" t="str">
        <f>+IF(X19=TRUE,T19,"")</f>
        <v/>
      </c>
      <c r="AA20" s="63" t="b">
        <f>NOT(ISERROR((FIND("Bölüm",E19))))</f>
        <v>0</v>
      </c>
      <c r="AB20" s="63" t="b">
        <f>NOT(ISERROR((FIND("Bölüm",O19))))</f>
        <v>0</v>
      </c>
      <c r="AC20" s="63" t="b">
        <f>NOT(ISERROR((FIND("Fakülte",E19))))</f>
        <v>0</v>
      </c>
      <c r="AD20" s="63" t="b">
        <f>NOT(ISERROR((FIND("Fakülte",O19))))</f>
        <v>0</v>
      </c>
      <c r="AE20" s="63" t="b">
        <f>NOT(ISERROR((FIND("Üniversite",E19))))</f>
        <v>0</v>
      </c>
      <c r="AF20" s="63" t="b">
        <f>NOT(ISERROR((FIND("Üniversite",O19))))</f>
        <v>0</v>
      </c>
      <c r="AG20" s="63" t="b">
        <f>NOT(ISERROR((FIND("Staj",E19))))</f>
        <v>0</v>
      </c>
      <c r="AH20" s="63" t="b">
        <f>NOT(ISERROR((FIND("Staj",O19))))</f>
        <v>0</v>
      </c>
      <c r="AI20" s="9" t="s">
        <v>521</v>
      </c>
    </row>
    <row r="21" spans="1:35" ht="14.25" hidden="1" customHeight="1" x14ac:dyDescent="0.3">
      <c r="A21" s="309"/>
      <c r="B21" s="306"/>
      <c r="C21" s="52" t="str">
        <f>+IF(D21="","",C19+1)</f>
        <v/>
      </c>
      <c r="D21" s="61"/>
      <c r="E21" s="62"/>
      <c r="F21" s="57"/>
      <c r="G21" s="57"/>
      <c r="H21" s="57"/>
      <c r="I21" s="58" t="str">
        <f>IF(E21="","",SUM(F21,SUM(G21,H21)/2))</f>
        <v/>
      </c>
      <c r="J21" s="59"/>
      <c r="K21" s="60"/>
      <c r="L21" s="306"/>
      <c r="M21" s="52" t="str">
        <f>+IF(N21="","",M19+1)</f>
        <v/>
      </c>
      <c r="N21" s="61"/>
      <c r="O21" s="62"/>
      <c r="P21" s="57"/>
      <c r="Q21" s="57"/>
      <c r="R21" s="57"/>
      <c r="S21" s="58" t="str">
        <f>IF(O21="","",SUM(P21,SUM(Q21,R21)/2))</f>
        <v/>
      </c>
      <c r="T21" s="59"/>
      <c r="U21" s="60"/>
      <c r="V21" s="63"/>
      <c r="W21" s="63" t="b">
        <f>NOT(ISERROR((FIND("Seçmeli",E21))))</f>
        <v>0</v>
      </c>
      <c r="X21" s="63" t="b">
        <f>NOT(ISERROR((FIND("Seçmeli",O21))))</f>
        <v>0</v>
      </c>
      <c r="Y21" s="63" t="str">
        <f>+IF(W21=TRUE,J21,"")</f>
        <v/>
      </c>
      <c r="Z21" s="63" t="str">
        <f>+IF(X21=TRUE,T21,"")</f>
        <v/>
      </c>
      <c r="AA21" s="63" t="b">
        <f>NOT(ISERROR((FIND("Bölüm",E21))))</f>
        <v>0</v>
      </c>
      <c r="AB21" s="63" t="b">
        <f>NOT(ISERROR((FIND("Bölüm",O21))))</f>
        <v>0</v>
      </c>
      <c r="AC21" s="63" t="b">
        <f>NOT(ISERROR((FIND("Fakülte",E21))))</f>
        <v>0</v>
      </c>
      <c r="AD21" s="63" t="b">
        <f>NOT(ISERROR((FIND("Fakülte",O21))))</f>
        <v>0</v>
      </c>
      <c r="AE21" s="63" t="b">
        <f>NOT(ISERROR((FIND("Üniversite",E21))))</f>
        <v>0</v>
      </c>
      <c r="AF21" s="63" t="b">
        <f>NOT(ISERROR((FIND("Üniversite",O21))))</f>
        <v>0</v>
      </c>
      <c r="AG21" s="63" t="b">
        <f>NOT(ISERROR((FIND("Staj",E21))))</f>
        <v>0</v>
      </c>
      <c r="AH21" s="63" t="b">
        <f>NOT(ISERROR((FIND("Staj",O21))))</f>
        <v>0</v>
      </c>
      <c r="AI21" s="9" t="str">
        <f>+IF(OR(D21&lt;&gt;"",N21&lt;&gt;""),"","boş")</f>
        <v>boş</v>
      </c>
    </row>
    <row r="22" spans="1:35" ht="14.25" hidden="1" customHeight="1" x14ac:dyDescent="0.3">
      <c r="A22" s="309"/>
      <c r="B22" s="306"/>
      <c r="C22" s="269"/>
      <c r="D22" s="270"/>
      <c r="E22" s="271"/>
      <c r="F22" s="269"/>
      <c r="G22" s="269"/>
      <c r="H22" s="269"/>
      <c r="I22" s="272"/>
      <c r="J22" s="272"/>
      <c r="K22" s="273"/>
      <c r="L22" s="306"/>
      <c r="M22" s="269"/>
      <c r="N22" s="270"/>
      <c r="O22" s="271"/>
      <c r="P22" s="269"/>
      <c r="Q22" s="269"/>
      <c r="R22" s="269"/>
      <c r="S22" s="272"/>
      <c r="T22" s="272"/>
      <c r="U22" s="273"/>
      <c r="V22" s="63"/>
      <c r="W22" s="63" t="b">
        <f>NOT(ISERROR((FIND("Seçmeli",E21))))</f>
        <v>0</v>
      </c>
      <c r="X22" s="63" t="b">
        <f>NOT(ISERROR((FIND("Seçmeli",O21))))</f>
        <v>0</v>
      </c>
      <c r="Y22" s="63" t="str">
        <f>+IF(W21=TRUE,J21,"")</f>
        <v/>
      </c>
      <c r="Z22" s="63" t="str">
        <f>+IF(X21=TRUE,T21,"")</f>
        <v/>
      </c>
      <c r="AA22" s="63" t="b">
        <f>NOT(ISERROR((FIND("Bölüm",E21))))</f>
        <v>0</v>
      </c>
      <c r="AB22" s="63" t="b">
        <f>NOT(ISERROR((FIND("Bölüm",O21))))</f>
        <v>0</v>
      </c>
      <c r="AC22" s="63" t="b">
        <f>NOT(ISERROR((FIND("Fakülte",E21))))</f>
        <v>0</v>
      </c>
      <c r="AD22" s="63" t="b">
        <f>NOT(ISERROR((FIND("Fakülte",O21))))</f>
        <v>0</v>
      </c>
      <c r="AE22" s="63" t="b">
        <f>NOT(ISERROR((FIND("Üniversite",E21))))</f>
        <v>0</v>
      </c>
      <c r="AF22" s="63" t="b">
        <f>NOT(ISERROR((FIND("Üniversite",O21))))</f>
        <v>0</v>
      </c>
      <c r="AG22" s="63" t="b">
        <f>NOT(ISERROR((FIND("Staj",E21))))</f>
        <v>0</v>
      </c>
      <c r="AH22" s="63" t="b">
        <f>NOT(ISERROR((FIND("Staj",O21))))</f>
        <v>0</v>
      </c>
      <c r="AI22" s="9" t="s">
        <v>521</v>
      </c>
    </row>
    <row r="23" spans="1:35" ht="14.25" hidden="1" customHeight="1" x14ac:dyDescent="0.3">
      <c r="A23" s="309"/>
      <c r="B23" s="306"/>
      <c r="C23" s="52" t="str">
        <f>+IF(D23="","",C21+1)</f>
        <v/>
      </c>
      <c r="D23" s="61"/>
      <c r="E23" s="62"/>
      <c r="F23" s="57"/>
      <c r="G23" s="57"/>
      <c r="H23" s="57"/>
      <c r="I23" s="58" t="str">
        <f>IF(E23="","",SUM(F23,SUM(G23,H23)/2))</f>
        <v/>
      </c>
      <c r="J23" s="59"/>
      <c r="K23" s="60"/>
      <c r="L23" s="306"/>
      <c r="M23" s="52" t="str">
        <f>+IF(N23="","",M21+1)</f>
        <v/>
      </c>
      <c r="N23" s="61"/>
      <c r="O23" s="62"/>
      <c r="P23" s="57"/>
      <c r="Q23" s="57"/>
      <c r="R23" s="57"/>
      <c r="S23" s="58" t="str">
        <f>IF(O23="","",SUM(P23,SUM(Q23,R23)/2))</f>
        <v/>
      </c>
      <c r="T23" s="59"/>
      <c r="U23" s="60"/>
      <c r="V23" s="63"/>
      <c r="W23" s="63" t="b">
        <f>NOT(ISERROR((FIND("Seçmeli",E23))))</f>
        <v>0</v>
      </c>
      <c r="X23" s="63" t="b">
        <f>NOT(ISERROR((FIND("Seçmeli",O23))))</f>
        <v>0</v>
      </c>
      <c r="Y23" s="63" t="str">
        <f>+IF(W23=TRUE,J23,"")</f>
        <v/>
      </c>
      <c r="Z23" s="63" t="str">
        <f>+IF(X23=TRUE,T23,"")</f>
        <v/>
      </c>
      <c r="AA23" s="63" t="b">
        <f>NOT(ISERROR((FIND("Bölüm",E23))))</f>
        <v>0</v>
      </c>
      <c r="AB23" s="63" t="b">
        <f>NOT(ISERROR((FIND("Bölüm",O23))))</f>
        <v>0</v>
      </c>
      <c r="AC23" s="63" t="b">
        <f>NOT(ISERROR((FIND("Fakülte",E23))))</f>
        <v>0</v>
      </c>
      <c r="AD23" s="63" t="b">
        <f>NOT(ISERROR((FIND("Fakülte",O23))))</f>
        <v>0</v>
      </c>
      <c r="AE23" s="63" t="b">
        <f>NOT(ISERROR((FIND("Üniversite",E23))))</f>
        <v>0</v>
      </c>
      <c r="AF23" s="63" t="b">
        <f>NOT(ISERROR((FIND("Üniversite",O23))))</f>
        <v>0</v>
      </c>
      <c r="AG23" s="63" t="b">
        <f>NOT(ISERROR((FIND("Staj",E23))))</f>
        <v>0</v>
      </c>
      <c r="AH23" s="63" t="b">
        <f>NOT(ISERROR((FIND("Staj",O23))))</f>
        <v>0</v>
      </c>
      <c r="AI23" s="9" t="str">
        <f>+IF(OR(D23&lt;&gt;"",N23&lt;&gt;""),"","boş")</f>
        <v>boş</v>
      </c>
    </row>
    <row r="24" spans="1:35" ht="14.25" hidden="1" customHeight="1" x14ac:dyDescent="0.3">
      <c r="A24" s="309"/>
      <c r="B24" s="306"/>
      <c r="C24" s="269"/>
      <c r="D24" s="270"/>
      <c r="E24" s="271"/>
      <c r="F24" s="269"/>
      <c r="G24" s="269"/>
      <c r="H24" s="269"/>
      <c r="I24" s="272"/>
      <c r="J24" s="272"/>
      <c r="K24" s="273"/>
      <c r="L24" s="306"/>
      <c r="M24" s="269"/>
      <c r="N24" s="270"/>
      <c r="O24" s="271"/>
      <c r="P24" s="269"/>
      <c r="Q24" s="269"/>
      <c r="R24" s="269"/>
      <c r="S24" s="272"/>
      <c r="T24" s="272"/>
      <c r="U24" s="273"/>
      <c r="V24" s="63"/>
      <c r="W24" s="63" t="b">
        <f>NOT(ISERROR((FIND("Seçmeli",E23))))</f>
        <v>0</v>
      </c>
      <c r="X24" s="63" t="b">
        <f>NOT(ISERROR((FIND("Seçmeli",O23))))</f>
        <v>0</v>
      </c>
      <c r="Y24" s="63" t="str">
        <f>+IF(W23=TRUE,J23,"")</f>
        <v/>
      </c>
      <c r="Z24" s="63" t="str">
        <f>+IF(X23=TRUE,T23,"")</f>
        <v/>
      </c>
      <c r="AA24" s="63" t="b">
        <f>NOT(ISERROR((FIND("Bölüm",E23))))</f>
        <v>0</v>
      </c>
      <c r="AB24" s="63" t="b">
        <f>NOT(ISERROR((FIND("Bölüm",O23))))</f>
        <v>0</v>
      </c>
      <c r="AC24" s="63" t="b">
        <f>NOT(ISERROR((FIND("Fakülte",E23))))</f>
        <v>0</v>
      </c>
      <c r="AD24" s="63" t="b">
        <f>NOT(ISERROR((FIND("Fakülte",O23))))</f>
        <v>0</v>
      </c>
      <c r="AE24" s="63" t="b">
        <f>NOT(ISERROR((FIND("Üniversite",E23))))</f>
        <v>0</v>
      </c>
      <c r="AF24" s="63" t="b">
        <f>NOT(ISERROR((FIND("Üniversite",O23))))</f>
        <v>0</v>
      </c>
      <c r="AG24" s="63" t="b">
        <f>NOT(ISERROR((FIND("Staj",E23))))</f>
        <v>0</v>
      </c>
      <c r="AH24" s="63" t="b">
        <f>NOT(ISERROR((FIND("Staj",O23))))</f>
        <v>0</v>
      </c>
      <c r="AI24" s="9" t="s">
        <v>521</v>
      </c>
    </row>
    <row r="25" spans="1:35" ht="14.25" customHeight="1" x14ac:dyDescent="0.3">
      <c r="A25" s="309"/>
      <c r="B25" s="306"/>
      <c r="C25" s="72"/>
      <c r="D25" s="73"/>
      <c r="E25" s="78" t="s">
        <v>40</v>
      </c>
      <c r="F25" s="74">
        <f t="shared" ref="F25:J25" si="2">+SUM(F5:F24)</f>
        <v>18</v>
      </c>
      <c r="G25" s="75">
        <f t="shared" si="2"/>
        <v>5</v>
      </c>
      <c r="H25" s="75">
        <f t="shared" si="2"/>
        <v>4</v>
      </c>
      <c r="I25" s="75">
        <f t="shared" si="2"/>
        <v>22.5</v>
      </c>
      <c r="J25" s="76">
        <f t="shared" si="2"/>
        <v>29</v>
      </c>
      <c r="K25" s="77"/>
      <c r="L25" s="306"/>
      <c r="M25" s="72"/>
      <c r="N25" s="73"/>
      <c r="O25" s="78" t="s">
        <v>40</v>
      </c>
      <c r="P25" s="74">
        <f t="shared" ref="P25:T25" si="3">+SUM(P5:P24)</f>
        <v>18</v>
      </c>
      <c r="Q25" s="75">
        <f t="shared" si="3"/>
        <v>5</v>
      </c>
      <c r="R25" s="75">
        <f t="shared" si="3"/>
        <v>2</v>
      </c>
      <c r="S25" s="75">
        <f t="shared" si="3"/>
        <v>21.5</v>
      </c>
      <c r="T25" s="76">
        <f t="shared" si="3"/>
        <v>31</v>
      </c>
      <c r="U25" s="77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9"/>
    </row>
    <row r="26" spans="1:35" ht="14.25" customHeight="1" x14ac:dyDescent="0.3">
      <c r="A26" s="310"/>
      <c r="B26" s="307"/>
      <c r="C26" s="86"/>
      <c r="D26" s="87"/>
      <c r="E26" s="88" t="s">
        <v>41</v>
      </c>
      <c r="F26" s="90">
        <f t="shared" ref="F26:J26" si="4">F25</f>
        <v>18</v>
      </c>
      <c r="G26" s="90">
        <f t="shared" si="4"/>
        <v>5</v>
      </c>
      <c r="H26" s="90">
        <f t="shared" si="4"/>
        <v>4</v>
      </c>
      <c r="I26" s="90">
        <f t="shared" si="4"/>
        <v>22.5</v>
      </c>
      <c r="J26" s="91">
        <f t="shared" si="4"/>
        <v>29</v>
      </c>
      <c r="K26" s="92"/>
      <c r="L26" s="307"/>
      <c r="M26" s="86"/>
      <c r="N26" s="87"/>
      <c r="O26" s="88" t="s">
        <v>41</v>
      </c>
      <c r="P26" s="90">
        <f t="shared" ref="P26:T26" si="5">F26+P25</f>
        <v>36</v>
      </c>
      <c r="Q26" s="90">
        <f t="shared" si="5"/>
        <v>10</v>
      </c>
      <c r="R26" s="90">
        <f t="shared" si="5"/>
        <v>6</v>
      </c>
      <c r="S26" s="90">
        <f t="shared" si="5"/>
        <v>44</v>
      </c>
      <c r="T26" s="91">
        <f t="shared" si="5"/>
        <v>60</v>
      </c>
      <c r="U26" s="92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9"/>
    </row>
    <row r="27" spans="1:35" ht="14.25" customHeight="1" x14ac:dyDescent="0.3">
      <c r="A27" s="327" t="s">
        <v>59</v>
      </c>
      <c r="B27" s="263">
        <v>3</v>
      </c>
      <c r="C27" s="264" t="s">
        <v>5</v>
      </c>
      <c r="D27" s="265" t="s">
        <v>6</v>
      </c>
      <c r="E27" s="265" t="s">
        <v>7</v>
      </c>
      <c r="F27" s="266" t="s">
        <v>8</v>
      </c>
      <c r="G27" s="266" t="s">
        <v>9</v>
      </c>
      <c r="H27" s="266" t="s">
        <v>10</v>
      </c>
      <c r="I27" s="266" t="s">
        <v>11</v>
      </c>
      <c r="J27" s="267" t="s">
        <v>3</v>
      </c>
      <c r="K27" s="268" t="s">
        <v>12</v>
      </c>
      <c r="L27" s="263">
        <v>4</v>
      </c>
      <c r="M27" s="264" t="s">
        <v>5</v>
      </c>
      <c r="N27" s="265" t="s">
        <v>6</v>
      </c>
      <c r="O27" s="265" t="s">
        <v>7</v>
      </c>
      <c r="P27" s="266" t="s">
        <v>8</v>
      </c>
      <c r="Q27" s="266" t="s">
        <v>9</v>
      </c>
      <c r="R27" s="266" t="s">
        <v>10</v>
      </c>
      <c r="S27" s="266" t="s">
        <v>11</v>
      </c>
      <c r="T27" s="267" t="s">
        <v>3</v>
      </c>
      <c r="U27" s="268" t="s">
        <v>12</v>
      </c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9"/>
    </row>
    <row r="28" spans="1:35" ht="14.25" customHeight="1" x14ac:dyDescent="0.3">
      <c r="A28" s="309"/>
      <c r="B28" s="328" t="s">
        <v>60</v>
      </c>
      <c r="C28" s="52">
        <f>+IF(D28="","",1)</f>
        <v>1</v>
      </c>
      <c r="D28" s="61" t="s">
        <v>61</v>
      </c>
      <c r="E28" s="62" t="s">
        <v>62</v>
      </c>
      <c r="F28" s="57">
        <v>3</v>
      </c>
      <c r="G28" s="57">
        <v>0</v>
      </c>
      <c r="H28" s="57">
        <v>0</v>
      </c>
      <c r="I28" s="58">
        <f>IF(E28="","",SUM(F28,SUM(G28,H28)/2))</f>
        <v>3</v>
      </c>
      <c r="J28" s="59">
        <v>4</v>
      </c>
      <c r="K28" s="60"/>
      <c r="L28" s="328" t="s">
        <v>79</v>
      </c>
      <c r="M28" s="52">
        <f>+IF(N28="","",1)</f>
        <v>1</v>
      </c>
      <c r="N28" s="61" t="s">
        <v>80</v>
      </c>
      <c r="O28" s="62" t="s">
        <v>81</v>
      </c>
      <c r="P28" s="57">
        <v>3</v>
      </c>
      <c r="Q28" s="57">
        <v>0</v>
      </c>
      <c r="R28" s="57">
        <v>0</v>
      </c>
      <c r="S28" s="58">
        <f>IF(O28="","",SUM(P28,SUM(Q28,R28)/2))</f>
        <v>3</v>
      </c>
      <c r="T28" s="59">
        <v>4</v>
      </c>
      <c r="U28" s="60"/>
      <c r="V28" s="63"/>
      <c r="W28" s="63" t="b">
        <f>NOT(ISERROR((FIND("Seçmeli",E28))))</f>
        <v>0</v>
      </c>
      <c r="X28" s="63" t="b">
        <f>NOT(ISERROR((FIND("Seçmeli",O28))))</f>
        <v>0</v>
      </c>
      <c r="Y28" s="63" t="str">
        <f>+IF(W28=TRUE,J28,"")</f>
        <v/>
      </c>
      <c r="Z28" s="63" t="str">
        <f>+IF(X28=TRUE,T28,"")</f>
        <v/>
      </c>
      <c r="AA28" s="63" t="b">
        <f>NOT(ISERROR((FIND("Bölüm",E28))))</f>
        <v>0</v>
      </c>
      <c r="AB28" s="63" t="b">
        <f>NOT(ISERROR((FIND("Bölüm",O28))))</f>
        <v>0</v>
      </c>
      <c r="AC28" s="63" t="b">
        <f>NOT(ISERROR((FIND("Fakülte",E28))))</f>
        <v>0</v>
      </c>
      <c r="AD28" s="63" t="b">
        <f>NOT(ISERROR((FIND("Fakülte",O28))))</f>
        <v>0</v>
      </c>
      <c r="AE28" s="63" t="b">
        <f>NOT(ISERROR((FIND("Üniversite",E28))))</f>
        <v>0</v>
      </c>
      <c r="AF28" s="63" t="b">
        <f>NOT(ISERROR((FIND("Üniversite",O28))))</f>
        <v>0</v>
      </c>
      <c r="AG28" s="63" t="b">
        <f>NOT(ISERROR((FIND("Staj",E28))))</f>
        <v>0</v>
      </c>
      <c r="AH28" s="63" t="b">
        <f>NOT(ISERROR((FIND("Staj",O28))))</f>
        <v>0</v>
      </c>
      <c r="AI28" s="9" t="str">
        <f>+IF(OR(D28&lt;&gt;"",N28&lt;&gt;""),"","boş")</f>
        <v/>
      </c>
    </row>
    <row r="29" spans="1:35" ht="14.25" hidden="1" customHeight="1" x14ac:dyDescent="0.3">
      <c r="A29" s="309"/>
      <c r="B29" s="306"/>
      <c r="C29" s="269"/>
      <c r="D29" s="270"/>
      <c r="E29" s="271" t="s">
        <v>374</v>
      </c>
      <c r="F29" s="269"/>
      <c r="G29" s="269"/>
      <c r="H29" s="269"/>
      <c r="I29" s="272"/>
      <c r="J29" s="272"/>
      <c r="K29" s="273"/>
      <c r="L29" s="306"/>
      <c r="M29" s="269"/>
      <c r="N29" s="270"/>
      <c r="O29" s="271" t="s">
        <v>530</v>
      </c>
      <c r="P29" s="269"/>
      <c r="Q29" s="269"/>
      <c r="R29" s="269"/>
      <c r="S29" s="272"/>
      <c r="T29" s="272"/>
      <c r="U29" s="273"/>
      <c r="V29" s="63"/>
      <c r="W29" s="63" t="b">
        <f>NOT(ISERROR((FIND("Seçmeli",E28))))</f>
        <v>0</v>
      </c>
      <c r="X29" s="63" t="b">
        <f>NOT(ISERROR((FIND("Seçmeli",O28))))</f>
        <v>0</v>
      </c>
      <c r="Y29" s="63" t="str">
        <f>+IF(W28=TRUE,J28,"")</f>
        <v/>
      </c>
      <c r="Z29" s="63" t="str">
        <f>+IF(X28=TRUE,T28,"")</f>
        <v/>
      </c>
      <c r="AA29" s="63" t="b">
        <f>NOT(ISERROR((FIND("Bölüm",E28))))</f>
        <v>0</v>
      </c>
      <c r="AB29" s="63" t="b">
        <f>NOT(ISERROR((FIND("Bölüm",O28))))</f>
        <v>0</v>
      </c>
      <c r="AC29" s="63" t="b">
        <f>NOT(ISERROR((FIND("Fakülte",E28))))</f>
        <v>0</v>
      </c>
      <c r="AD29" s="63" t="b">
        <f>NOT(ISERROR((FIND("Fakülte",O28))))</f>
        <v>0</v>
      </c>
      <c r="AE29" s="63" t="b">
        <f>NOT(ISERROR((FIND("Üniversite",E28))))</f>
        <v>0</v>
      </c>
      <c r="AF29" s="63" t="b">
        <f>NOT(ISERROR((FIND("Üniversite",O28))))</f>
        <v>0</v>
      </c>
      <c r="AG29" s="63" t="b">
        <f>NOT(ISERROR((FIND("Staj",E28))))</f>
        <v>0</v>
      </c>
      <c r="AH29" s="63" t="b">
        <f>NOT(ISERROR((FIND("Staj",O28))))</f>
        <v>0</v>
      </c>
      <c r="AI29" s="9" t="s">
        <v>521</v>
      </c>
    </row>
    <row r="30" spans="1:35" ht="14.25" customHeight="1" x14ac:dyDescent="0.3">
      <c r="A30" s="309"/>
      <c r="B30" s="306"/>
      <c r="C30" s="52">
        <f>+IF(D30="","",C28+1)</f>
        <v>2</v>
      </c>
      <c r="D30" s="61" t="s">
        <v>63</v>
      </c>
      <c r="E30" s="62" t="s">
        <v>64</v>
      </c>
      <c r="F30" s="57">
        <v>3</v>
      </c>
      <c r="G30" s="57">
        <v>0</v>
      </c>
      <c r="H30" s="57">
        <v>0</v>
      </c>
      <c r="I30" s="58">
        <f>IF(E30="","",SUM(F30,SUM(G30,H30)/2))</f>
        <v>3</v>
      </c>
      <c r="J30" s="59">
        <v>5</v>
      </c>
      <c r="K30" s="60"/>
      <c r="L30" s="306"/>
      <c r="M30" s="52">
        <f>+IF(N30="","",M28+1)</f>
        <v>2</v>
      </c>
      <c r="N30" s="61" t="s">
        <v>82</v>
      </c>
      <c r="O30" s="62" t="s">
        <v>83</v>
      </c>
      <c r="P30" s="57">
        <v>3</v>
      </c>
      <c r="Q30" s="57">
        <v>0</v>
      </c>
      <c r="R30" s="57">
        <v>0</v>
      </c>
      <c r="S30" s="58">
        <f>IF(O30="","",SUM(P30,SUM(Q30,R30)/2))</f>
        <v>3</v>
      </c>
      <c r="T30" s="59">
        <v>4</v>
      </c>
      <c r="U30" s="60"/>
      <c r="V30" s="63"/>
      <c r="W30" s="63" t="b">
        <f>NOT(ISERROR((FIND("Seçmeli",E30))))</f>
        <v>0</v>
      </c>
      <c r="X30" s="63" t="b">
        <f>NOT(ISERROR((FIND("Seçmeli",O30))))</f>
        <v>0</v>
      </c>
      <c r="Y30" s="63" t="str">
        <f>+IF(W30=TRUE,J30,"")</f>
        <v/>
      </c>
      <c r="Z30" s="63" t="str">
        <f>+IF(X30=TRUE,T30,"")</f>
        <v/>
      </c>
      <c r="AA30" s="63" t="b">
        <f>NOT(ISERROR((FIND("Bölüm",E30))))</f>
        <v>0</v>
      </c>
      <c r="AB30" s="63" t="b">
        <f>NOT(ISERROR((FIND("Bölüm",O30))))</f>
        <v>0</v>
      </c>
      <c r="AC30" s="63" t="b">
        <f>NOT(ISERROR((FIND("Fakülte",E30))))</f>
        <v>0</v>
      </c>
      <c r="AD30" s="63" t="b">
        <f>NOT(ISERROR((FIND("Fakülte",O30))))</f>
        <v>0</v>
      </c>
      <c r="AE30" s="63" t="b">
        <f>NOT(ISERROR((FIND("Üniversite",E30))))</f>
        <v>0</v>
      </c>
      <c r="AF30" s="63" t="b">
        <f>NOT(ISERROR((FIND("Üniversite",O30))))</f>
        <v>0</v>
      </c>
      <c r="AG30" s="63" t="b">
        <f>NOT(ISERROR((FIND("Staj",E30))))</f>
        <v>0</v>
      </c>
      <c r="AH30" s="63" t="b">
        <f>NOT(ISERROR((FIND("Staj",O30))))</f>
        <v>0</v>
      </c>
      <c r="AI30" s="9" t="str">
        <f>+IF(OR(D30&lt;&gt;"",N30&lt;&gt;""),"","boş")</f>
        <v/>
      </c>
    </row>
    <row r="31" spans="1:35" ht="14.25" hidden="1" customHeight="1" x14ac:dyDescent="0.3">
      <c r="A31" s="309"/>
      <c r="B31" s="306"/>
      <c r="C31" s="269"/>
      <c r="D31" s="270"/>
      <c r="E31" s="271" t="s">
        <v>531</v>
      </c>
      <c r="F31" s="269"/>
      <c r="G31" s="269"/>
      <c r="H31" s="269"/>
      <c r="I31" s="272"/>
      <c r="J31" s="272"/>
      <c r="K31" s="273"/>
      <c r="L31" s="306"/>
      <c r="M31" s="269"/>
      <c r="N31" s="270"/>
      <c r="O31" s="271" t="s">
        <v>532</v>
      </c>
      <c r="P31" s="269"/>
      <c r="Q31" s="269"/>
      <c r="R31" s="269"/>
      <c r="S31" s="272"/>
      <c r="T31" s="272"/>
      <c r="U31" s="273"/>
      <c r="V31" s="63"/>
      <c r="W31" s="63" t="b">
        <f>NOT(ISERROR((FIND("Seçmeli",E30))))</f>
        <v>0</v>
      </c>
      <c r="X31" s="63" t="b">
        <f>NOT(ISERROR((FIND("Seçmeli",O30))))</f>
        <v>0</v>
      </c>
      <c r="Y31" s="63" t="str">
        <f>+IF(W30=TRUE,J30,"")</f>
        <v/>
      </c>
      <c r="Z31" s="63" t="str">
        <f>+IF(X30=TRUE,T30,"")</f>
        <v/>
      </c>
      <c r="AA31" s="63" t="b">
        <f>NOT(ISERROR((FIND("Bölüm",E30))))</f>
        <v>0</v>
      </c>
      <c r="AB31" s="63" t="b">
        <f>NOT(ISERROR((FIND("Bölüm",O30))))</f>
        <v>0</v>
      </c>
      <c r="AC31" s="63" t="b">
        <f>NOT(ISERROR((FIND("Fakülte",E30))))</f>
        <v>0</v>
      </c>
      <c r="AD31" s="63" t="b">
        <f>NOT(ISERROR((FIND("Fakülte",O30))))</f>
        <v>0</v>
      </c>
      <c r="AE31" s="63" t="b">
        <f>NOT(ISERROR((FIND("Üniversite",E30))))</f>
        <v>0</v>
      </c>
      <c r="AF31" s="63" t="b">
        <f>NOT(ISERROR((FIND("Üniversite",O30))))</f>
        <v>0</v>
      </c>
      <c r="AG31" s="63" t="b">
        <f>NOT(ISERROR((FIND("Staj",E30))))</f>
        <v>0</v>
      </c>
      <c r="AH31" s="63" t="b">
        <f>NOT(ISERROR((FIND("Staj",O30))))</f>
        <v>0</v>
      </c>
      <c r="AI31" s="9" t="s">
        <v>521</v>
      </c>
    </row>
    <row r="32" spans="1:35" ht="14.25" customHeight="1" x14ac:dyDescent="0.3">
      <c r="A32" s="309"/>
      <c r="B32" s="306"/>
      <c r="C32" s="52">
        <f>+IF(D32="","",C30+1)</f>
        <v>3</v>
      </c>
      <c r="D32" s="61" t="s">
        <v>66</v>
      </c>
      <c r="E32" s="62" t="s">
        <v>67</v>
      </c>
      <c r="F32" s="57">
        <v>3</v>
      </c>
      <c r="G32" s="57">
        <v>0</v>
      </c>
      <c r="H32" s="57">
        <v>0</v>
      </c>
      <c r="I32" s="58">
        <f>IF(E32="","",SUM(F32,SUM(G32,H32)/2))</f>
        <v>3</v>
      </c>
      <c r="J32" s="59">
        <v>5</v>
      </c>
      <c r="K32" s="60"/>
      <c r="L32" s="306"/>
      <c r="M32" s="52">
        <f>+IF(N32="","",M30+1)</f>
        <v>3</v>
      </c>
      <c r="N32" s="61" t="s">
        <v>86</v>
      </c>
      <c r="O32" s="62" t="s">
        <v>87</v>
      </c>
      <c r="P32" s="57">
        <v>3</v>
      </c>
      <c r="Q32" s="57">
        <v>0</v>
      </c>
      <c r="R32" s="57">
        <v>0</v>
      </c>
      <c r="S32" s="58">
        <f>IF(O32="","",SUM(P32,SUM(Q32,R32)/2))</f>
        <v>3</v>
      </c>
      <c r="T32" s="59">
        <v>4</v>
      </c>
      <c r="U32" s="60" t="s">
        <v>66</v>
      </c>
      <c r="V32" s="63"/>
      <c r="W32" s="63" t="b">
        <f>NOT(ISERROR((FIND("Seçmeli",E32))))</f>
        <v>0</v>
      </c>
      <c r="X32" s="63" t="b">
        <f>NOT(ISERROR((FIND("Seçmeli",O32))))</f>
        <v>0</v>
      </c>
      <c r="Y32" s="63" t="str">
        <f>+IF(W32=TRUE,J32,"")</f>
        <v/>
      </c>
      <c r="Z32" s="63" t="str">
        <f>+IF(X32=TRUE,T32,"")</f>
        <v/>
      </c>
      <c r="AA32" s="63" t="b">
        <f>NOT(ISERROR((FIND("Bölüm",E32))))</f>
        <v>0</v>
      </c>
      <c r="AB32" s="63" t="b">
        <f>NOT(ISERROR((FIND("Bölüm",O32))))</f>
        <v>0</v>
      </c>
      <c r="AC32" s="63" t="b">
        <f>NOT(ISERROR((FIND("Fakülte",E32))))</f>
        <v>0</v>
      </c>
      <c r="AD32" s="63" t="b">
        <f>NOT(ISERROR((FIND("Fakülte",O32))))</f>
        <v>0</v>
      </c>
      <c r="AE32" s="63" t="b">
        <f>NOT(ISERROR((FIND("Üniversite",E32))))</f>
        <v>0</v>
      </c>
      <c r="AF32" s="63" t="b">
        <f>NOT(ISERROR((FIND("Üniversite",O32))))</f>
        <v>0</v>
      </c>
      <c r="AG32" s="63" t="b">
        <f>NOT(ISERROR((FIND("Staj",E32))))</f>
        <v>0</v>
      </c>
      <c r="AH32" s="63" t="b">
        <f>NOT(ISERROR((FIND("Staj",O32))))</f>
        <v>0</v>
      </c>
      <c r="AI32" s="9" t="str">
        <f>+IF(OR(D32&lt;&gt;"",N32&lt;&gt;""),"","boş")</f>
        <v/>
      </c>
    </row>
    <row r="33" spans="1:35" ht="14.25" hidden="1" customHeight="1" x14ac:dyDescent="0.3">
      <c r="A33" s="309"/>
      <c r="B33" s="306"/>
      <c r="C33" s="269"/>
      <c r="D33" s="270"/>
      <c r="E33" s="271" t="s">
        <v>533</v>
      </c>
      <c r="F33" s="269"/>
      <c r="G33" s="269"/>
      <c r="H33" s="269"/>
      <c r="I33" s="272"/>
      <c r="J33" s="272"/>
      <c r="K33" s="273"/>
      <c r="L33" s="306"/>
      <c r="M33" s="269"/>
      <c r="N33" s="270"/>
      <c r="O33" s="271" t="s">
        <v>534</v>
      </c>
      <c r="P33" s="269"/>
      <c r="Q33" s="269"/>
      <c r="R33" s="269"/>
      <c r="S33" s="272"/>
      <c r="T33" s="272"/>
      <c r="U33" s="273"/>
      <c r="V33" s="63"/>
      <c r="W33" s="63" t="b">
        <f>NOT(ISERROR((FIND("Seçmeli",E32))))</f>
        <v>0</v>
      </c>
      <c r="X33" s="63" t="b">
        <f>NOT(ISERROR((FIND("Seçmeli",O32))))</f>
        <v>0</v>
      </c>
      <c r="Y33" s="63" t="str">
        <f>+IF(W32=TRUE,J32,"")</f>
        <v/>
      </c>
      <c r="Z33" s="63" t="str">
        <f>+IF(X32=TRUE,T32,"")</f>
        <v/>
      </c>
      <c r="AA33" s="63" t="b">
        <f>NOT(ISERROR((FIND("Bölüm",E32))))</f>
        <v>0</v>
      </c>
      <c r="AB33" s="63" t="b">
        <f>NOT(ISERROR((FIND("Bölüm",O32))))</f>
        <v>0</v>
      </c>
      <c r="AC33" s="63" t="b">
        <f>NOT(ISERROR((FIND("Fakülte",E32))))</f>
        <v>0</v>
      </c>
      <c r="AD33" s="63" t="b">
        <f>NOT(ISERROR((FIND("Fakülte",O32))))</f>
        <v>0</v>
      </c>
      <c r="AE33" s="63" t="b">
        <f>NOT(ISERROR((FIND("Üniversite",E32))))</f>
        <v>0</v>
      </c>
      <c r="AF33" s="63" t="b">
        <f>NOT(ISERROR((FIND("Üniversite",O32))))</f>
        <v>0</v>
      </c>
      <c r="AG33" s="63" t="b">
        <f>NOT(ISERROR((FIND("Staj",E32))))</f>
        <v>0</v>
      </c>
      <c r="AH33" s="63" t="b">
        <f>NOT(ISERROR((FIND("Staj",O32))))</f>
        <v>0</v>
      </c>
      <c r="AI33" s="9" t="s">
        <v>521</v>
      </c>
    </row>
    <row r="34" spans="1:35" ht="14.25" customHeight="1" x14ac:dyDescent="0.3">
      <c r="A34" s="309"/>
      <c r="B34" s="306"/>
      <c r="C34" s="52">
        <f>+IF(D34="","",C32+1)</f>
        <v>4</v>
      </c>
      <c r="D34" s="61" t="s">
        <v>70</v>
      </c>
      <c r="E34" s="62" t="s">
        <v>71</v>
      </c>
      <c r="F34" s="57">
        <v>3</v>
      </c>
      <c r="G34" s="57">
        <v>0</v>
      </c>
      <c r="H34" s="57">
        <v>0</v>
      </c>
      <c r="I34" s="58">
        <f>IF(E34="","",SUM(F34,SUM(G34,H34)/2))</f>
        <v>3</v>
      </c>
      <c r="J34" s="59">
        <v>5</v>
      </c>
      <c r="K34" s="60"/>
      <c r="L34" s="306"/>
      <c r="M34" s="52">
        <f>+IF(N34="","",M32+1)</f>
        <v>4</v>
      </c>
      <c r="N34" s="61" t="s">
        <v>89</v>
      </c>
      <c r="O34" s="62" t="s">
        <v>90</v>
      </c>
      <c r="P34" s="57">
        <v>3</v>
      </c>
      <c r="Q34" s="57">
        <v>0</v>
      </c>
      <c r="R34" s="57">
        <v>0</v>
      </c>
      <c r="S34" s="58">
        <f>IF(O34="","",SUM(P34,SUM(Q34,R34)/2))</f>
        <v>3</v>
      </c>
      <c r="T34" s="59">
        <v>4</v>
      </c>
      <c r="U34" s="60"/>
      <c r="V34" s="63"/>
      <c r="W34" s="63" t="b">
        <f>NOT(ISERROR((FIND("Seçmeli",E34))))</f>
        <v>0</v>
      </c>
      <c r="X34" s="63" t="b">
        <f>NOT(ISERROR((FIND("Seçmeli",O34))))</f>
        <v>0</v>
      </c>
      <c r="Y34" s="63" t="str">
        <f>+IF(W34=TRUE,J34,"")</f>
        <v/>
      </c>
      <c r="Z34" s="63" t="str">
        <f>+IF(X34=TRUE,T34,"")</f>
        <v/>
      </c>
      <c r="AA34" s="63" t="b">
        <f>NOT(ISERROR((FIND("Bölüm",E34))))</f>
        <v>0</v>
      </c>
      <c r="AB34" s="63" t="b">
        <f>NOT(ISERROR((FIND("Bölüm",O34))))</f>
        <v>0</v>
      </c>
      <c r="AC34" s="63" t="b">
        <f>NOT(ISERROR((FIND("Fakülte",E34))))</f>
        <v>0</v>
      </c>
      <c r="AD34" s="63" t="b">
        <f>NOT(ISERROR((FIND("Fakülte",O34))))</f>
        <v>0</v>
      </c>
      <c r="AE34" s="63" t="b">
        <f>NOT(ISERROR((FIND("Üniversite",E34))))</f>
        <v>0</v>
      </c>
      <c r="AF34" s="63" t="b">
        <f>NOT(ISERROR((FIND("Üniversite",O34))))</f>
        <v>0</v>
      </c>
      <c r="AG34" s="63" t="b">
        <f>NOT(ISERROR((FIND("Staj",E34))))</f>
        <v>0</v>
      </c>
      <c r="AH34" s="63" t="b">
        <f>NOT(ISERROR((FIND("Staj",O34))))</f>
        <v>0</v>
      </c>
      <c r="AI34" s="9" t="str">
        <f>+IF(OR(D34&lt;&gt;"",N34&lt;&gt;""),"","boş")</f>
        <v/>
      </c>
    </row>
    <row r="35" spans="1:35" ht="14.25" hidden="1" customHeight="1" x14ac:dyDescent="0.3">
      <c r="A35" s="309"/>
      <c r="B35" s="306"/>
      <c r="C35" s="269"/>
      <c r="D35" s="270"/>
      <c r="E35" s="271" t="s">
        <v>535</v>
      </c>
      <c r="F35" s="269"/>
      <c r="G35" s="269"/>
      <c r="H35" s="269"/>
      <c r="I35" s="272"/>
      <c r="J35" s="272"/>
      <c r="K35" s="273"/>
      <c r="L35" s="306"/>
      <c r="M35" s="269"/>
      <c r="N35" s="270"/>
      <c r="O35" s="271" t="s">
        <v>536</v>
      </c>
      <c r="P35" s="269"/>
      <c r="Q35" s="269"/>
      <c r="R35" s="269"/>
      <c r="S35" s="272"/>
      <c r="T35" s="272"/>
      <c r="U35" s="273"/>
      <c r="V35" s="63"/>
      <c r="W35" s="63" t="b">
        <f>NOT(ISERROR((FIND("Seçmeli",E34))))</f>
        <v>0</v>
      </c>
      <c r="X35" s="63" t="b">
        <f>NOT(ISERROR((FIND("Seçmeli",O34))))</f>
        <v>0</v>
      </c>
      <c r="Y35" s="63" t="str">
        <f>+IF(W34=TRUE,J34,"")</f>
        <v/>
      </c>
      <c r="Z35" s="63" t="str">
        <f>+IF(X34=TRUE,T34,"")</f>
        <v/>
      </c>
      <c r="AA35" s="63" t="b">
        <f>NOT(ISERROR((FIND("Bölüm",E34))))</f>
        <v>0</v>
      </c>
      <c r="AB35" s="63" t="b">
        <f>NOT(ISERROR((FIND("Bölüm",O34))))</f>
        <v>0</v>
      </c>
      <c r="AC35" s="63" t="b">
        <f>NOT(ISERROR((FIND("Fakülte",E34))))</f>
        <v>0</v>
      </c>
      <c r="AD35" s="63" t="b">
        <f>NOT(ISERROR((FIND("Fakülte",O34))))</f>
        <v>0</v>
      </c>
      <c r="AE35" s="63" t="b">
        <f>NOT(ISERROR((FIND("Üniversite",E34))))</f>
        <v>0</v>
      </c>
      <c r="AF35" s="63" t="b">
        <f>NOT(ISERROR((FIND("Üniversite",O34))))</f>
        <v>0</v>
      </c>
      <c r="AG35" s="63" t="b">
        <f>NOT(ISERROR((FIND("Staj",E34))))</f>
        <v>0</v>
      </c>
      <c r="AH35" s="63" t="b">
        <f>NOT(ISERROR((FIND("Staj",O34))))</f>
        <v>0</v>
      </c>
      <c r="AI35" s="9" t="s">
        <v>521</v>
      </c>
    </row>
    <row r="36" spans="1:35" ht="14.25" customHeight="1" x14ac:dyDescent="0.3">
      <c r="A36" s="309"/>
      <c r="B36" s="306"/>
      <c r="C36" s="52">
        <f>+IF(D36="","",C34+1)</f>
        <v>5</v>
      </c>
      <c r="D36" s="61" t="s">
        <v>73</v>
      </c>
      <c r="E36" s="62" t="s">
        <v>74</v>
      </c>
      <c r="F36" s="57">
        <v>3</v>
      </c>
      <c r="G36" s="57">
        <v>0</v>
      </c>
      <c r="H36" s="57">
        <v>0</v>
      </c>
      <c r="I36" s="58">
        <f>IF(E36="","",SUM(F36,SUM(G36,H36)/2))</f>
        <v>3</v>
      </c>
      <c r="J36" s="59">
        <v>5</v>
      </c>
      <c r="K36" s="60"/>
      <c r="L36" s="306"/>
      <c r="M36" s="52">
        <f>+IF(N36="","",M34+1)</f>
        <v>5</v>
      </c>
      <c r="N36" s="61" t="s">
        <v>91</v>
      </c>
      <c r="O36" s="62" t="s">
        <v>92</v>
      </c>
      <c r="P36" s="57">
        <v>3</v>
      </c>
      <c r="Q36" s="57">
        <v>0</v>
      </c>
      <c r="R36" s="57">
        <v>0</v>
      </c>
      <c r="S36" s="58">
        <f>IF(O36="","",SUM(P36,SUM(Q36,R36)/2))</f>
        <v>3</v>
      </c>
      <c r="T36" s="59">
        <v>4</v>
      </c>
      <c r="U36" s="60" t="s">
        <v>73</v>
      </c>
      <c r="V36" s="63"/>
      <c r="W36" s="63" t="b">
        <f>NOT(ISERROR((FIND("Seçmeli",E36))))</f>
        <v>0</v>
      </c>
      <c r="X36" s="63" t="b">
        <f>NOT(ISERROR((FIND("Seçmeli",O36))))</f>
        <v>0</v>
      </c>
      <c r="Y36" s="63" t="str">
        <f>+IF(W36=TRUE,J36,"")</f>
        <v/>
      </c>
      <c r="Z36" s="63" t="str">
        <f>+IF(X36=TRUE,T36,"")</f>
        <v/>
      </c>
      <c r="AA36" s="63" t="b">
        <f>NOT(ISERROR((FIND("Bölüm",E36))))</f>
        <v>0</v>
      </c>
      <c r="AB36" s="63" t="b">
        <f>NOT(ISERROR((FIND("Bölüm",O36))))</f>
        <v>0</v>
      </c>
      <c r="AC36" s="63" t="b">
        <f>NOT(ISERROR((FIND("Fakülte",E36))))</f>
        <v>0</v>
      </c>
      <c r="AD36" s="63" t="b">
        <f>NOT(ISERROR((FIND("Fakülte",O36))))</f>
        <v>0</v>
      </c>
      <c r="AE36" s="63" t="b">
        <f>NOT(ISERROR((FIND("Üniversite",E36))))</f>
        <v>0</v>
      </c>
      <c r="AF36" s="63" t="b">
        <f>NOT(ISERROR((FIND("Üniversite",O36))))</f>
        <v>0</v>
      </c>
      <c r="AG36" s="63" t="b">
        <f>NOT(ISERROR((FIND("Staj",E36))))</f>
        <v>0</v>
      </c>
      <c r="AH36" s="63" t="b">
        <f>NOT(ISERROR((FIND("Staj",O36))))</f>
        <v>0</v>
      </c>
      <c r="AI36" s="9" t="str">
        <f>+IF(OR(D36&lt;&gt;"",N36&lt;&gt;""),"","boş")</f>
        <v/>
      </c>
    </row>
    <row r="37" spans="1:35" ht="14.25" hidden="1" customHeight="1" x14ac:dyDescent="0.3">
      <c r="A37" s="309"/>
      <c r="B37" s="306"/>
      <c r="C37" s="269"/>
      <c r="D37" s="270"/>
      <c r="E37" s="271" t="s">
        <v>537</v>
      </c>
      <c r="F37" s="269"/>
      <c r="G37" s="269"/>
      <c r="H37" s="269"/>
      <c r="I37" s="272"/>
      <c r="J37" s="272"/>
      <c r="K37" s="273"/>
      <c r="L37" s="306"/>
      <c r="M37" s="269"/>
      <c r="N37" s="270"/>
      <c r="O37" s="271" t="s">
        <v>538</v>
      </c>
      <c r="P37" s="269"/>
      <c r="Q37" s="269"/>
      <c r="R37" s="269"/>
      <c r="S37" s="272"/>
      <c r="T37" s="272"/>
      <c r="U37" s="273"/>
      <c r="V37" s="63"/>
      <c r="W37" s="63" t="b">
        <f>NOT(ISERROR((FIND("Seçmeli",E36))))</f>
        <v>0</v>
      </c>
      <c r="X37" s="63" t="b">
        <f>NOT(ISERROR((FIND("Seçmeli",O36))))</f>
        <v>0</v>
      </c>
      <c r="Y37" s="63" t="str">
        <f>+IF(W36=TRUE,J36,"")</f>
        <v/>
      </c>
      <c r="Z37" s="63" t="str">
        <f>+IF(X36=TRUE,T36,"")</f>
        <v/>
      </c>
      <c r="AA37" s="63" t="b">
        <f>NOT(ISERROR((FIND("Bölüm",E36))))</f>
        <v>0</v>
      </c>
      <c r="AB37" s="63" t="b">
        <f>NOT(ISERROR((FIND("Bölüm",O36))))</f>
        <v>0</v>
      </c>
      <c r="AC37" s="63" t="b">
        <f>NOT(ISERROR((FIND("Fakülte",E36))))</f>
        <v>0</v>
      </c>
      <c r="AD37" s="63" t="b">
        <f>NOT(ISERROR((FIND("Fakülte",O36))))</f>
        <v>0</v>
      </c>
      <c r="AE37" s="63" t="b">
        <f>NOT(ISERROR((FIND("Üniversite",E36))))</f>
        <v>0</v>
      </c>
      <c r="AF37" s="63" t="b">
        <f>NOT(ISERROR((FIND("Üniversite",O36))))</f>
        <v>0</v>
      </c>
      <c r="AG37" s="63" t="b">
        <f>NOT(ISERROR((FIND("Staj",E36))))</f>
        <v>0</v>
      </c>
      <c r="AH37" s="63" t="b">
        <f>NOT(ISERROR((FIND("Staj",O36))))</f>
        <v>0</v>
      </c>
      <c r="AI37" s="9" t="s">
        <v>521</v>
      </c>
    </row>
    <row r="38" spans="1:35" ht="14.25" customHeight="1" x14ac:dyDescent="0.3">
      <c r="A38" s="309"/>
      <c r="B38" s="306"/>
      <c r="C38" s="52">
        <f>+IF(D38="","",C36+1)</f>
        <v>6</v>
      </c>
      <c r="D38" s="61" t="s">
        <v>75</v>
      </c>
      <c r="E38" s="62" t="s">
        <v>76</v>
      </c>
      <c r="F38" s="57">
        <v>3</v>
      </c>
      <c r="G38" s="57">
        <v>0</v>
      </c>
      <c r="H38" s="57">
        <v>0</v>
      </c>
      <c r="I38" s="58">
        <f>IF(E38="","",SUM(F38,SUM(G38,H38)/2))</f>
        <v>3</v>
      </c>
      <c r="J38" s="59">
        <v>4</v>
      </c>
      <c r="K38" s="60"/>
      <c r="L38" s="306"/>
      <c r="M38" s="52">
        <f>+IF(N38="","",M36+1)</f>
        <v>6</v>
      </c>
      <c r="N38" s="61" t="s">
        <v>93</v>
      </c>
      <c r="O38" s="62" t="s">
        <v>94</v>
      </c>
      <c r="P38" s="57">
        <v>3</v>
      </c>
      <c r="Q38" s="57">
        <v>0</v>
      </c>
      <c r="R38" s="57">
        <v>0</v>
      </c>
      <c r="S38" s="58">
        <f>IF(O38="","",SUM(P38,SUM(Q38,R38)/2))</f>
        <v>3</v>
      </c>
      <c r="T38" s="59">
        <v>4</v>
      </c>
      <c r="U38" s="60"/>
      <c r="V38" s="63"/>
      <c r="W38" s="63" t="b">
        <f>NOT(ISERROR((FIND("Seçmeli",E38))))</f>
        <v>0</v>
      </c>
      <c r="X38" s="63" t="b">
        <f>NOT(ISERROR((FIND("Seçmeli",O38))))</f>
        <v>0</v>
      </c>
      <c r="Y38" s="63" t="str">
        <f>+IF(W38=TRUE,J38,"")</f>
        <v/>
      </c>
      <c r="Z38" s="63" t="str">
        <f>+IF(X38=TRUE,T38,"")</f>
        <v/>
      </c>
      <c r="AA38" s="63" t="b">
        <f>NOT(ISERROR((FIND("Bölüm",E38))))</f>
        <v>0</v>
      </c>
      <c r="AB38" s="63" t="b">
        <f>NOT(ISERROR((FIND("Bölüm",O38))))</f>
        <v>0</v>
      </c>
      <c r="AC38" s="63" t="b">
        <f>NOT(ISERROR((FIND("Fakülte",E38))))</f>
        <v>0</v>
      </c>
      <c r="AD38" s="63" t="b">
        <f>NOT(ISERROR((FIND("Fakülte",O38))))</f>
        <v>0</v>
      </c>
      <c r="AE38" s="63" t="b">
        <f>NOT(ISERROR((FIND("Üniversite",E38))))</f>
        <v>0</v>
      </c>
      <c r="AF38" s="63" t="b">
        <f>NOT(ISERROR((FIND("Üniversite",O38))))</f>
        <v>0</v>
      </c>
      <c r="AG38" s="63" t="b">
        <f>NOT(ISERROR((FIND("Staj",E38))))</f>
        <v>0</v>
      </c>
      <c r="AH38" s="63" t="b">
        <f>NOT(ISERROR((FIND("Staj",O38))))</f>
        <v>0</v>
      </c>
      <c r="AI38" s="9" t="str">
        <f>+IF(OR(D38&lt;&gt;"",N38&lt;&gt;""),"","boş")</f>
        <v/>
      </c>
    </row>
    <row r="39" spans="1:35" ht="14.25" hidden="1" customHeight="1" x14ac:dyDescent="0.3">
      <c r="A39" s="309"/>
      <c r="B39" s="306"/>
      <c r="C39" s="269"/>
      <c r="D39" s="270"/>
      <c r="E39" s="271" t="s">
        <v>539</v>
      </c>
      <c r="F39" s="269"/>
      <c r="G39" s="269"/>
      <c r="H39" s="269"/>
      <c r="I39" s="272"/>
      <c r="J39" s="272"/>
      <c r="K39" s="273"/>
      <c r="L39" s="306"/>
      <c r="M39" s="269"/>
      <c r="N39" s="270"/>
      <c r="O39" s="271" t="s">
        <v>540</v>
      </c>
      <c r="P39" s="269"/>
      <c r="Q39" s="269"/>
      <c r="R39" s="269"/>
      <c r="S39" s="272"/>
      <c r="T39" s="272"/>
      <c r="U39" s="273"/>
      <c r="V39" s="63"/>
      <c r="W39" s="63" t="b">
        <f>NOT(ISERROR((FIND("Seçmeli",E38))))</f>
        <v>0</v>
      </c>
      <c r="X39" s="63" t="b">
        <f>NOT(ISERROR((FIND("Seçmeli",O38))))</f>
        <v>0</v>
      </c>
      <c r="Y39" s="63" t="str">
        <f>+IF(W38=TRUE,J38,"")</f>
        <v/>
      </c>
      <c r="Z39" s="63" t="str">
        <f>+IF(X38=TRUE,T38,"")</f>
        <v/>
      </c>
      <c r="AA39" s="63" t="b">
        <f>NOT(ISERROR((FIND("Bölüm",E38))))</f>
        <v>0</v>
      </c>
      <c r="AB39" s="63" t="b">
        <f>NOT(ISERROR((FIND("Bölüm",O38))))</f>
        <v>0</v>
      </c>
      <c r="AC39" s="63" t="b">
        <f>NOT(ISERROR((FIND("Fakülte",E38))))</f>
        <v>0</v>
      </c>
      <c r="AD39" s="63" t="b">
        <f>NOT(ISERROR((FIND("Fakülte",O38))))</f>
        <v>0</v>
      </c>
      <c r="AE39" s="63" t="b">
        <f>NOT(ISERROR((FIND("Üniversite",E38))))</f>
        <v>0</v>
      </c>
      <c r="AF39" s="63" t="b">
        <f>NOT(ISERROR((FIND("Üniversite",O38))))</f>
        <v>0</v>
      </c>
      <c r="AG39" s="63" t="b">
        <f>NOT(ISERROR((FIND("Staj",E38))))</f>
        <v>0</v>
      </c>
      <c r="AH39" s="63" t="b">
        <f>NOT(ISERROR((FIND("Staj",O38))))</f>
        <v>0</v>
      </c>
      <c r="AI39" s="9" t="s">
        <v>521</v>
      </c>
    </row>
    <row r="40" spans="1:35" ht="14.25" customHeight="1" x14ac:dyDescent="0.3">
      <c r="A40" s="309"/>
      <c r="B40" s="306"/>
      <c r="C40" s="52">
        <f>+IF(D40="","",C38+1)</f>
        <v>7</v>
      </c>
      <c r="D40" s="61" t="s">
        <v>77</v>
      </c>
      <c r="E40" s="62" t="s">
        <v>78</v>
      </c>
      <c r="F40" s="57">
        <v>2</v>
      </c>
      <c r="G40" s="57">
        <v>0</v>
      </c>
      <c r="H40" s="57">
        <v>0</v>
      </c>
      <c r="I40" s="58">
        <f>IF(E40="","",SUM(F40,SUM(G40,H40)/2))</f>
        <v>2</v>
      </c>
      <c r="J40" s="59">
        <v>2</v>
      </c>
      <c r="K40" s="60"/>
      <c r="L40" s="306"/>
      <c r="M40" s="52">
        <f>+IF(N40="","",M38+1)</f>
        <v>7</v>
      </c>
      <c r="N40" s="61" t="s">
        <v>97</v>
      </c>
      <c r="O40" s="62" t="s">
        <v>98</v>
      </c>
      <c r="P40" s="57">
        <v>3</v>
      </c>
      <c r="Q40" s="57">
        <v>0</v>
      </c>
      <c r="R40" s="57">
        <v>0</v>
      </c>
      <c r="S40" s="58">
        <f>IF(O40="","",SUM(P40,SUM(Q40,R40)/2))</f>
        <v>3</v>
      </c>
      <c r="T40" s="59">
        <v>4</v>
      </c>
      <c r="U40" s="60"/>
      <c r="V40" s="63"/>
      <c r="W40" s="63" t="b">
        <f>NOT(ISERROR((FIND("Seçmeli",E40))))</f>
        <v>0</v>
      </c>
      <c r="X40" s="63" t="b">
        <f>NOT(ISERROR((FIND("Seçmeli",O40))))</f>
        <v>0</v>
      </c>
      <c r="Y40" s="63" t="str">
        <f>+IF(W40=TRUE,J40,"")</f>
        <v/>
      </c>
      <c r="Z40" s="63" t="str">
        <f>+IF(X40=TRUE,T40,"")</f>
        <v/>
      </c>
      <c r="AA40" s="63" t="b">
        <f>NOT(ISERROR((FIND("Bölüm",E40))))</f>
        <v>0</v>
      </c>
      <c r="AB40" s="63" t="b">
        <f>NOT(ISERROR((FIND("Bölüm",O40))))</f>
        <v>0</v>
      </c>
      <c r="AC40" s="63" t="b">
        <f>NOT(ISERROR((FIND("Fakülte",E40))))</f>
        <v>0</v>
      </c>
      <c r="AD40" s="63" t="b">
        <f>NOT(ISERROR((FIND("Fakülte",O40))))</f>
        <v>0</v>
      </c>
      <c r="AE40" s="63" t="b">
        <f>NOT(ISERROR((FIND("Üniversite",E40))))</f>
        <v>0</v>
      </c>
      <c r="AF40" s="63" t="b">
        <f>NOT(ISERROR((FIND("Üniversite",O40))))</f>
        <v>0</v>
      </c>
      <c r="AG40" s="63" t="b">
        <f>NOT(ISERROR((FIND("Staj",E40))))</f>
        <v>0</v>
      </c>
      <c r="AH40" s="63" t="b">
        <f>NOT(ISERROR((FIND("Staj",O40))))</f>
        <v>0</v>
      </c>
      <c r="AI40" s="9" t="str">
        <f>+IF(OR(D40&lt;&gt;"",N40&lt;&gt;""),"","boş")</f>
        <v/>
      </c>
    </row>
    <row r="41" spans="1:35" ht="14.25" hidden="1" customHeight="1" x14ac:dyDescent="0.3">
      <c r="A41" s="309"/>
      <c r="B41" s="306"/>
      <c r="C41" s="269"/>
      <c r="D41" s="270"/>
      <c r="E41" s="271" t="s">
        <v>375</v>
      </c>
      <c r="F41" s="269"/>
      <c r="G41" s="269"/>
      <c r="H41" s="269"/>
      <c r="I41" s="272"/>
      <c r="J41" s="272"/>
      <c r="K41" s="273"/>
      <c r="L41" s="306"/>
      <c r="M41" s="269"/>
      <c r="N41" s="270"/>
      <c r="O41" s="271" t="s">
        <v>377</v>
      </c>
      <c r="P41" s="269"/>
      <c r="Q41" s="269"/>
      <c r="R41" s="269"/>
      <c r="S41" s="272"/>
      <c r="T41" s="272"/>
      <c r="U41" s="273"/>
      <c r="V41" s="63"/>
      <c r="W41" s="63" t="b">
        <f>NOT(ISERROR((FIND("Seçmeli",E40))))</f>
        <v>0</v>
      </c>
      <c r="X41" s="63" t="b">
        <f>NOT(ISERROR((FIND("Seçmeli",O40))))</f>
        <v>0</v>
      </c>
      <c r="Y41" s="63" t="str">
        <f>+IF(W40=TRUE,J40,"")</f>
        <v/>
      </c>
      <c r="Z41" s="63" t="str">
        <f>+IF(X40=TRUE,T40,"")</f>
        <v/>
      </c>
      <c r="AA41" s="63" t="b">
        <f>NOT(ISERROR((FIND("Bölüm",E40))))</f>
        <v>0</v>
      </c>
      <c r="AB41" s="63" t="b">
        <f>NOT(ISERROR((FIND("Bölüm",O40))))</f>
        <v>0</v>
      </c>
      <c r="AC41" s="63" t="b">
        <f>NOT(ISERROR((FIND("Fakülte",E40))))</f>
        <v>0</v>
      </c>
      <c r="AD41" s="63" t="b">
        <f>NOT(ISERROR((FIND("Fakülte",O40))))</f>
        <v>0</v>
      </c>
      <c r="AE41" s="63" t="b">
        <f>NOT(ISERROR((FIND("Üniversite",E40))))</f>
        <v>0</v>
      </c>
      <c r="AF41" s="63" t="b">
        <f>NOT(ISERROR((FIND("Üniversite",O40))))</f>
        <v>0</v>
      </c>
      <c r="AG41" s="63" t="b">
        <f>NOT(ISERROR((FIND("Staj",E40))))</f>
        <v>0</v>
      </c>
      <c r="AH41" s="63" t="b">
        <f>NOT(ISERROR((FIND("Staj",O40))))</f>
        <v>0</v>
      </c>
      <c r="AI41" s="9" t="s">
        <v>521</v>
      </c>
    </row>
    <row r="42" spans="1:35" ht="14.25" customHeight="1" x14ac:dyDescent="0.3">
      <c r="A42" s="309"/>
      <c r="B42" s="306"/>
      <c r="C42" s="52" t="str">
        <f>+IF(D42="","",C40+1)</f>
        <v/>
      </c>
      <c r="D42" s="61"/>
      <c r="E42" s="62"/>
      <c r="F42" s="57"/>
      <c r="G42" s="57"/>
      <c r="H42" s="57"/>
      <c r="I42" s="58" t="str">
        <f>IF(E42="","",SUM(F42,SUM(G42,H42)/2))</f>
        <v/>
      </c>
      <c r="J42" s="59"/>
      <c r="K42" s="60"/>
      <c r="L42" s="306"/>
      <c r="M42" s="52">
        <f>+IF(N42="","",M40+1)</f>
        <v>8</v>
      </c>
      <c r="N42" s="61" t="s">
        <v>99</v>
      </c>
      <c r="O42" s="62" t="s">
        <v>100</v>
      </c>
      <c r="P42" s="57">
        <v>2</v>
      </c>
      <c r="Q42" s="57">
        <v>0</v>
      </c>
      <c r="R42" s="57">
        <v>0</v>
      </c>
      <c r="S42" s="58">
        <f>IF(O42="","",SUM(P42,SUM(Q42,R42)/2))</f>
        <v>2</v>
      </c>
      <c r="T42" s="59">
        <v>2</v>
      </c>
      <c r="U42" s="60"/>
      <c r="V42" s="63"/>
      <c r="W42" s="63" t="b">
        <f>NOT(ISERROR((FIND("Seçmeli",E42))))</f>
        <v>0</v>
      </c>
      <c r="X42" s="63" t="b">
        <f>NOT(ISERROR((FIND("Seçmeli",O42))))</f>
        <v>0</v>
      </c>
      <c r="Y42" s="63" t="str">
        <f>+IF(W42=TRUE,J42,"")</f>
        <v/>
      </c>
      <c r="Z42" s="63" t="str">
        <f>+IF(X42=TRUE,T42,"")</f>
        <v/>
      </c>
      <c r="AA42" s="63" t="b">
        <f>NOT(ISERROR((FIND("Bölüm",E42))))</f>
        <v>0</v>
      </c>
      <c r="AB42" s="63" t="b">
        <f>NOT(ISERROR((FIND("Bölüm",O42))))</f>
        <v>0</v>
      </c>
      <c r="AC42" s="63" t="b">
        <f>NOT(ISERROR((FIND("Fakülte",E42))))</f>
        <v>0</v>
      </c>
      <c r="AD42" s="63" t="b">
        <f>NOT(ISERROR((FIND("Fakülte",O42))))</f>
        <v>0</v>
      </c>
      <c r="AE42" s="63" t="b">
        <f>NOT(ISERROR((FIND("Üniversite",E42))))</f>
        <v>0</v>
      </c>
      <c r="AF42" s="63" t="b">
        <f>NOT(ISERROR((FIND("Üniversite",O42))))</f>
        <v>0</v>
      </c>
      <c r="AG42" s="63" t="b">
        <f>NOT(ISERROR((FIND("Staj",E42))))</f>
        <v>0</v>
      </c>
      <c r="AH42" s="63" t="b">
        <f>NOT(ISERROR((FIND("Staj",O42))))</f>
        <v>0</v>
      </c>
      <c r="AI42" s="9" t="str">
        <f>+IF(OR(D42&lt;&gt;"",N42&lt;&gt;""),"","boş")</f>
        <v/>
      </c>
    </row>
    <row r="43" spans="1:35" ht="14.25" hidden="1" customHeight="1" x14ac:dyDescent="0.3">
      <c r="A43" s="309"/>
      <c r="B43" s="306"/>
      <c r="C43" s="269"/>
      <c r="D43" s="270"/>
      <c r="E43" s="271"/>
      <c r="F43" s="269"/>
      <c r="G43" s="269"/>
      <c r="H43" s="269"/>
      <c r="I43" s="272"/>
      <c r="J43" s="272"/>
      <c r="K43" s="273"/>
      <c r="L43" s="306"/>
      <c r="M43" s="269"/>
      <c r="N43" s="270"/>
      <c r="O43" s="271" t="s">
        <v>376</v>
      </c>
      <c r="P43" s="269"/>
      <c r="Q43" s="269"/>
      <c r="R43" s="269"/>
      <c r="S43" s="272"/>
      <c r="T43" s="272"/>
      <c r="U43" s="273"/>
      <c r="V43" s="63"/>
      <c r="W43" s="63" t="b">
        <f>NOT(ISERROR((FIND("Seçmeli",E42))))</f>
        <v>0</v>
      </c>
      <c r="X43" s="63" t="b">
        <f>NOT(ISERROR((FIND("Seçmeli",O42))))</f>
        <v>0</v>
      </c>
      <c r="Y43" s="63" t="str">
        <f>+IF(W42=TRUE,J42,"")</f>
        <v/>
      </c>
      <c r="Z43" s="63" t="str">
        <f>+IF(X42=TRUE,T42,"")</f>
        <v/>
      </c>
      <c r="AA43" s="63" t="b">
        <f>NOT(ISERROR((FIND("Bölüm",E42))))</f>
        <v>0</v>
      </c>
      <c r="AB43" s="63" t="b">
        <f>NOT(ISERROR((FIND("Bölüm",O42))))</f>
        <v>0</v>
      </c>
      <c r="AC43" s="63" t="b">
        <f>NOT(ISERROR((FIND("Fakülte",E42))))</f>
        <v>0</v>
      </c>
      <c r="AD43" s="63" t="b">
        <f>NOT(ISERROR((FIND("Fakülte",O42))))</f>
        <v>0</v>
      </c>
      <c r="AE43" s="63" t="b">
        <f>NOT(ISERROR((FIND("Üniversite",E42))))</f>
        <v>0</v>
      </c>
      <c r="AF43" s="63" t="b">
        <f>NOT(ISERROR((FIND("Üniversite",O42))))</f>
        <v>0</v>
      </c>
      <c r="AG43" s="63" t="b">
        <f>NOT(ISERROR((FIND("Staj",E42))))</f>
        <v>0</v>
      </c>
      <c r="AH43" s="63" t="b">
        <f>NOT(ISERROR((FIND("Staj",O42))))</f>
        <v>0</v>
      </c>
      <c r="AI43" s="9" t="s">
        <v>521</v>
      </c>
    </row>
    <row r="44" spans="1:35" ht="14.25" hidden="1" customHeight="1" x14ac:dyDescent="0.3">
      <c r="A44" s="309"/>
      <c r="B44" s="306"/>
      <c r="C44" s="52" t="str">
        <f>+IF(D44="","",C42+1)</f>
        <v/>
      </c>
      <c r="D44" s="61"/>
      <c r="E44" s="62"/>
      <c r="F44" s="57"/>
      <c r="G44" s="57"/>
      <c r="H44" s="57"/>
      <c r="I44" s="58" t="str">
        <f>IF(E44="","",SUM(F44,SUM(G44,H44)/2))</f>
        <v/>
      </c>
      <c r="J44" s="59"/>
      <c r="K44" s="60"/>
      <c r="L44" s="306"/>
      <c r="M44" s="52" t="str">
        <f>+IF(N44="","",M42+1)</f>
        <v/>
      </c>
      <c r="N44" s="61"/>
      <c r="O44" s="62"/>
      <c r="P44" s="57"/>
      <c r="Q44" s="57"/>
      <c r="R44" s="57"/>
      <c r="S44" s="58" t="str">
        <f>IF(O44="","",SUM(P44,SUM(Q44,R44)/2))</f>
        <v/>
      </c>
      <c r="T44" s="59"/>
      <c r="U44" s="60"/>
      <c r="V44" s="63"/>
      <c r="W44" s="63" t="b">
        <f>NOT(ISERROR((FIND("Seçmeli",E44))))</f>
        <v>0</v>
      </c>
      <c r="X44" s="63" t="b">
        <f>NOT(ISERROR((FIND("Seçmeli",O44))))</f>
        <v>0</v>
      </c>
      <c r="Y44" s="63" t="str">
        <f>+IF(W44=TRUE,J44,"")</f>
        <v/>
      </c>
      <c r="Z44" s="63" t="str">
        <f>+IF(X44=TRUE,T44,"")</f>
        <v/>
      </c>
      <c r="AA44" s="63" t="b">
        <f>NOT(ISERROR((FIND("Bölüm",E44))))</f>
        <v>0</v>
      </c>
      <c r="AB44" s="63" t="b">
        <f>NOT(ISERROR((FIND("Bölüm",O44))))</f>
        <v>0</v>
      </c>
      <c r="AC44" s="63" t="b">
        <f>NOT(ISERROR((FIND("Fakülte",E44))))</f>
        <v>0</v>
      </c>
      <c r="AD44" s="63" t="b">
        <f>NOT(ISERROR((FIND("Fakülte",O44))))</f>
        <v>0</v>
      </c>
      <c r="AE44" s="63" t="b">
        <f>NOT(ISERROR((FIND("Üniversite",E44))))</f>
        <v>0</v>
      </c>
      <c r="AF44" s="63" t="b">
        <f>NOT(ISERROR((FIND("Üniversite",O44))))</f>
        <v>0</v>
      </c>
      <c r="AG44" s="63" t="b">
        <f>NOT(ISERROR((FIND("Staj",E44))))</f>
        <v>0</v>
      </c>
      <c r="AH44" s="63" t="b">
        <f>NOT(ISERROR((FIND("Staj",O44))))</f>
        <v>0</v>
      </c>
      <c r="AI44" s="9" t="str">
        <f>+IF(OR(D44&lt;&gt;"",N44&lt;&gt;""),"","boş")</f>
        <v>boş</v>
      </c>
    </row>
    <row r="45" spans="1:35" ht="14.25" hidden="1" customHeight="1" x14ac:dyDescent="0.3">
      <c r="A45" s="309"/>
      <c r="B45" s="306"/>
      <c r="C45" s="269"/>
      <c r="D45" s="270"/>
      <c r="E45" s="271"/>
      <c r="F45" s="269"/>
      <c r="G45" s="269"/>
      <c r="H45" s="269"/>
      <c r="I45" s="272"/>
      <c r="J45" s="272"/>
      <c r="K45" s="273"/>
      <c r="L45" s="306"/>
      <c r="M45" s="269"/>
      <c r="N45" s="270"/>
      <c r="O45" s="271"/>
      <c r="P45" s="269"/>
      <c r="Q45" s="269"/>
      <c r="R45" s="269"/>
      <c r="S45" s="272"/>
      <c r="T45" s="272"/>
      <c r="U45" s="273"/>
      <c r="V45" s="63"/>
      <c r="W45" s="63" t="b">
        <f>NOT(ISERROR((FIND("Seçmeli",E44))))</f>
        <v>0</v>
      </c>
      <c r="X45" s="63" t="b">
        <f>NOT(ISERROR((FIND("Seçmeli",O44))))</f>
        <v>0</v>
      </c>
      <c r="Y45" s="63" t="str">
        <f>+IF(W44=TRUE,J44,"")</f>
        <v/>
      </c>
      <c r="Z45" s="63" t="str">
        <f>+IF(X44=TRUE,T44,"")</f>
        <v/>
      </c>
      <c r="AA45" s="63" t="b">
        <f>NOT(ISERROR((FIND("Bölüm",E44))))</f>
        <v>0</v>
      </c>
      <c r="AB45" s="63" t="b">
        <f>NOT(ISERROR((FIND("Bölüm",O44))))</f>
        <v>0</v>
      </c>
      <c r="AC45" s="63" t="b">
        <f>NOT(ISERROR((FIND("Fakülte",E44))))</f>
        <v>0</v>
      </c>
      <c r="AD45" s="63" t="b">
        <f>NOT(ISERROR((FIND("Fakülte",O44))))</f>
        <v>0</v>
      </c>
      <c r="AE45" s="63" t="b">
        <f>NOT(ISERROR((FIND("Üniversite",E44))))</f>
        <v>0</v>
      </c>
      <c r="AF45" s="63" t="b">
        <f>NOT(ISERROR((FIND("Üniversite",O44))))</f>
        <v>0</v>
      </c>
      <c r="AG45" s="63" t="b">
        <f>NOT(ISERROR((FIND("Staj",E44))))</f>
        <v>0</v>
      </c>
      <c r="AH45" s="63" t="b">
        <f>NOT(ISERROR((FIND("Staj",O44))))</f>
        <v>0</v>
      </c>
      <c r="AI45" s="9" t="s">
        <v>521</v>
      </c>
    </row>
    <row r="46" spans="1:35" ht="14.25" hidden="1" customHeight="1" x14ac:dyDescent="0.3">
      <c r="A46" s="309"/>
      <c r="B46" s="306"/>
      <c r="C46" s="52" t="str">
        <f>+IF(D46="","",C44+1)</f>
        <v/>
      </c>
      <c r="D46" s="61"/>
      <c r="E46" s="62"/>
      <c r="F46" s="57"/>
      <c r="G46" s="57"/>
      <c r="H46" s="57"/>
      <c r="I46" s="58" t="str">
        <f>IF(E46="","",SUM(F46,SUM(G46,H46)/2))</f>
        <v/>
      </c>
      <c r="J46" s="59"/>
      <c r="K46" s="60"/>
      <c r="L46" s="306"/>
      <c r="M46" s="52" t="str">
        <f>+IF(N46="","",M44+1)</f>
        <v/>
      </c>
      <c r="N46" s="61"/>
      <c r="O46" s="62"/>
      <c r="P46" s="57"/>
      <c r="Q46" s="57"/>
      <c r="R46" s="57"/>
      <c r="S46" s="58" t="str">
        <f>IF(O46="","",SUM(P46,SUM(Q46,R46)/2))</f>
        <v/>
      </c>
      <c r="T46" s="59"/>
      <c r="U46" s="60"/>
      <c r="V46" s="63"/>
      <c r="W46" s="63" t="b">
        <f>NOT(ISERROR((FIND("Seçmeli",E46))))</f>
        <v>0</v>
      </c>
      <c r="X46" s="63" t="b">
        <f>NOT(ISERROR((FIND("Seçmeli",O46))))</f>
        <v>0</v>
      </c>
      <c r="Y46" s="63" t="str">
        <f>+IF(W46=TRUE,J46,"")</f>
        <v/>
      </c>
      <c r="Z46" s="63" t="str">
        <f>+IF(X46=TRUE,T46,"")</f>
        <v/>
      </c>
      <c r="AA46" s="63" t="b">
        <f>NOT(ISERROR((FIND("Bölüm",E46))))</f>
        <v>0</v>
      </c>
      <c r="AB46" s="63" t="b">
        <f>NOT(ISERROR((FIND("Bölüm",O46))))</f>
        <v>0</v>
      </c>
      <c r="AC46" s="63" t="b">
        <f>NOT(ISERROR((FIND("Fakülte",E46))))</f>
        <v>0</v>
      </c>
      <c r="AD46" s="63" t="b">
        <f>NOT(ISERROR((FIND("Fakülte",O46))))</f>
        <v>0</v>
      </c>
      <c r="AE46" s="63" t="b">
        <f>NOT(ISERROR((FIND("Üniversite",E46))))</f>
        <v>0</v>
      </c>
      <c r="AF46" s="63" t="b">
        <f>NOT(ISERROR((FIND("Üniversite",O46))))</f>
        <v>0</v>
      </c>
      <c r="AG46" s="63" t="b">
        <f>NOT(ISERROR((FIND("Staj",E46))))</f>
        <v>0</v>
      </c>
      <c r="AH46" s="63" t="b">
        <f>NOT(ISERROR((FIND("Staj",O46))))</f>
        <v>0</v>
      </c>
      <c r="AI46" s="9" t="str">
        <f>+IF(OR(D46&lt;&gt;"",N46&lt;&gt;""),"","boş")</f>
        <v>boş</v>
      </c>
    </row>
    <row r="47" spans="1:35" ht="14.25" hidden="1" customHeight="1" x14ac:dyDescent="0.3">
      <c r="A47" s="309"/>
      <c r="B47" s="306"/>
      <c r="C47" s="269"/>
      <c r="D47" s="270"/>
      <c r="E47" s="271"/>
      <c r="F47" s="269"/>
      <c r="G47" s="269"/>
      <c r="H47" s="269"/>
      <c r="I47" s="272"/>
      <c r="J47" s="272"/>
      <c r="K47" s="273"/>
      <c r="L47" s="306"/>
      <c r="M47" s="269"/>
      <c r="N47" s="270"/>
      <c r="O47" s="271"/>
      <c r="P47" s="269"/>
      <c r="Q47" s="269"/>
      <c r="R47" s="269"/>
      <c r="S47" s="272"/>
      <c r="T47" s="272"/>
      <c r="U47" s="273"/>
      <c r="V47" s="63"/>
      <c r="W47" s="63" t="b">
        <f>NOT(ISERROR((FIND("Seçmeli",E46))))</f>
        <v>0</v>
      </c>
      <c r="X47" s="63" t="b">
        <f>NOT(ISERROR((FIND("Seçmeli",O46))))</f>
        <v>0</v>
      </c>
      <c r="Y47" s="63" t="str">
        <f>+IF(W46=TRUE,J46,"")</f>
        <v/>
      </c>
      <c r="Z47" s="63" t="str">
        <f>+IF(X46=TRUE,T46,"")</f>
        <v/>
      </c>
      <c r="AA47" s="63" t="b">
        <f>NOT(ISERROR((FIND("Bölüm",E46))))</f>
        <v>0</v>
      </c>
      <c r="AB47" s="63" t="b">
        <f>NOT(ISERROR((FIND("Bölüm",O46))))</f>
        <v>0</v>
      </c>
      <c r="AC47" s="63" t="b">
        <f>NOT(ISERROR((FIND("Fakülte",E46))))</f>
        <v>0</v>
      </c>
      <c r="AD47" s="63" t="b">
        <f>NOT(ISERROR((FIND("Fakülte",O46))))</f>
        <v>0</v>
      </c>
      <c r="AE47" s="63" t="b">
        <f>NOT(ISERROR((FIND("Üniversite",E46))))</f>
        <v>0</v>
      </c>
      <c r="AF47" s="63" t="b">
        <f>NOT(ISERROR((FIND("Üniversite",O46))))</f>
        <v>0</v>
      </c>
      <c r="AG47" s="63" t="b">
        <f>NOT(ISERROR((FIND("Staj",E46))))</f>
        <v>0</v>
      </c>
      <c r="AH47" s="63" t="b">
        <f>NOT(ISERROR((FIND("Staj",O46))))</f>
        <v>0</v>
      </c>
      <c r="AI47" s="9" t="s">
        <v>521</v>
      </c>
    </row>
    <row r="48" spans="1:35" ht="14.25" customHeight="1" x14ac:dyDescent="0.3">
      <c r="A48" s="309"/>
      <c r="B48" s="306"/>
      <c r="C48" s="72"/>
      <c r="D48" s="73"/>
      <c r="E48" s="78" t="s">
        <v>40</v>
      </c>
      <c r="F48" s="74">
        <f t="shared" ref="F48:J48" si="6">+SUM(F28:F47)</f>
        <v>20</v>
      </c>
      <c r="G48" s="75">
        <f t="shared" si="6"/>
        <v>0</v>
      </c>
      <c r="H48" s="75">
        <f t="shared" si="6"/>
        <v>0</v>
      </c>
      <c r="I48" s="75">
        <f t="shared" si="6"/>
        <v>20</v>
      </c>
      <c r="J48" s="76">
        <f t="shared" si="6"/>
        <v>30</v>
      </c>
      <c r="K48" s="77"/>
      <c r="L48" s="306"/>
      <c r="M48" s="72"/>
      <c r="N48" s="73"/>
      <c r="O48" s="78" t="s">
        <v>40</v>
      </c>
      <c r="P48" s="74">
        <f t="shared" ref="P48:T48" si="7">+SUM(P28:P47)</f>
        <v>23</v>
      </c>
      <c r="Q48" s="75">
        <f t="shared" si="7"/>
        <v>0</v>
      </c>
      <c r="R48" s="75">
        <f t="shared" si="7"/>
        <v>0</v>
      </c>
      <c r="S48" s="75">
        <f t="shared" si="7"/>
        <v>23</v>
      </c>
      <c r="T48" s="76">
        <f t="shared" si="7"/>
        <v>30</v>
      </c>
      <c r="U48" s="77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9"/>
    </row>
    <row r="49" spans="1:35" ht="14.25" customHeight="1" x14ac:dyDescent="0.3">
      <c r="A49" s="310"/>
      <c r="B49" s="307"/>
      <c r="C49" s="86"/>
      <c r="D49" s="87"/>
      <c r="E49" s="88" t="s">
        <v>41</v>
      </c>
      <c r="F49" s="90">
        <f t="shared" ref="F49:J49" si="8">P26+F48</f>
        <v>56</v>
      </c>
      <c r="G49" s="90">
        <f t="shared" si="8"/>
        <v>10</v>
      </c>
      <c r="H49" s="90">
        <f t="shared" si="8"/>
        <v>6</v>
      </c>
      <c r="I49" s="90">
        <f t="shared" si="8"/>
        <v>64</v>
      </c>
      <c r="J49" s="91">
        <f t="shared" si="8"/>
        <v>90</v>
      </c>
      <c r="K49" s="92"/>
      <c r="L49" s="307"/>
      <c r="M49" s="86"/>
      <c r="N49" s="87"/>
      <c r="O49" s="88" t="s">
        <v>41</v>
      </c>
      <c r="P49" s="90">
        <f t="shared" ref="P49:T49" si="9">F49+P48</f>
        <v>79</v>
      </c>
      <c r="Q49" s="90">
        <f t="shared" si="9"/>
        <v>10</v>
      </c>
      <c r="R49" s="90">
        <f t="shared" si="9"/>
        <v>6</v>
      </c>
      <c r="S49" s="90">
        <f t="shared" si="9"/>
        <v>87</v>
      </c>
      <c r="T49" s="91">
        <f t="shared" si="9"/>
        <v>120</v>
      </c>
      <c r="U49" s="92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9"/>
    </row>
    <row r="50" spans="1:35" ht="14.25" customHeight="1" x14ac:dyDescent="0.3">
      <c r="A50" s="327" t="s">
        <v>102</v>
      </c>
      <c r="B50" s="263">
        <v>5</v>
      </c>
      <c r="C50" s="264" t="s">
        <v>5</v>
      </c>
      <c r="D50" s="265" t="s">
        <v>6</v>
      </c>
      <c r="E50" s="265" t="s">
        <v>7</v>
      </c>
      <c r="F50" s="266" t="s">
        <v>8</v>
      </c>
      <c r="G50" s="266" t="s">
        <v>9</v>
      </c>
      <c r="H50" s="266" t="s">
        <v>10</v>
      </c>
      <c r="I50" s="266" t="s">
        <v>11</v>
      </c>
      <c r="J50" s="267" t="s">
        <v>3</v>
      </c>
      <c r="K50" s="268" t="s">
        <v>12</v>
      </c>
      <c r="L50" s="263">
        <v>6</v>
      </c>
      <c r="M50" s="264" t="s">
        <v>5</v>
      </c>
      <c r="N50" s="265" t="s">
        <v>6</v>
      </c>
      <c r="O50" s="265" t="s">
        <v>7</v>
      </c>
      <c r="P50" s="266" t="s">
        <v>8</v>
      </c>
      <c r="Q50" s="266" t="s">
        <v>9</v>
      </c>
      <c r="R50" s="266" t="s">
        <v>10</v>
      </c>
      <c r="S50" s="266" t="s">
        <v>11</v>
      </c>
      <c r="T50" s="267" t="s">
        <v>3</v>
      </c>
      <c r="U50" s="268" t="s">
        <v>12</v>
      </c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9"/>
    </row>
    <row r="51" spans="1:35" ht="14.25" customHeight="1" x14ac:dyDescent="0.3">
      <c r="A51" s="309"/>
      <c r="B51" s="328" t="s">
        <v>103</v>
      </c>
      <c r="C51" s="52">
        <f>+IF(D51="","",1)</f>
        <v>1</v>
      </c>
      <c r="D51" s="61" t="s">
        <v>104</v>
      </c>
      <c r="E51" s="62" t="s">
        <v>105</v>
      </c>
      <c r="F51" s="57">
        <v>0</v>
      </c>
      <c r="G51" s="57">
        <v>0</v>
      </c>
      <c r="H51" s="57">
        <v>0</v>
      </c>
      <c r="I51" s="58">
        <f>IF(E51="","",SUM(F51,SUM(G51,H51)/2))</f>
        <v>0</v>
      </c>
      <c r="J51" s="274">
        <v>3</v>
      </c>
      <c r="K51" s="60"/>
      <c r="L51" s="328" t="s">
        <v>120</v>
      </c>
      <c r="M51" s="52">
        <f>+IF(N51="","",1)</f>
        <v>1</v>
      </c>
      <c r="N51" s="61" t="s">
        <v>121</v>
      </c>
      <c r="O51" s="62" t="s">
        <v>122</v>
      </c>
      <c r="P51" s="57">
        <v>3</v>
      </c>
      <c r="Q51" s="57">
        <v>0</v>
      </c>
      <c r="R51" s="57">
        <v>0</v>
      </c>
      <c r="S51" s="58">
        <f>IF(O51="","",SUM(P51,SUM(Q51,R51)/2))</f>
        <v>3</v>
      </c>
      <c r="T51" s="59">
        <v>5</v>
      </c>
      <c r="U51" s="60"/>
      <c r="V51" s="63"/>
      <c r="W51" s="63" t="b">
        <f>NOT(ISERROR((FIND("Seçmeli",E51))))</f>
        <v>0</v>
      </c>
      <c r="X51" s="63" t="b">
        <f>NOT(ISERROR((FIND("Seçmeli",O51))))</f>
        <v>0</v>
      </c>
      <c r="Y51" s="63" t="str">
        <f>+IF(W51=TRUE,J51,"")</f>
        <v/>
      </c>
      <c r="Z51" s="63" t="str">
        <f>+IF(X51=TRUE,T51,"")</f>
        <v/>
      </c>
      <c r="AA51" s="63" t="b">
        <f>NOT(ISERROR((FIND("Bölüm",E51))))</f>
        <v>0</v>
      </c>
      <c r="AB51" s="63" t="b">
        <f>NOT(ISERROR((FIND("Bölüm",O51))))</f>
        <v>0</v>
      </c>
      <c r="AC51" s="63" t="b">
        <f>NOT(ISERROR((FIND("Fakülte",E51))))</f>
        <v>0</v>
      </c>
      <c r="AD51" s="63" t="b">
        <f>NOT(ISERROR((FIND("Fakülte",O51))))</f>
        <v>0</v>
      </c>
      <c r="AE51" s="63" t="b">
        <f>NOT(ISERROR((FIND("Üniversite",E51))))</f>
        <v>0</v>
      </c>
      <c r="AF51" s="63" t="b">
        <f>NOT(ISERROR((FIND("Üniversite",O51))))</f>
        <v>0</v>
      </c>
      <c r="AG51" s="63" t="b">
        <f>NOT(ISERROR((FIND("Staj",E51))))</f>
        <v>1</v>
      </c>
      <c r="AH51" s="63" t="b">
        <f>NOT(ISERROR((FIND("Staj",O51))))</f>
        <v>0</v>
      </c>
      <c r="AI51" s="9" t="str">
        <f>+IF(OR(D51&lt;&gt;"",N51&lt;&gt;""),"","boş")</f>
        <v/>
      </c>
    </row>
    <row r="52" spans="1:35" ht="14.25" hidden="1" customHeight="1" x14ac:dyDescent="0.3">
      <c r="A52" s="309"/>
      <c r="B52" s="306"/>
      <c r="C52" s="269"/>
      <c r="D52" s="270"/>
      <c r="E52" s="271" t="s">
        <v>541</v>
      </c>
      <c r="F52" s="269"/>
      <c r="G52" s="269"/>
      <c r="H52" s="269"/>
      <c r="I52" s="272"/>
      <c r="J52" s="272"/>
      <c r="K52" s="273"/>
      <c r="L52" s="306"/>
      <c r="M52" s="269"/>
      <c r="N52" s="270"/>
      <c r="O52" s="271" t="s">
        <v>542</v>
      </c>
      <c r="P52" s="269"/>
      <c r="Q52" s="269"/>
      <c r="R52" s="269"/>
      <c r="S52" s="272"/>
      <c r="T52" s="272"/>
      <c r="U52" s="273"/>
      <c r="V52" s="63"/>
      <c r="W52" s="63" t="b">
        <f>NOT(ISERROR((FIND("Seçmeli",E51))))</f>
        <v>0</v>
      </c>
      <c r="X52" s="63" t="b">
        <f>NOT(ISERROR((FIND("Seçmeli",O51))))</f>
        <v>0</v>
      </c>
      <c r="Y52" s="63" t="str">
        <f>+IF(W51=TRUE,J51,"")</f>
        <v/>
      </c>
      <c r="Z52" s="63" t="str">
        <f>+IF(X51=TRUE,T51,"")</f>
        <v/>
      </c>
      <c r="AA52" s="63" t="b">
        <f>NOT(ISERROR((FIND("Bölüm",E51))))</f>
        <v>0</v>
      </c>
      <c r="AB52" s="63" t="b">
        <f>NOT(ISERROR((FIND("Bölüm",O51))))</f>
        <v>0</v>
      </c>
      <c r="AC52" s="63" t="b">
        <f>NOT(ISERROR((FIND("Fakülte",E51))))</f>
        <v>0</v>
      </c>
      <c r="AD52" s="63" t="b">
        <f>NOT(ISERROR((FIND("Fakülte",O51))))</f>
        <v>0</v>
      </c>
      <c r="AE52" s="63" t="b">
        <f>NOT(ISERROR((FIND("Üniversite",E51))))</f>
        <v>0</v>
      </c>
      <c r="AF52" s="63" t="b">
        <f>NOT(ISERROR((FIND("Üniversite",O51))))</f>
        <v>0</v>
      </c>
      <c r="AG52" s="63" t="b">
        <f>NOT(ISERROR((FIND("Staj",E51))))</f>
        <v>1</v>
      </c>
      <c r="AH52" s="63" t="b">
        <f>NOT(ISERROR((FIND("Staj",O51))))</f>
        <v>0</v>
      </c>
      <c r="AI52" s="9" t="s">
        <v>521</v>
      </c>
    </row>
    <row r="53" spans="1:35" ht="14.25" customHeight="1" x14ac:dyDescent="0.3">
      <c r="A53" s="309"/>
      <c r="B53" s="306"/>
      <c r="C53" s="52">
        <f>+IF(D53="","",C51+1)</f>
        <v>2</v>
      </c>
      <c r="D53" s="61" t="s">
        <v>106</v>
      </c>
      <c r="E53" s="62" t="s">
        <v>107</v>
      </c>
      <c r="F53" s="57">
        <v>3</v>
      </c>
      <c r="G53" s="57">
        <v>0</v>
      </c>
      <c r="H53" s="57">
        <v>0</v>
      </c>
      <c r="I53" s="58">
        <f>IF(E53="","",SUM(F53,SUM(G53,H53)/2))</f>
        <v>3</v>
      </c>
      <c r="J53" s="59">
        <v>5</v>
      </c>
      <c r="K53" s="60" t="s">
        <v>66</v>
      </c>
      <c r="L53" s="306"/>
      <c r="M53" s="52">
        <f>+IF(N53="","",M51+1)</f>
        <v>2</v>
      </c>
      <c r="N53" s="61" t="s">
        <v>123</v>
      </c>
      <c r="O53" s="62" t="s">
        <v>124</v>
      </c>
      <c r="P53" s="57">
        <v>3</v>
      </c>
      <c r="Q53" s="57">
        <v>0</v>
      </c>
      <c r="R53" s="57">
        <v>0</v>
      </c>
      <c r="S53" s="58">
        <f>IF(O53="","",SUM(P53,SUM(Q53,R53)/2))</f>
        <v>3</v>
      </c>
      <c r="T53" s="59">
        <v>4</v>
      </c>
      <c r="U53" s="60" t="s">
        <v>108</v>
      </c>
      <c r="V53" s="63"/>
      <c r="W53" s="63" t="b">
        <f>NOT(ISERROR((FIND("Seçmeli",E53))))</f>
        <v>0</v>
      </c>
      <c r="X53" s="63" t="b">
        <f>NOT(ISERROR((FIND("Seçmeli",O53))))</f>
        <v>0</v>
      </c>
      <c r="Y53" s="63" t="str">
        <f>+IF(W53=TRUE,J53,"")</f>
        <v/>
      </c>
      <c r="Z53" s="63" t="str">
        <f>+IF(X53=TRUE,T53,"")</f>
        <v/>
      </c>
      <c r="AA53" s="63" t="b">
        <f>NOT(ISERROR((FIND("Bölüm",E53))))</f>
        <v>0</v>
      </c>
      <c r="AB53" s="63" t="b">
        <f>NOT(ISERROR((FIND("Bölüm",O53))))</f>
        <v>0</v>
      </c>
      <c r="AC53" s="63" t="b">
        <f>NOT(ISERROR((FIND("Fakülte",E53))))</f>
        <v>0</v>
      </c>
      <c r="AD53" s="63" t="b">
        <f>NOT(ISERROR((FIND("Fakülte",O53))))</f>
        <v>0</v>
      </c>
      <c r="AE53" s="63" t="b">
        <f>NOT(ISERROR((FIND("Üniversite",E53))))</f>
        <v>0</v>
      </c>
      <c r="AF53" s="63" t="b">
        <f>NOT(ISERROR((FIND("Üniversite",O53))))</f>
        <v>0</v>
      </c>
      <c r="AG53" s="63" t="b">
        <f>NOT(ISERROR((FIND("Staj",E53))))</f>
        <v>0</v>
      </c>
      <c r="AH53" s="63" t="b">
        <f>NOT(ISERROR((FIND("Staj",O53))))</f>
        <v>0</v>
      </c>
      <c r="AI53" s="9" t="str">
        <f>+IF(OR(D53&lt;&gt;"",N53&lt;&gt;""),"","boş")</f>
        <v/>
      </c>
    </row>
    <row r="54" spans="1:35" ht="14.25" hidden="1" customHeight="1" x14ac:dyDescent="0.3">
      <c r="A54" s="309"/>
      <c r="B54" s="306"/>
      <c r="C54" s="269"/>
      <c r="D54" s="270"/>
      <c r="E54" s="271" t="s">
        <v>543</v>
      </c>
      <c r="F54" s="269"/>
      <c r="G54" s="269"/>
      <c r="H54" s="269"/>
      <c r="I54" s="272"/>
      <c r="J54" s="272"/>
      <c r="K54" s="273"/>
      <c r="L54" s="306"/>
      <c r="M54" s="269"/>
      <c r="N54" s="270"/>
      <c r="O54" s="271" t="s">
        <v>544</v>
      </c>
      <c r="P54" s="269"/>
      <c r="Q54" s="269"/>
      <c r="R54" s="269"/>
      <c r="S54" s="272"/>
      <c r="T54" s="272"/>
      <c r="U54" s="273"/>
      <c r="V54" s="63"/>
      <c r="W54" s="63" t="b">
        <f>NOT(ISERROR((FIND("Seçmeli",E53))))</f>
        <v>0</v>
      </c>
      <c r="X54" s="63" t="b">
        <f>NOT(ISERROR((FIND("Seçmeli",O53))))</f>
        <v>0</v>
      </c>
      <c r="Y54" s="63" t="str">
        <f>+IF(W53=TRUE,J53,"")</f>
        <v/>
      </c>
      <c r="Z54" s="63" t="str">
        <f>+IF(X53=TRUE,T53,"")</f>
        <v/>
      </c>
      <c r="AA54" s="63" t="b">
        <f>NOT(ISERROR((FIND("Bölüm",E53))))</f>
        <v>0</v>
      </c>
      <c r="AB54" s="63" t="b">
        <f>NOT(ISERROR((FIND("Bölüm",O53))))</f>
        <v>0</v>
      </c>
      <c r="AC54" s="63" t="b">
        <f>NOT(ISERROR((FIND("Fakülte",E53))))</f>
        <v>0</v>
      </c>
      <c r="AD54" s="63" t="b">
        <f>NOT(ISERROR((FIND("Fakülte",O53))))</f>
        <v>0</v>
      </c>
      <c r="AE54" s="63" t="b">
        <f>NOT(ISERROR((FIND("Üniversite",E53))))</f>
        <v>0</v>
      </c>
      <c r="AF54" s="63" t="b">
        <f>NOT(ISERROR((FIND("Üniversite",O53))))</f>
        <v>0</v>
      </c>
      <c r="AG54" s="63" t="b">
        <f>NOT(ISERROR((FIND("Staj",E53))))</f>
        <v>0</v>
      </c>
      <c r="AH54" s="63" t="b">
        <f>NOT(ISERROR((FIND("Staj",O53))))</f>
        <v>0</v>
      </c>
      <c r="AI54" s="9" t="s">
        <v>521</v>
      </c>
    </row>
    <row r="55" spans="1:35" ht="14.25" customHeight="1" x14ac:dyDescent="0.3">
      <c r="A55" s="309"/>
      <c r="B55" s="306"/>
      <c r="C55" s="52">
        <f>+IF(D55="","",C53+1)</f>
        <v>3</v>
      </c>
      <c r="D55" s="61" t="s">
        <v>108</v>
      </c>
      <c r="E55" s="62" t="s">
        <v>109</v>
      </c>
      <c r="F55" s="57">
        <v>3</v>
      </c>
      <c r="G55" s="57">
        <v>0</v>
      </c>
      <c r="H55" s="57">
        <v>0</v>
      </c>
      <c r="I55" s="58">
        <f>IF(E55="","",SUM(F55,SUM(G55,H55)/2))</f>
        <v>3</v>
      </c>
      <c r="J55" s="59">
        <v>4</v>
      </c>
      <c r="K55" s="60"/>
      <c r="L55" s="306"/>
      <c r="M55" s="52">
        <f>+IF(N55="","",M53+1)</f>
        <v>3</v>
      </c>
      <c r="N55" s="61" t="s">
        <v>125</v>
      </c>
      <c r="O55" s="62" t="s">
        <v>126</v>
      </c>
      <c r="P55" s="57">
        <v>3</v>
      </c>
      <c r="Q55" s="57">
        <v>0</v>
      </c>
      <c r="R55" s="57">
        <v>0</v>
      </c>
      <c r="S55" s="58">
        <f>IF(O55="","",SUM(P55,SUM(Q55,R55)/2))</f>
        <v>3</v>
      </c>
      <c r="T55" s="274">
        <v>4</v>
      </c>
      <c r="U55" s="60"/>
      <c r="V55" s="63"/>
      <c r="W55" s="63" t="b">
        <f>NOT(ISERROR((FIND("Seçmeli",E55))))</f>
        <v>0</v>
      </c>
      <c r="X55" s="63" t="b">
        <f>NOT(ISERROR((FIND("Seçmeli",O55))))</f>
        <v>0</v>
      </c>
      <c r="Y55" s="63" t="str">
        <f>+IF(W55=TRUE,J55,"")</f>
        <v/>
      </c>
      <c r="Z55" s="63" t="str">
        <f>+IF(X55=TRUE,T55,"")</f>
        <v/>
      </c>
      <c r="AA55" s="63" t="b">
        <f>NOT(ISERROR((FIND("Bölüm",E55))))</f>
        <v>0</v>
      </c>
      <c r="AB55" s="63" t="b">
        <f>NOT(ISERROR((FIND("Bölüm",O55))))</f>
        <v>0</v>
      </c>
      <c r="AC55" s="63" t="b">
        <f>NOT(ISERROR((FIND("Fakülte",E55))))</f>
        <v>0</v>
      </c>
      <c r="AD55" s="63" t="b">
        <f>NOT(ISERROR((FIND("Fakülte",O55))))</f>
        <v>0</v>
      </c>
      <c r="AE55" s="63" t="b">
        <f>NOT(ISERROR((FIND("Üniversite",E55))))</f>
        <v>0</v>
      </c>
      <c r="AF55" s="63" t="b">
        <f>NOT(ISERROR((FIND("Üniversite",O55))))</f>
        <v>0</v>
      </c>
      <c r="AG55" s="63" t="b">
        <f>NOT(ISERROR((FIND("Staj",E55))))</f>
        <v>0</v>
      </c>
      <c r="AH55" s="63" t="b">
        <f>NOT(ISERROR((FIND("Staj",O55))))</f>
        <v>0</v>
      </c>
      <c r="AI55" s="9" t="str">
        <f>+IF(OR(D55&lt;&gt;"",N55&lt;&gt;""),"","boş")</f>
        <v/>
      </c>
    </row>
    <row r="56" spans="1:35" ht="14.25" hidden="1" customHeight="1" x14ac:dyDescent="0.3">
      <c r="A56" s="309"/>
      <c r="B56" s="306"/>
      <c r="C56" s="269"/>
      <c r="D56" s="270"/>
      <c r="E56" s="271" t="s">
        <v>545</v>
      </c>
      <c r="F56" s="269"/>
      <c r="G56" s="269"/>
      <c r="H56" s="269"/>
      <c r="I56" s="272"/>
      <c r="J56" s="272"/>
      <c r="K56" s="273"/>
      <c r="L56" s="306"/>
      <c r="M56" s="269"/>
      <c r="N56" s="270"/>
      <c r="O56" s="271" t="s">
        <v>546</v>
      </c>
      <c r="P56" s="269"/>
      <c r="Q56" s="269"/>
      <c r="R56" s="269"/>
      <c r="S56" s="272"/>
      <c r="T56" s="272"/>
      <c r="U56" s="273"/>
      <c r="V56" s="63"/>
      <c r="W56" s="63" t="b">
        <f>NOT(ISERROR((FIND("Seçmeli",E55))))</f>
        <v>0</v>
      </c>
      <c r="X56" s="63" t="b">
        <f>NOT(ISERROR((FIND("Seçmeli",O55))))</f>
        <v>0</v>
      </c>
      <c r="Y56" s="63" t="str">
        <f>+IF(W55=TRUE,J55,"")</f>
        <v/>
      </c>
      <c r="Z56" s="63" t="str">
        <f>+IF(X55=TRUE,T55,"")</f>
        <v/>
      </c>
      <c r="AA56" s="63" t="b">
        <f>NOT(ISERROR((FIND("Bölüm",E55))))</f>
        <v>0</v>
      </c>
      <c r="AB56" s="63" t="b">
        <f>NOT(ISERROR((FIND("Bölüm",O55))))</f>
        <v>0</v>
      </c>
      <c r="AC56" s="63" t="b">
        <f>NOT(ISERROR((FIND("Fakülte",E55))))</f>
        <v>0</v>
      </c>
      <c r="AD56" s="63" t="b">
        <f>NOT(ISERROR((FIND("Fakülte",O55))))</f>
        <v>0</v>
      </c>
      <c r="AE56" s="63" t="b">
        <f>NOT(ISERROR((FIND("Üniversite",E55))))</f>
        <v>0</v>
      </c>
      <c r="AF56" s="63" t="b">
        <f>NOT(ISERROR((FIND("Üniversite",O55))))</f>
        <v>0</v>
      </c>
      <c r="AG56" s="63" t="b">
        <f>NOT(ISERROR((FIND("Staj",E55))))</f>
        <v>0</v>
      </c>
      <c r="AH56" s="63" t="b">
        <f>NOT(ISERROR((FIND("Staj",O55))))</f>
        <v>0</v>
      </c>
      <c r="AI56" s="9" t="s">
        <v>521</v>
      </c>
    </row>
    <row r="57" spans="1:35" ht="14.25" customHeight="1" x14ac:dyDescent="0.3">
      <c r="A57" s="309"/>
      <c r="B57" s="306"/>
      <c r="C57" s="52">
        <f>+IF(D57="","",C55+1)</f>
        <v>4</v>
      </c>
      <c r="D57" s="61" t="s">
        <v>110</v>
      </c>
      <c r="E57" s="62" t="s">
        <v>111</v>
      </c>
      <c r="F57" s="57">
        <v>3</v>
      </c>
      <c r="G57" s="57">
        <v>0</v>
      </c>
      <c r="H57" s="57">
        <v>0</v>
      </c>
      <c r="I57" s="58">
        <f>IF(E57="","",SUM(F57,SUM(G57,H57)/2))</f>
        <v>3</v>
      </c>
      <c r="J57" s="59">
        <v>4</v>
      </c>
      <c r="K57" s="60"/>
      <c r="L57" s="306"/>
      <c r="M57" s="52">
        <f>+IF(N57="","",M55+1)</f>
        <v>4</v>
      </c>
      <c r="N57" s="61" t="s">
        <v>127</v>
      </c>
      <c r="O57" s="62" t="s">
        <v>128</v>
      </c>
      <c r="P57" s="57">
        <v>1</v>
      </c>
      <c r="Q57" s="57">
        <v>0</v>
      </c>
      <c r="R57" s="57">
        <v>2</v>
      </c>
      <c r="S57" s="58">
        <f>IF(O57="","",SUM(P57,SUM(Q57,R57)/2))</f>
        <v>2</v>
      </c>
      <c r="T57" s="59">
        <v>4</v>
      </c>
      <c r="U57" s="60"/>
      <c r="V57" s="63"/>
      <c r="W57" s="63" t="b">
        <f>NOT(ISERROR((FIND("Seçmeli",E57))))</f>
        <v>0</v>
      </c>
      <c r="X57" s="63" t="b">
        <f>NOT(ISERROR((FIND("Seçmeli",O57))))</f>
        <v>0</v>
      </c>
      <c r="Y57" s="63" t="str">
        <f>+IF(W57=TRUE,J57,"")</f>
        <v/>
      </c>
      <c r="Z57" s="63" t="str">
        <f>+IF(X57=TRUE,T57,"")</f>
        <v/>
      </c>
      <c r="AA57" s="63" t="b">
        <f>NOT(ISERROR((FIND("Bölüm",E57))))</f>
        <v>0</v>
      </c>
      <c r="AB57" s="63" t="b">
        <f>NOT(ISERROR((FIND("Bölüm",O57))))</f>
        <v>0</v>
      </c>
      <c r="AC57" s="63" t="b">
        <f>NOT(ISERROR((FIND("Fakülte",E57))))</f>
        <v>0</v>
      </c>
      <c r="AD57" s="63" t="b">
        <f>NOT(ISERROR((FIND("Fakülte",O57))))</f>
        <v>0</v>
      </c>
      <c r="AE57" s="63" t="b">
        <f>NOT(ISERROR((FIND("Üniversite",E57))))</f>
        <v>0</v>
      </c>
      <c r="AF57" s="63" t="b">
        <f>NOT(ISERROR((FIND("Üniversite",O57))))</f>
        <v>0</v>
      </c>
      <c r="AG57" s="63" t="b">
        <f>NOT(ISERROR((FIND("Staj",E57))))</f>
        <v>0</v>
      </c>
      <c r="AH57" s="63" t="b">
        <f>NOT(ISERROR((FIND("Staj",O57))))</f>
        <v>0</v>
      </c>
      <c r="AI57" s="9" t="str">
        <f>+IF(OR(D57&lt;&gt;"",N57&lt;&gt;""),"","boş")</f>
        <v/>
      </c>
    </row>
    <row r="58" spans="1:35" ht="14.25" hidden="1" customHeight="1" x14ac:dyDescent="0.3">
      <c r="A58" s="309"/>
      <c r="B58" s="306"/>
      <c r="C58" s="269"/>
      <c r="D58" s="270"/>
      <c r="E58" s="271" t="s">
        <v>547</v>
      </c>
      <c r="F58" s="269"/>
      <c r="G58" s="269"/>
      <c r="H58" s="269"/>
      <c r="I58" s="272"/>
      <c r="J58" s="272"/>
      <c r="K58" s="273"/>
      <c r="L58" s="306"/>
      <c r="M58" s="269"/>
      <c r="N58" s="270"/>
      <c r="O58" s="271" t="s">
        <v>548</v>
      </c>
      <c r="P58" s="269"/>
      <c r="Q58" s="269"/>
      <c r="R58" s="269"/>
      <c r="S58" s="272"/>
      <c r="T58" s="272"/>
      <c r="U58" s="273"/>
      <c r="V58" s="63"/>
      <c r="W58" s="63" t="b">
        <f>NOT(ISERROR((FIND("Seçmeli",E57))))</f>
        <v>0</v>
      </c>
      <c r="X58" s="63" t="b">
        <f>NOT(ISERROR((FIND("Seçmeli",O57))))</f>
        <v>0</v>
      </c>
      <c r="Y58" s="63" t="str">
        <f>+IF(W57=TRUE,J57,"")</f>
        <v/>
      </c>
      <c r="Z58" s="63" t="str">
        <f>+IF(X57=TRUE,T57,"")</f>
        <v/>
      </c>
      <c r="AA58" s="63" t="b">
        <f>NOT(ISERROR((FIND("Bölüm",E57))))</f>
        <v>0</v>
      </c>
      <c r="AB58" s="63" t="b">
        <f>NOT(ISERROR((FIND("Bölüm",O57))))</f>
        <v>0</v>
      </c>
      <c r="AC58" s="63" t="b">
        <f>NOT(ISERROR((FIND("Fakülte",E57))))</f>
        <v>0</v>
      </c>
      <c r="AD58" s="63" t="b">
        <f>NOT(ISERROR((FIND("Fakülte",O57))))</f>
        <v>0</v>
      </c>
      <c r="AE58" s="63" t="b">
        <f>NOT(ISERROR((FIND("Üniversite",E57))))</f>
        <v>0</v>
      </c>
      <c r="AF58" s="63" t="b">
        <f>NOT(ISERROR((FIND("Üniversite",O57))))</f>
        <v>0</v>
      </c>
      <c r="AG58" s="63" t="b">
        <f>NOT(ISERROR((FIND("Staj",E57))))</f>
        <v>0</v>
      </c>
      <c r="AH58" s="63" t="b">
        <f>NOT(ISERROR((FIND("Staj",O57))))</f>
        <v>0</v>
      </c>
      <c r="AI58" s="9" t="s">
        <v>521</v>
      </c>
    </row>
    <row r="59" spans="1:35" ht="14.25" customHeight="1" x14ac:dyDescent="0.3">
      <c r="A59" s="309"/>
      <c r="B59" s="306"/>
      <c r="C59" s="52">
        <f>+IF(D59="","",C57+1)</f>
        <v>5</v>
      </c>
      <c r="D59" s="61" t="s">
        <v>112</v>
      </c>
      <c r="E59" s="62" t="s">
        <v>113</v>
      </c>
      <c r="F59" s="57">
        <v>3</v>
      </c>
      <c r="G59" s="57">
        <v>0</v>
      </c>
      <c r="H59" s="57">
        <v>0</v>
      </c>
      <c r="I59" s="58">
        <f>IF(E59="","",SUM(F59,SUM(G59,H59)/2))</f>
        <v>3</v>
      </c>
      <c r="J59" s="59">
        <v>4</v>
      </c>
      <c r="K59" s="60"/>
      <c r="L59" s="306"/>
      <c r="M59" s="52">
        <f>+IF(N59="","",M57+1)</f>
        <v>5</v>
      </c>
      <c r="N59" s="61" t="s">
        <v>129</v>
      </c>
      <c r="O59" s="62" t="s">
        <v>130</v>
      </c>
      <c r="P59" s="57">
        <v>3</v>
      </c>
      <c r="Q59" s="57">
        <v>0</v>
      </c>
      <c r="R59" s="57">
        <v>0</v>
      </c>
      <c r="S59" s="58">
        <f>IF(O59="","",SUM(P59,SUM(Q59,R59)/2))</f>
        <v>3</v>
      </c>
      <c r="T59" s="59">
        <v>4</v>
      </c>
      <c r="U59" s="60"/>
      <c r="V59" s="63"/>
      <c r="W59" s="63" t="b">
        <f>NOT(ISERROR((FIND("Seçmeli",E59))))</f>
        <v>0</v>
      </c>
      <c r="X59" s="63" t="b">
        <f>NOT(ISERROR((FIND("Seçmeli",O59))))</f>
        <v>1</v>
      </c>
      <c r="Y59" s="63" t="str">
        <f>+IF(W59=TRUE,J59,"")</f>
        <v/>
      </c>
      <c r="Z59" s="63">
        <f>+IF(X59=TRUE,T59,"")</f>
        <v>4</v>
      </c>
      <c r="AA59" s="63" t="b">
        <f>NOT(ISERROR((FIND("Bölüm",E59))))</f>
        <v>0</v>
      </c>
      <c r="AB59" s="63" t="b">
        <f>NOT(ISERROR((FIND("Bölüm",O59))))</f>
        <v>1</v>
      </c>
      <c r="AC59" s="63" t="b">
        <f>NOT(ISERROR((FIND("Fakülte",E59))))</f>
        <v>0</v>
      </c>
      <c r="AD59" s="63" t="b">
        <f>NOT(ISERROR((FIND("Fakülte",O59))))</f>
        <v>0</v>
      </c>
      <c r="AE59" s="63" t="b">
        <f>NOT(ISERROR((FIND("Üniversite",E59))))</f>
        <v>0</v>
      </c>
      <c r="AF59" s="63" t="b">
        <f>NOT(ISERROR((FIND("Üniversite",O59))))</f>
        <v>0</v>
      </c>
      <c r="AG59" s="63" t="b">
        <f>NOT(ISERROR((FIND("Staj",E59))))</f>
        <v>0</v>
      </c>
      <c r="AH59" s="63" t="b">
        <f>NOT(ISERROR((FIND("Staj",O59))))</f>
        <v>0</v>
      </c>
      <c r="AI59" s="9" t="str">
        <f>+IF(OR(D59&lt;&gt;"",N59&lt;&gt;""),"","boş")</f>
        <v/>
      </c>
    </row>
    <row r="60" spans="1:35" ht="14.25" hidden="1" customHeight="1" x14ac:dyDescent="0.3">
      <c r="A60" s="309"/>
      <c r="B60" s="306"/>
      <c r="C60" s="269"/>
      <c r="D60" s="270"/>
      <c r="E60" s="271" t="s">
        <v>549</v>
      </c>
      <c r="F60" s="269"/>
      <c r="G60" s="269"/>
      <c r="H60" s="269"/>
      <c r="I60" s="272"/>
      <c r="J60" s="272"/>
      <c r="K60" s="273"/>
      <c r="L60" s="306"/>
      <c r="M60" s="269"/>
      <c r="N60" s="270"/>
      <c r="O60" s="271" t="s">
        <v>550</v>
      </c>
      <c r="P60" s="269"/>
      <c r="Q60" s="269"/>
      <c r="R60" s="269"/>
      <c r="S60" s="272"/>
      <c r="T60" s="272"/>
      <c r="U60" s="273"/>
      <c r="V60" s="63"/>
      <c r="W60" s="63" t="b">
        <f>NOT(ISERROR((FIND("Seçmeli",E59))))</f>
        <v>0</v>
      </c>
      <c r="X60" s="63" t="b">
        <f>NOT(ISERROR((FIND("Seçmeli",O59))))</f>
        <v>1</v>
      </c>
      <c r="Y60" s="63" t="str">
        <f>+IF(W59=TRUE,J59,"")</f>
        <v/>
      </c>
      <c r="Z60" s="63">
        <f>+IF(X59=TRUE,T59,"")</f>
        <v>4</v>
      </c>
      <c r="AA60" s="63" t="b">
        <f>NOT(ISERROR((FIND("Bölüm",E59))))</f>
        <v>0</v>
      </c>
      <c r="AB60" s="63" t="b">
        <f>NOT(ISERROR((FIND("Bölüm",O59))))</f>
        <v>1</v>
      </c>
      <c r="AC60" s="63" t="b">
        <f>NOT(ISERROR((FIND("Fakülte",E59))))</f>
        <v>0</v>
      </c>
      <c r="AD60" s="63" t="b">
        <f>NOT(ISERROR((FIND("Fakülte",O59))))</f>
        <v>0</v>
      </c>
      <c r="AE60" s="63" t="b">
        <f>NOT(ISERROR((FIND("Üniversite",E59))))</f>
        <v>0</v>
      </c>
      <c r="AF60" s="63" t="b">
        <f>NOT(ISERROR((FIND("Üniversite",O59))))</f>
        <v>0</v>
      </c>
      <c r="AG60" s="63" t="b">
        <f>NOT(ISERROR((FIND("Staj",E59))))</f>
        <v>0</v>
      </c>
      <c r="AH60" s="63" t="b">
        <f>NOT(ISERROR((FIND("Staj",O59))))</f>
        <v>0</v>
      </c>
      <c r="AI60" s="9" t="s">
        <v>521</v>
      </c>
    </row>
    <row r="61" spans="1:35" ht="14.25" customHeight="1" x14ac:dyDescent="0.3">
      <c r="A61" s="309"/>
      <c r="B61" s="306"/>
      <c r="C61" s="52">
        <f>+IF(D61="","",C59+1)</f>
        <v>6</v>
      </c>
      <c r="D61" s="61" t="s">
        <v>114</v>
      </c>
      <c r="E61" s="62" t="s">
        <v>115</v>
      </c>
      <c r="F61" s="57">
        <v>3</v>
      </c>
      <c r="G61" s="57">
        <v>0</v>
      </c>
      <c r="H61" s="57">
        <v>0</v>
      </c>
      <c r="I61" s="58">
        <f>IF(E61="","",SUM(F61,SUM(G61,H61)/2))</f>
        <v>3</v>
      </c>
      <c r="J61" s="59">
        <v>4</v>
      </c>
      <c r="K61" s="60"/>
      <c r="L61" s="306"/>
      <c r="M61" s="52">
        <f>+IF(N61="","",M59+1)</f>
        <v>6</v>
      </c>
      <c r="N61" s="61" t="s">
        <v>131</v>
      </c>
      <c r="O61" s="62" t="s">
        <v>132</v>
      </c>
      <c r="P61" s="57">
        <v>3</v>
      </c>
      <c r="Q61" s="57">
        <v>0</v>
      </c>
      <c r="R61" s="57">
        <v>0</v>
      </c>
      <c r="S61" s="58">
        <f>IF(O61="","",SUM(P61,SUM(Q61,R61)/2))</f>
        <v>3</v>
      </c>
      <c r="T61" s="59">
        <v>4</v>
      </c>
      <c r="U61" s="60"/>
      <c r="V61" s="63"/>
      <c r="W61" s="63" t="b">
        <f>NOT(ISERROR((FIND("Seçmeli",E61))))</f>
        <v>1</v>
      </c>
      <c r="X61" s="63" t="b">
        <f>NOT(ISERROR((FIND("Seçmeli",O61))))</f>
        <v>1</v>
      </c>
      <c r="Y61" s="63">
        <f>+IF(W61=TRUE,J61,"")</f>
        <v>4</v>
      </c>
      <c r="Z61" s="63">
        <f>+IF(X61=TRUE,T61,"")</f>
        <v>4</v>
      </c>
      <c r="AA61" s="63" t="b">
        <f>NOT(ISERROR((FIND("Bölüm",E61))))</f>
        <v>1</v>
      </c>
      <c r="AB61" s="63" t="b">
        <f>NOT(ISERROR((FIND("Bölüm",O61))))</f>
        <v>1</v>
      </c>
      <c r="AC61" s="63" t="b">
        <f>NOT(ISERROR((FIND("Fakülte",E61))))</f>
        <v>0</v>
      </c>
      <c r="AD61" s="63" t="b">
        <f>NOT(ISERROR((FIND("Fakülte",O61))))</f>
        <v>0</v>
      </c>
      <c r="AE61" s="63" t="b">
        <f>NOT(ISERROR((FIND("Üniversite",E61))))</f>
        <v>0</v>
      </c>
      <c r="AF61" s="63" t="b">
        <f>NOT(ISERROR((FIND("Üniversite",O61))))</f>
        <v>0</v>
      </c>
      <c r="AG61" s="63" t="b">
        <f>NOT(ISERROR((FIND("Staj",E61))))</f>
        <v>0</v>
      </c>
      <c r="AH61" s="63" t="b">
        <f>NOT(ISERROR((FIND("Staj",O61))))</f>
        <v>0</v>
      </c>
      <c r="AI61" s="9" t="str">
        <f>+IF(OR(D61&lt;&gt;"",N61&lt;&gt;""),"","boş")</f>
        <v/>
      </c>
    </row>
    <row r="62" spans="1:35" ht="14.25" hidden="1" customHeight="1" x14ac:dyDescent="0.3">
      <c r="A62" s="309"/>
      <c r="B62" s="306"/>
      <c r="C62" s="269"/>
      <c r="D62" s="270"/>
      <c r="E62" s="271" t="s">
        <v>551</v>
      </c>
      <c r="F62" s="269"/>
      <c r="G62" s="269"/>
      <c r="H62" s="269"/>
      <c r="I62" s="272"/>
      <c r="J62" s="272"/>
      <c r="K62" s="273"/>
      <c r="L62" s="306"/>
      <c r="M62" s="269"/>
      <c r="N62" s="270"/>
      <c r="O62" s="271" t="s">
        <v>552</v>
      </c>
      <c r="P62" s="269"/>
      <c r="Q62" s="269"/>
      <c r="R62" s="269"/>
      <c r="S62" s="272"/>
      <c r="T62" s="272"/>
      <c r="U62" s="273"/>
      <c r="V62" s="63"/>
      <c r="W62" s="63" t="b">
        <f>NOT(ISERROR((FIND("Seçmeli",E61))))</f>
        <v>1</v>
      </c>
      <c r="X62" s="63" t="b">
        <f>NOT(ISERROR((FIND("Seçmeli",O61))))</f>
        <v>1</v>
      </c>
      <c r="Y62" s="63">
        <f>+IF(W61=TRUE,J61,"")</f>
        <v>4</v>
      </c>
      <c r="Z62" s="63">
        <f>+IF(X61=TRUE,T61,"")</f>
        <v>4</v>
      </c>
      <c r="AA62" s="63" t="b">
        <f>NOT(ISERROR((FIND("Bölüm",E61))))</f>
        <v>1</v>
      </c>
      <c r="AB62" s="63" t="b">
        <f>NOT(ISERROR((FIND("Bölüm",O61))))</f>
        <v>1</v>
      </c>
      <c r="AC62" s="63" t="b">
        <f>NOT(ISERROR((FIND("Fakülte",E61))))</f>
        <v>0</v>
      </c>
      <c r="AD62" s="63" t="b">
        <f>NOT(ISERROR((FIND("Fakülte",O61))))</f>
        <v>0</v>
      </c>
      <c r="AE62" s="63" t="b">
        <f>NOT(ISERROR((FIND("Üniversite",E61))))</f>
        <v>0</v>
      </c>
      <c r="AF62" s="63" t="b">
        <f>NOT(ISERROR((FIND("Üniversite",O61))))</f>
        <v>0</v>
      </c>
      <c r="AG62" s="63" t="b">
        <f>NOT(ISERROR((FIND("Staj",E61))))</f>
        <v>0</v>
      </c>
      <c r="AH62" s="63" t="b">
        <f>NOT(ISERROR((FIND("Staj",O61))))</f>
        <v>0</v>
      </c>
      <c r="AI62" s="9" t="s">
        <v>521</v>
      </c>
    </row>
    <row r="63" spans="1:35" ht="14.25" customHeight="1" x14ac:dyDescent="0.3">
      <c r="A63" s="309"/>
      <c r="B63" s="306"/>
      <c r="C63" s="52">
        <f>+IF(D63="","",C61+1)</f>
        <v>7</v>
      </c>
      <c r="D63" s="61" t="s">
        <v>116</v>
      </c>
      <c r="E63" s="62" t="s">
        <v>117</v>
      </c>
      <c r="F63" s="57">
        <v>3</v>
      </c>
      <c r="G63" s="57">
        <v>0</v>
      </c>
      <c r="H63" s="57">
        <v>0</v>
      </c>
      <c r="I63" s="58">
        <f>IF(E63="","",SUM(F63,SUM(G63,H63)/2))</f>
        <v>3</v>
      </c>
      <c r="J63" s="59">
        <v>4</v>
      </c>
      <c r="K63" s="60"/>
      <c r="L63" s="306"/>
      <c r="M63" s="52">
        <f>+IF(N63="","",M61+1)</f>
        <v>7</v>
      </c>
      <c r="N63" s="61" t="s">
        <v>133</v>
      </c>
      <c r="O63" s="62" t="s">
        <v>134</v>
      </c>
      <c r="P63" s="57">
        <v>2</v>
      </c>
      <c r="Q63" s="57">
        <v>0</v>
      </c>
      <c r="R63" s="57">
        <v>0</v>
      </c>
      <c r="S63" s="58">
        <f>IF(O63="","",SUM(P63,SUM(Q63,R63)/2))</f>
        <v>2</v>
      </c>
      <c r="T63" s="59">
        <v>3</v>
      </c>
      <c r="U63" s="60"/>
      <c r="V63" s="63"/>
      <c r="W63" s="63" t="b">
        <f>NOT(ISERROR((FIND("Seçmeli",E63))))</f>
        <v>1</v>
      </c>
      <c r="X63" s="63" t="b">
        <f>NOT(ISERROR((FIND("Seçmeli",O63))))</f>
        <v>1</v>
      </c>
      <c r="Y63" s="63">
        <f>+IF(W63=TRUE,J63,"")</f>
        <v>4</v>
      </c>
      <c r="Z63" s="63">
        <f>+IF(X63=TRUE,T63,"")</f>
        <v>3</v>
      </c>
      <c r="AA63" s="63" t="b">
        <f>NOT(ISERROR((FIND("Bölüm",E63))))</f>
        <v>1</v>
      </c>
      <c r="AB63" s="63" t="b">
        <f>NOT(ISERROR((FIND("Bölüm",O63))))</f>
        <v>0</v>
      </c>
      <c r="AC63" s="63" t="b">
        <f>NOT(ISERROR((FIND("Fakülte",E63))))</f>
        <v>0</v>
      </c>
      <c r="AD63" s="63" t="b">
        <f>NOT(ISERROR((FIND("Fakülte",O63))))</f>
        <v>0</v>
      </c>
      <c r="AE63" s="63" t="b">
        <f>NOT(ISERROR((FIND("Üniversite",E63))))</f>
        <v>0</v>
      </c>
      <c r="AF63" s="63" t="b">
        <f>NOT(ISERROR((FIND("Üniversite",O63))))</f>
        <v>1</v>
      </c>
      <c r="AG63" s="63" t="b">
        <f>NOT(ISERROR((FIND("Staj",E63))))</f>
        <v>0</v>
      </c>
      <c r="AH63" s="63" t="b">
        <f>NOT(ISERROR((FIND("Staj",O63))))</f>
        <v>0</v>
      </c>
      <c r="AI63" s="9" t="str">
        <f>+IF(OR(D63&lt;&gt;"",N63&lt;&gt;""),"","boş")</f>
        <v/>
      </c>
    </row>
    <row r="64" spans="1:35" ht="14.25" hidden="1" customHeight="1" x14ac:dyDescent="0.3">
      <c r="A64" s="309"/>
      <c r="B64" s="306"/>
      <c r="C64" s="269"/>
      <c r="D64" s="270"/>
      <c r="E64" s="271" t="s">
        <v>553</v>
      </c>
      <c r="F64" s="269"/>
      <c r="G64" s="269"/>
      <c r="H64" s="269"/>
      <c r="I64" s="272"/>
      <c r="J64" s="272"/>
      <c r="K64" s="273"/>
      <c r="L64" s="306"/>
      <c r="M64" s="269"/>
      <c r="N64" s="270"/>
      <c r="O64" s="271" t="s">
        <v>379</v>
      </c>
      <c r="P64" s="269"/>
      <c r="Q64" s="269"/>
      <c r="R64" s="269"/>
      <c r="S64" s="272"/>
      <c r="T64" s="272"/>
      <c r="U64" s="273"/>
      <c r="V64" s="63"/>
      <c r="W64" s="63" t="b">
        <f>NOT(ISERROR((FIND("Seçmeli",E63))))</f>
        <v>1</v>
      </c>
      <c r="X64" s="63" t="b">
        <f>NOT(ISERROR((FIND("Seçmeli",O63))))</f>
        <v>1</v>
      </c>
      <c r="Y64" s="63">
        <f>+IF(W63=TRUE,J63,"")</f>
        <v>4</v>
      </c>
      <c r="Z64" s="63">
        <f>+IF(X63=TRUE,T63,"")</f>
        <v>3</v>
      </c>
      <c r="AA64" s="63" t="b">
        <f>NOT(ISERROR((FIND("Bölüm",E63))))</f>
        <v>1</v>
      </c>
      <c r="AB64" s="63" t="b">
        <f>NOT(ISERROR((FIND("Bölüm",O63))))</f>
        <v>0</v>
      </c>
      <c r="AC64" s="63" t="b">
        <f>NOT(ISERROR((FIND("Fakülte",E63))))</f>
        <v>0</v>
      </c>
      <c r="AD64" s="63" t="b">
        <f>NOT(ISERROR((FIND("Fakülte",O63))))</f>
        <v>0</v>
      </c>
      <c r="AE64" s="63" t="b">
        <f>NOT(ISERROR((FIND("Üniversite",E63))))</f>
        <v>0</v>
      </c>
      <c r="AF64" s="63" t="b">
        <f>NOT(ISERROR((FIND("Üniversite",O63))))</f>
        <v>1</v>
      </c>
      <c r="AG64" s="63" t="b">
        <f>NOT(ISERROR((FIND("Staj",E63))))</f>
        <v>0</v>
      </c>
      <c r="AH64" s="63" t="b">
        <f>NOT(ISERROR((FIND("Staj",O63))))</f>
        <v>0</v>
      </c>
      <c r="AI64" s="9" t="s">
        <v>521</v>
      </c>
    </row>
    <row r="65" spans="1:35" ht="14.25" customHeight="1" x14ac:dyDescent="0.3">
      <c r="A65" s="309"/>
      <c r="B65" s="306"/>
      <c r="C65" s="52">
        <f>+IF(D65="","",C63+1)</f>
        <v>8</v>
      </c>
      <c r="D65" s="61" t="s">
        <v>118</v>
      </c>
      <c r="E65" s="62" t="s">
        <v>119</v>
      </c>
      <c r="F65" s="57">
        <v>2</v>
      </c>
      <c r="G65" s="57">
        <v>0</v>
      </c>
      <c r="H65" s="57">
        <v>0</v>
      </c>
      <c r="I65" s="58">
        <f>IF(E65="","",SUM(F65,SUM(G65,H65)/2))</f>
        <v>2</v>
      </c>
      <c r="J65" s="59">
        <v>2</v>
      </c>
      <c r="K65" s="60"/>
      <c r="L65" s="306"/>
      <c r="M65" s="52">
        <f>+IF(N65="","",M63+1)</f>
        <v>8</v>
      </c>
      <c r="N65" s="61" t="s">
        <v>136</v>
      </c>
      <c r="O65" s="62" t="s">
        <v>137</v>
      </c>
      <c r="P65" s="57">
        <v>2</v>
      </c>
      <c r="Q65" s="57">
        <v>0</v>
      </c>
      <c r="R65" s="57">
        <v>0</v>
      </c>
      <c r="S65" s="58">
        <f>IF(O65="","",SUM(P65,SUM(Q65,R65)/2))</f>
        <v>2</v>
      </c>
      <c r="T65" s="59">
        <v>2</v>
      </c>
      <c r="U65" s="60"/>
      <c r="V65" s="63"/>
      <c r="W65" s="63" t="b">
        <f>NOT(ISERROR((FIND("Seçmeli",E65))))</f>
        <v>0</v>
      </c>
      <c r="X65" s="63" t="b">
        <f>NOT(ISERROR((FIND("Seçmeli",O65))))</f>
        <v>0</v>
      </c>
      <c r="Y65" s="63" t="str">
        <f>+IF(W65=TRUE,J65,"")</f>
        <v/>
      </c>
      <c r="Z65" s="63" t="str">
        <f>+IF(X65=TRUE,T65,"")</f>
        <v/>
      </c>
      <c r="AA65" s="63" t="b">
        <f>NOT(ISERROR((FIND("Bölüm",E65))))</f>
        <v>0</v>
      </c>
      <c r="AB65" s="63" t="b">
        <f>NOT(ISERROR((FIND("Bölüm",O65))))</f>
        <v>0</v>
      </c>
      <c r="AC65" s="63" t="b">
        <f>NOT(ISERROR((FIND("Fakülte",E65))))</f>
        <v>0</v>
      </c>
      <c r="AD65" s="63" t="b">
        <f>NOT(ISERROR((FIND("Fakülte",O65))))</f>
        <v>0</v>
      </c>
      <c r="AE65" s="63" t="b">
        <f>NOT(ISERROR((FIND("Üniversite",E65))))</f>
        <v>0</v>
      </c>
      <c r="AF65" s="63" t="b">
        <f>NOT(ISERROR((FIND("Üniversite",O65))))</f>
        <v>0</v>
      </c>
      <c r="AG65" s="63" t="b">
        <f>NOT(ISERROR((FIND("Staj",E65))))</f>
        <v>0</v>
      </c>
      <c r="AH65" s="63" t="b">
        <f>NOT(ISERROR((FIND("Staj",O65))))</f>
        <v>0</v>
      </c>
      <c r="AI65" s="9" t="str">
        <f>+IF(OR(D65&lt;&gt;"",N65&lt;&gt;""),"","boş")</f>
        <v/>
      </c>
    </row>
    <row r="66" spans="1:35" ht="14.25" hidden="1" customHeight="1" x14ac:dyDescent="0.3">
      <c r="A66" s="309"/>
      <c r="B66" s="306"/>
      <c r="C66" s="269"/>
      <c r="D66" s="270"/>
      <c r="E66" s="271" t="s">
        <v>554</v>
      </c>
      <c r="F66" s="269"/>
      <c r="G66" s="269"/>
      <c r="H66" s="269"/>
      <c r="I66" s="272"/>
      <c r="J66" s="272"/>
      <c r="K66" s="273"/>
      <c r="L66" s="306"/>
      <c r="M66" s="269"/>
      <c r="N66" s="270"/>
      <c r="O66" s="271" t="s">
        <v>555</v>
      </c>
      <c r="P66" s="269"/>
      <c r="Q66" s="269"/>
      <c r="R66" s="269"/>
      <c r="S66" s="272"/>
      <c r="T66" s="272"/>
      <c r="U66" s="273"/>
      <c r="V66" s="63"/>
      <c r="W66" s="63" t="b">
        <f>NOT(ISERROR((FIND("Seçmeli",E65))))</f>
        <v>0</v>
      </c>
      <c r="X66" s="63" t="b">
        <f>NOT(ISERROR((FIND("Seçmeli",O65))))</f>
        <v>0</v>
      </c>
      <c r="Y66" s="63" t="str">
        <f>+IF(W65=TRUE,J65,"")</f>
        <v/>
      </c>
      <c r="Z66" s="63" t="str">
        <f>+IF(X65=TRUE,T65,"")</f>
        <v/>
      </c>
      <c r="AA66" s="63" t="b">
        <f>NOT(ISERROR((FIND("Bölüm",E65))))</f>
        <v>0</v>
      </c>
      <c r="AB66" s="63" t="b">
        <f>NOT(ISERROR((FIND("Bölüm",O65))))</f>
        <v>0</v>
      </c>
      <c r="AC66" s="63" t="b">
        <f>NOT(ISERROR((FIND("Fakülte",E65))))</f>
        <v>0</v>
      </c>
      <c r="AD66" s="63" t="b">
        <f>NOT(ISERROR((FIND("Fakülte",O65))))</f>
        <v>0</v>
      </c>
      <c r="AE66" s="63" t="b">
        <f>NOT(ISERROR((FIND("Üniversite",E65))))</f>
        <v>0</v>
      </c>
      <c r="AF66" s="63" t="b">
        <f>NOT(ISERROR((FIND("Üniversite",O65))))</f>
        <v>0</v>
      </c>
      <c r="AG66" s="63" t="b">
        <f>NOT(ISERROR((FIND("Staj",E65))))</f>
        <v>0</v>
      </c>
      <c r="AH66" s="63" t="b">
        <f>NOT(ISERROR((FIND("Staj",O65))))</f>
        <v>0</v>
      </c>
      <c r="AI66" s="9" t="s">
        <v>521</v>
      </c>
    </row>
    <row r="67" spans="1:35" ht="14.25" hidden="1" customHeight="1" x14ac:dyDescent="0.3">
      <c r="A67" s="309"/>
      <c r="B67" s="306"/>
      <c r="C67" s="52" t="str">
        <f>+IF(D67="","",C65+1)</f>
        <v/>
      </c>
      <c r="D67" s="61"/>
      <c r="E67" s="62"/>
      <c r="F67" s="57"/>
      <c r="G67" s="57"/>
      <c r="H67" s="57"/>
      <c r="I67" s="58" t="str">
        <f>IF(E67="","",SUM(F67,SUM(G67,H67)/2))</f>
        <v/>
      </c>
      <c r="J67" s="59"/>
      <c r="K67" s="60"/>
      <c r="L67" s="306"/>
      <c r="M67" s="52" t="str">
        <f>+IF(N67="","",M65+1)</f>
        <v/>
      </c>
      <c r="N67" s="61"/>
      <c r="O67" s="62"/>
      <c r="P67" s="57"/>
      <c r="Q67" s="57"/>
      <c r="R67" s="57"/>
      <c r="S67" s="58" t="str">
        <f>IF(O67="","",SUM(P67,SUM(Q67,R67)/2))</f>
        <v/>
      </c>
      <c r="T67" s="59"/>
      <c r="U67" s="60"/>
      <c r="V67" s="63"/>
      <c r="W67" s="63" t="b">
        <f>NOT(ISERROR((FIND("Seçmeli",E67))))</f>
        <v>0</v>
      </c>
      <c r="X67" s="63" t="b">
        <f>NOT(ISERROR((FIND("Seçmeli",O67))))</f>
        <v>0</v>
      </c>
      <c r="Y67" s="63" t="str">
        <f>+IF(W67=TRUE,J67,"")</f>
        <v/>
      </c>
      <c r="Z67" s="63" t="str">
        <f>+IF(X67=TRUE,T67,"")</f>
        <v/>
      </c>
      <c r="AA67" s="63" t="b">
        <f>NOT(ISERROR((FIND("Bölüm",E67))))</f>
        <v>0</v>
      </c>
      <c r="AB67" s="63" t="b">
        <f>NOT(ISERROR((FIND("Bölüm",O67))))</f>
        <v>0</v>
      </c>
      <c r="AC67" s="63" t="b">
        <f>NOT(ISERROR((FIND("Fakülte",E67))))</f>
        <v>0</v>
      </c>
      <c r="AD67" s="63" t="b">
        <f>NOT(ISERROR((FIND("Fakülte",O67))))</f>
        <v>0</v>
      </c>
      <c r="AE67" s="63" t="b">
        <f>NOT(ISERROR((FIND("Üniversite",E67))))</f>
        <v>0</v>
      </c>
      <c r="AF67" s="63" t="b">
        <f>NOT(ISERROR((FIND("Üniversite",O67))))</f>
        <v>0</v>
      </c>
      <c r="AG67" s="63" t="b">
        <f>NOT(ISERROR((FIND("Staj",E67))))</f>
        <v>0</v>
      </c>
      <c r="AH67" s="63" t="b">
        <f>NOT(ISERROR((FIND("Staj",O67))))</f>
        <v>0</v>
      </c>
      <c r="AI67" s="9" t="str">
        <f>+IF(OR(D67&lt;&gt;"",N67&lt;&gt;""),"","boş")</f>
        <v>boş</v>
      </c>
    </row>
    <row r="68" spans="1:35" ht="14.25" hidden="1" customHeight="1" x14ac:dyDescent="0.3">
      <c r="A68" s="309"/>
      <c r="B68" s="306"/>
      <c r="C68" s="269"/>
      <c r="D68" s="270"/>
      <c r="E68" s="271"/>
      <c r="F68" s="269"/>
      <c r="G68" s="269"/>
      <c r="H68" s="269"/>
      <c r="I68" s="272"/>
      <c r="J68" s="272"/>
      <c r="K68" s="273"/>
      <c r="L68" s="306"/>
      <c r="M68" s="269"/>
      <c r="N68" s="270"/>
      <c r="O68" s="271"/>
      <c r="P68" s="269"/>
      <c r="Q68" s="269"/>
      <c r="R68" s="269"/>
      <c r="S68" s="272"/>
      <c r="T68" s="272"/>
      <c r="U68" s="273"/>
      <c r="V68" s="63"/>
      <c r="W68" s="63" t="b">
        <f>NOT(ISERROR((FIND("Seçmeli",E67))))</f>
        <v>0</v>
      </c>
      <c r="X68" s="63" t="b">
        <f>NOT(ISERROR((FIND("Seçmeli",O67))))</f>
        <v>0</v>
      </c>
      <c r="Y68" s="63" t="str">
        <f>+IF(W67=TRUE,J67,"")</f>
        <v/>
      </c>
      <c r="Z68" s="63" t="str">
        <f>+IF(X67=TRUE,T67,"")</f>
        <v/>
      </c>
      <c r="AA68" s="63" t="b">
        <f>NOT(ISERROR((FIND("Bölüm",E67))))</f>
        <v>0</v>
      </c>
      <c r="AB68" s="63" t="b">
        <f>NOT(ISERROR((FIND("Bölüm",O67))))</f>
        <v>0</v>
      </c>
      <c r="AC68" s="63" t="b">
        <f>NOT(ISERROR((FIND("Fakülte",E67))))</f>
        <v>0</v>
      </c>
      <c r="AD68" s="63" t="b">
        <f>NOT(ISERROR((FIND("Fakülte",O67))))</f>
        <v>0</v>
      </c>
      <c r="AE68" s="63" t="b">
        <f>NOT(ISERROR((FIND("Üniversite",E67))))</f>
        <v>0</v>
      </c>
      <c r="AF68" s="63" t="b">
        <f>NOT(ISERROR((FIND("Üniversite",O67))))</f>
        <v>0</v>
      </c>
      <c r="AG68" s="63" t="b">
        <f>NOT(ISERROR((FIND("Staj",E67))))</f>
        <v>0</v>
      </c>
      <c r="AH68" s="63" t="b">
        <f>NOT(ISERROR((FIND("Staj",O67))))</f>
        <v>0</v>
      </c>
      <c r="AI68" s="9" t="s">
        <v>521</v>
      </c>
    </row>
    <row r="69" spans="1:35" ht="14.25" hidden="1" customHeight="1" x14ac:dyDescent="0.3">
      <c r="A69" s="309"/>
      <c r="B69" s="306"/>
      <c r="C69" s="52" t="str">
        <f>+IF(D69="","",C67+1)</f>
        <v/>
      </c>
      <c r="D69" s="61"/>
      <c r="E69" s="62"/>
      <c r="F69" s="57"/>
      <c r="G69" s="57"/>
      <c r="H69" s="57"/>
      <c r="I69" s="58" t="str">
        <f>IF(E69="","",SUM(F69,SUM(G69,H69)/2))</f>
        <v/>
      </c>
      <c r="J69" s="59"/>
      <c r="K69" s="60"/>
      <c r="L69" s="306"/>
      <c r="M69" s="52" t="str">
        <f>+IF(N69="","",M67+1)</f>
        <v/>
      </c>
      <c r="N69" s="61"/>
      <c r="O69" s="62"/>
      <c r="P69" s="57"/>
      <c r="Q69" s="57"/>
      <c r="R69" s="57"/>
      <c r="S69" s="58" t="str">
        <f>IF(O69="","",SUM(P69,SUM(Q69,R69)/2))</f>
        <v/>
      </c>
      <c r="T69" s="59"/>
      <c r="U69" s="60"/>
      <c r="V69" s="63"/>
      <c r="W69" s="63" t="b">
        <f>NOT(ISERROR((FIND("Seçmeli",E69))))</f>
        <v>0</v>
      </c>
      <c r="X69" s="63" t="b">
        <f>NOT(ISERROR((FIND("Seçmeli",O69))))</f>
        <v>0</v>
      </c>
      <c r="Y69" s="63" t="str">
        <f>+IF(W69=TRUE,J69,"")</f>
        <v/>
      </c>
      <c r="Z69" s="63" t="str">
        <f>+IF(X69=TRUE,T69,"")</f>
        <v/>
      </c>
      <c r="AA69" s="63" t="b">
        <f>NOT(ISERROR((FIND("Bölüm",E69))))</f>
        <v>0</v>
      </c>
      <c r="AB69" s="63" t="b">
        <f>NOT(ISERROR((FIND("Bölüm",O69))))</f>
        <v>0</v>
      </c>
      <c r="AC69" s="63" t="b">
        <f>NOT(ISERROR((FIND("Fakülte",E69))))</f>
        <v>0</v>
      </c>
      <c r="AD69" s="63" t="b">
        <f>NOT(ISERROR((FIND("Fakülte",O69))))</f>
        <v>0</v>
      </c>
      <c r="AE69" s="63" t="b">
        <f>NOT(ISERROR((FIND("Üniversite",E69))))</f>
        <v>0</v>
      </c>
      <c r="AF69" s="63" t="b">
        <f>NOT(ISERROR((FIND("Üniversite",O69))))</f>
        <v>0</v>
      </c>
      <c r="AG69" s="63" t="b">
        <f>NOT(ISERROR((FIND("Staj",E69))))</f>
        <v>0</v>
      </c>
      <c r="AH69" s="63" t="b">
        <f>NOT(ISERROR((FIND("Staj",O69))))</f>
        <v>0</v>
      </c>
      <c r="AI69" s="9" t="str">
        <f>+IF(OR(D69&lt;&gt;"",N69&lt;&gt;""),"","boş")</f>
        <v>boş</v>
      </c>
    </row>
    <row r="70" spans="1:35" ht="14.25" hidden="1" customHeight="1" x14ac:dyDescent="0.3">
      <c r="A70" s="309"/>
      <c r="B70" s="306"/>
      <c r="C70" s="269"/>
      <c r="D70" s="270"/>
      <c r="E70" s="271"/>
      <c r="F70" s="269"/>
      <c r="G70" s="269"/>
      <c r="H70" s="269"/>
      <c r="I70" s="272"/>
      <c r="J70" s="272"/>
      <c r="K70" s="273"/>
      <c r="L70" s="306"/>
      <c r="M70" s="269"/>
      <c r="N70" s="270"/>
      <c r="O70" s="271"/>
      <c r="P70" s="269"/>
      <c r="Q70" s="269"/>
      <c r="R70" s="269"/>
      <c r="S70" s="272"/>
      <c r="T70" s="272"/>
      <c r="U70" s="273"/>
      <c r="V70" s="63"/>
      <c r="W70" s="63" t="b">
        <f>NOT(ISERROR((FIND("Seçmeli",E69))))</f>
        <v>0</v>
      </c>
      <c r="X70" s="63" t="b">
        <f>NOT(ISERROR((FIND("Seçmeli",O69))))</f>
        <v>0</v>
      </c>
      <c r="Y70" s="63" t="str">
        <f>+IF(W69=TRUE,J69,"")</f>
        <v/>
      </c>
      <c r="Z70" s="63" t="str">
        <f>+IF(X69=TRUE,T69,"")</f>
        <v/>
      </c>
      <c r="AA70" s="63" t="b">
        <f>NOT(ISERROR((FIND("Bölüm",E69))))</f>
        <v>0</v>
      </c>
      <c r="AB70" s="63" t="b">
        <f>NOT(ISERROR((FIND("Bölüm",O69))))</f>
        <v>0</v>
      </c>
      <c r="AC70" s="63" t="b">
        <f>NOT(ISERROR((FIND("Fakülte",E69))))</f>
        <v>0</v>
      </c>
      <c r="AD70" s="63" t="b">
        <f>NOT(ISERROR((FIND("Fakülte",O69))))</f>
        <v>0</v>
      </c>
      <c r="AE70" s="63" t="b">
        <f>NOT(ISERROR((FIND("Üniversite",E69))))</f>
        <v>0</v>
      </c>
      <c r="AF70" s="63" t="b">
        <f>NOT(ISERROR((FIND("Üniversite",O69))))</f>
        <v>0</v>
      </c>
      <c r="AG70" s="63" t="b">
        <f>NOT(ISERROR((FIND("Staj",E69))))</f>
        <v>0</v>
      </c>
      <c r="AH70" s="63" t="b">
        <f>NOT(ISERROR((FIND("Staj",O69))))</f>
        <v>0</v>
      </c>
      <c r="AI70" s="9" t="s">
        <v>521</v>
      </c>
    </row>
    <row r="71" spans="1:35" ht="14.25" customHeight="1" x14ac:dyDescent="0.3">
      <c r="A71" s="309"/>
      <c r="B71" s="306"/>
      <c r="C71" s="72"/>
      <c r="D71" s="73"/>
      <c r="E71" s="78" t="s">
        <v>40</v>
      </c>
      <c r="F71" s="74">
        <f t="shared" ref="F71:J71" si="10">+SUM(F51:F70)</f>
        <v>20</v>
      </c>
      <c r="G71" s="75">
        <f t="shared" si="10"/>
        <v>0</v>
      </c>
      <c r="H71" s="75">
        <f t="shared" si="10"/>
        <v>0</v>
      </c>
      <c r="I71" s="75">
        <f t="shared" si="10"/>
        <v>20</v>
      </c>
      <c r="J71" s="76">
        <f t="shared" si="10"/>
        <v>30</v>
      </c>
      <c r="K71" s="77"/>
      <c r="L71" s="306"/>
      <c r="M71" s="72"/>
      <c r="N71" s="73"/>
      <c r="O71" s="78" t="s">
        <v>40</v>
      </c>
      <c r="P71" s="74">
        <f t="shared" ref="P71:T71" si="11">+SUM(P51:P70)</f>
        <v>20</v>
      </c>
      <c r="Q71" s="75">
        <f t="shared" si="11"/>
        <v>0</v>
      </c>
      <c r="R71" s="75">
        <f t="shared" si="11"/>
        <v>2</v>
      </c>
      <c r="S71" s="75">
        <f t="shared" si="11"/>
        <v>21</v>
      </c>
      <c r="T71" s="76">
        <f t="shared" si="11"/>
        <v>30</v>
      </c>
      <c r="U71" s="77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9"/>
    </row>
    <row r="72" spans="1:35" ht="14.25" customHeight="1" x14ac:dyDescent="0.3">
      <c r="A72" s="310"/>
      <c r="B72" s="307"/>
      <c r="C72" s="86"/>
      <c r="D72" s="87"/>
      <c r="E72" s="88" t="s">
        <v>41</v>
      </c>
      <c r="F72" s="90">
        <f t="shared" ref="F72:J72" si="12">P49+F71</f>
        <v>99</v>
      </c>
      <c r="G72" s="90">
        <f t="shared" si="12"/>
        <v>10</v>
      </c>
      <c r="H72" s="90">
        <f t="shared" si="12"/>
        <v>6</v>
      </c>
      <c r="I72" s="90">
        <f t="shared" si="12"/>
        <v>107</v>
      </c>
      <c r="J72" s="91">
        <f t="shared" si="12"/>
        <v>150</v>
      </c>
      <c r="K72" s="92"/>
      <c r="L72" s="307"/>
      <c r="M72" s="86"/>
      <c r="N72" s="87"/>
      <c r="O72" s="88" t="s">
        <v>41</v>
      </c>
      <c r="P72" s="90">
        <f t="shared" ref="P72:T72" si="13">F72+P71</f>
        <v>119</v>
      </c>
      <c r="Q72" s="90">
        <f t="shared" si="13"/>
        <v>10</v>
      </c>
      <c r="R72" s="90">
        <f t="shared" si="13"/>
        <v>8</v>
      </c>
      <c r="S72" s="90">
        <f t="shared" si="13"/>
        <v>128</v>
      </c>
      <c r="T72" s="91">
        <f t="shared" si="13"/>
        <v>180</v>
      </c>
      <c r="U72" s="92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9"/>
    </row>
    <row r="73" spans="1:35" ht="14.25" customHeight="1" x14ac:dyDescent="0.3">
      <c r="A73" s="327" t="s">
        <v>138</v>
      </c>
      <c r="B73" s="263">
        <v>7</v>
      </c>
      <c r="C73" s="264" t="s">
        <v>5</v>
      </c>
      <c r="D73" s="265" t="s">
        <v>6</v>
      </c>
      <c r="E73" s="265" t="s">
        <v>7</v>
      </c>
      <c r="F73" s="266" t="s">
        <v>8</v>
      </c>
      <c r="G73" s="266" t="s">
        <v>9</v>
      </c>
      <c r="H73" s="266" t="s">
        <v>10</v>
      </c>
      <c r="I73" s="266" t="s">
        <v>11</v>
      </c>
      <c r="J73" s="267" t="s">
        <v>3</v>
      </c>
      <c r="K73" s="268"/>
      <c r="L73" s="263">
        <v>8</v>
      </c>
      <c r="M73" s="264" t="s">
        <v>5</v>
      </c>
      <c r="N73" s="265" t="s">
        <v>6</v>
      </c>
      <c r="O73" s="265" t="s">
        <v>7</v>
      </c>
      <c r="P73" s="266" t="s">
        <v>8</v>
      </c>
      <c r="Q73" s="266" t="s">
        <v>9</v>
      </c>
      <c r="R73" s="266" t="s">
        <v>10</v>
      </c>
      <c r="S73" s="266" t="s">
        <v>11</v>
      </c>
      <c r="T73" s="267" t="s">
        <v>3</v>
      </c>
      <c r="U73" s="268" t="s">
        <v>12</v>
      </c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9"/>
    </row>
    <row r="74" spans="1:35" ht="14.25" customHeight="1" x14ac:dyDescent="0.3">
      <c r="A74" s="309"/>
      <c r="B74" s="328" t="s">
        <v>139</v>
      </c>
      <c r="C74" s="52">
        <f>+IF(D74="","",1)</f>
        <v>1</v>
      </c>
      <c r="D74" s="61" t="s">
        <v>140</v>
      </c>
      <c r="E74" s="62" t="s">
        <v>141</v>
      </c>
      <c r="F74" s="57">
        <v>0</v>
      </c>
      <c r="G74" s="57">
        <v>0</v>
      </c>
      <c r="H74" s="57">
        <v>0</v>
      </c>
      <c r="I74" s="58">
        <f>IF(E74="","",SUM(F74,SUM(G74,H74)/2))</f>
        <v>0</v>
      </c>
      <c r="J74" s="274">
        <v>3</v>
      </c>
      <c r="K74" s="60"/>
      <c r="L74" s="328" t="s">
        <v>159</v>
      </c>
      <c r="M74" s="52">
        <f>+IF(N74="","",1)</f>
        <v>1</v>
      </c>
      <c r="N74" s="61" t="s">
        <v>160</v>
      </c>
      <c r="O74" s="62" t="s">
        <v>161</v>
      </c>
      <c r="P74" s="57">
        <v>3</v>
      </c>
      <c r="Q74" s="57">
        <v>0</v>
      </c>
      <c r="R74" s="57">
        <v>0</v>
      </c>
      <c r="S74" s="58">
        <f>IF(O74="","",SUM(P74,SUM(Q74,R74)/2))</f>
        <v>3</v>
      </c>
      <c r="T74" s="59">
        <v>4</v>
      </c>
      <c r="U74" s="60"/>
      <c r="V74" s="63"/>
      <c r="W74" s="63" t="b">
        <f>NOT(ISERROR((FIND("Seçmeli",E74))))</f>
        <v>0</v>
      </c>
      <c r="X74" s="63" t="b">
        <f>NOT(ISERROR((FIND("Seçmeli",O74))))</f>
        <v>0</v>
      </c>
      <c r="Y74" s="63" t="str">
        <f>+IF(W74=TRUE,J74,"")</f>
        <v/>
      </c>
      <c r="Z74" s="63" t="str">
        <f>+IF(X74=TRUE,T74,"")</f>
        <v/>
      </c>
      <c r="AA74" s="63" t="b">
        <f>NOT(ISERROR((FIND("Bölüm",E74))))</f>
        <v>0</v>
      </c>
      <c r="AB74" s="63" t="b">
        <f>NOT(ISERROR((FIND("Bölüm",O74))))</f>
        <v>0</v>
      </c>
      <c r="AC74" s="63" t="b">
        <f>NOT(ISERROR((FIND("Fakülte",E74))))</f>
        <v>0</v>
      </c>
      <c r="AD74" s="63" t="b">
        <f>NOT(ISERROR((FIND("Fakülte",O74))))</f>
        <v>0</v>
      </c>
      <c r="AE74" s="63" t="b">
        <f>NOT(ISERROR((FIND("Üniversite",E74))))</f>
        <v>0</v>
      </c>
      <c r="AF74" s="63" t="b">
        <f>NOT(ISERROR((FIND("Üniversite",O74))))</f>
        <v>0</v>
      </c>
      <c r="AG74" s="63" t="b">
        <f>NOT(ISERROR((FIND("Staj",E74))))</f>
        <v>1</v>
      </c>
      <c r="AH74" s="63" t="b">
        <f>NOT(ISERROR((FIND("Staj",O74))))</f>
        <v>0</v>
      </c>
      <c r="AI74" s="9" t="str">
        <f>+IF(OR(D74&lt;&gt;"",N74&lt;&gt;""),"","boş")</f>
        <v/>
      </c>
    </row>
    <row r="75" spans="1:35" ht="14.25" hidden="1" customHeight="1" x14ac:dyDescent="0.3">
      <c r="A75" s="309"/>
      <c r="B75" s="306"/>
      <c r="C75" s="269"/>
      <c r="D75" s="270"/>
      <c r="E75" s="271" t="s">
        <v>556</v>
      </c>
      <c r="F75" s="269"/>
      <c r="G75" s="269"/>
      <c r="H75" s="269"/>
      <c r="I75" s="272"/>
      <c r="J75" s="272"/>
      <c r="K75" s="273"/>
      <c r="L75" s="306"/>
      <c r="M75" s="269"/>
      <c r="N75" s="270"/>
      <c r="O75" s="271" t="s">
        <v>557</v>
      </c>
      <c r="P75" s="269"/>
      <c r="Q75" s="269"/>
      <c r="R75" s="269"/>
      <c r="S75" s="272"/>
      <c r="T75" s="272"/>
      <c r="U75" s="273"/>
      <c r="V75" s="63"/>
      <c r="W75" s="63" t="b">
        <f>NOT(ISERROR((FIND("Seçmeli",E74))))</f>
        <v>0</v>
      </c>
      <c r="X75" s="63" t="b">
        <f>NOT(ISERROR((FIND("Seçmeli",O74))))</f>
        <v>0</v>
      </c>
      <c r="Y75" s="63" t="str">
        <f>+IF(W74=TRUE,J74,"")</f>
        <v/>
      </c>
      <c r="Z75" s="63" t="str">
        <f>+IF(X74=TRUE,T74,"")</f>
        <v/>
      </c>
      <c r="AA75" s="63" t="b">
        <f>NOT(ISERROR((FIND("Bölüm",E74))))</f>
        <v>0</v>
      </c>
      <c r="AB75" s="63" t="b">
        <f>NOT(ISERROR((FIND("Bölüm",O74))))</f>
        <v>0</v>
      </c>
      <c r="AC75" s="63" t="b">
        <f>NOT(ISERROR((FIND("Fakülte",E74))))</f>
        <v>0</v>
      </c>
      <c r="AD75" s="63" t="b">
        <f>NOT(ISERROR((FIND("Fakülte",O74))))</f>
        <v>0</v>
      </c>
      <c r="AE75" s="63" t="b">
        <f>NOT(ISERROR((FIND("Üniversite",E74))))</f>
        <v>0</v>
      </c>
      <c r="AF75" s="63" t="b">
        <f>NOT(ISERROR((FIND("Üniversite",O74))))</f>
        <v>0</v>
      </c>
      <c r="AG75" s="63" t="b">
        <f>NOT(ISERROR((FIND("Staj",E74))))</f>
        <v>1</v>
      </c>
      <c r="AH75" s="63" t="b">
        <f>NOT(ISERROR((FIND("Staj",O74))))</f>
        <v>0</v>
      </c>
      <c r="AI75" s="9" t="s">
        <v>521</v>
      </c>
    </row>
    <row r="76" spans="1:35" ht="14.25" customHeight="1" x14ac:dyDescent="0.3">
      <c r="A76" s="309"/>
      <c r="B76" s="306"/>
      <c r="C76" s="52">
        <f>+IF(D76="","",C74+1)</f>
        <v>2</v>
      </c>
      <c r="D76" s="61" t="s">
        <v>142</v>
      </c>
      <c r="E76" s="62" t="s">
        <v>143</v>
      </c>
      <c r="F76" s="57">
        <v>3</v>
      </c>
      <c r="G76" s="57">
        <v>0</v>
      </c>
      <c r="H76" s="57">
        <v>0</v>
      </c>
      <c r="I76" s="58">
        <f>IF(E76="","",SUM(F76,SUM(G76,H76)/2))</f>
        <v>3</v>
      </c>
      <c r="J76" s="59">
        <v>4</v>
      </c>
      <c r="K76" s="60"/>
      <c r="L76" s="306"/>
      <c r="M76" s="52">
        <f>+IF(N76="","",M74+1)</f>
        <v>2</v>
      </c>
      <c r="N76" s="61" t="s">
        <v>162</v>
      </c>
      <c r="O76" s="62" t="s">
        <v>163</v>
      </c>
      <c r="P76" s="57">
        <v>0</v>
      </c>
      <c r="Q76" s="57">
        <v>0</v>
      </c>
      <c r="R76" s="57">
        <v>2</v>
      </c>
      <c r="S76" s="58">
        <f>IF(O76="","",SUM(P76,SUM(Q76,R76)/2))</f>
        <v>1</v>
      </c>
      <c r="T76" s="274">
        <v>2</v>
      </c>
      <c r="U76" s="60"/>
      <c r="V76" s="63"/>
      <c r="W76" s="63" t="b">
        <f>NOT(ISERROR((FIND("Seçmeli",E76))))</f>
        <v>0</v>
      </c>
      <c r="X76" s="63" t="b">
        <f>NOT(ISERROR((FIND("Seçmeli",O76))))</f>
        <v>0</v>
      </c>
      <c r="Y76" s="63" t="str">
        <f>+IF(W76=TRUE,J76,"")</f>
        <v/>
      </c>
      <c r="Z76" s="63" t="str">
        <f>+IF(X76=TRUE,T76,"")</f>
        <v/>
      </c>
      <c r="AA76" s="63" t="b">
        <f>NOT(ISERROR((FIND("Bölüm",E76))))</f>
        <v>0</v>
      </c>
      <c r="AB76" s="63" t="b">
        <f>NOT(ISERROR((FIND("Bölüm",O76))))</f>
        <v>0</v>
      </c>
      <c r="AC76" s="63" t="b">
        <f>NOT(ISERROR((FIND("Fakülte",E76))))</f>
        <v>0</v>
      </c>
      <c r="AD76" s="63" t="b">
        <f>NOT(ISERROR((FIND("Fakülte",O76))))</f>
        <v>0</v>
      </c>
      <c r="AE76" s="63" t="b">
        <f>NOT(ISERROR((FIND("Üniversite",E76))))</f>
        <v>0</v>
      </c>
      <c r="AF76" s="63" t="b">
        <f>NOT(ISERROR((FIND("Üniversite",O76))))</f>
        <v>0</v>
      </c>
      <c r="AG76" s="63" t="b">
        <f>NOT(ISERROR((FIND("Staj",E76))))</f>
        <v>0</v>
      </c>
      <c r="AH76" s="63" t="b">
        <f>NOT(ISERROR((FIND("Staj",O76))))</f>
        <v>0</v>
      </c>
      <c r="AI76" s="9" t="str">
        <f>+IF(OR(D76&lt;&gt;"",N76&lt;&gt;""),"","boş")</f>
        <v/>
      </c>
    </row>
    <row r="77" spans="1:35" ht="14.25" hidden="1" customHeight="1" x14ac:dyDescent="0.3">
      <c r="A77" s="309"/>
      <c r="B77" s="306"/>
      <c r="C77" s="269"/>
      <c r="D77" s="270"/>
      <c r="E77" s="271" t="s">
        <v>558</v>
      </c>
      <c r="F77" s="269"/>
      <c r="G77" s="269"/>
      <c r="H77" s="269"/>
      <c r="I77" s="272"/>
      <c r="J77" s="272"/>
      <c r="K77" s="273"/>
      <c r="L77" s="306"/>
      <c r="M77" s="269"/>
      <c r="N77" s="270"/>
      <c r="O77" s="271" t="s">
        <v>559</v>
      </c>
      <c r="P77" s="269"/>
      <c r="Q77" s="269"/>
      <c r="R77" s="269"/>
      <c r="S77" s="272"/>
      <c r="T77" s="272"/>
      <c r="U77" s="273"/>
      <c r="V77" s="63"/>
      <c r="W77" s="63" t="b">
        <f>NOT(ISERROR((FIND("Seçmeli",E76))))</f>
        <v>0</v>
      </c>
      <c r="X77" s="63" t="b">
        <f>NOT(ISERROR((FIND("Seçmeli",O76))))</f>
        <v>0</v>
      </c>
      <c r="Y77" s="63" t="str">
        <f>+IF(W76=TRUE,J76,"")</f>
        <v/>
      </c>
      <c r="Z77" s="63" t="str">
        <f>+IF(X76=TRUE,T76,"")</f>
        <v/>
      </c>
      <c r="AA77" s="63" t="b">
        <f>NOT(ISERROR((FIND("Bölüm",E76))))</f>
        <v>0</v>
      </c>
      <c r="AB77" s="63" t="b">
        <f>NOT(ISERROR((FIND("Bölüm",O76))))</f>
        <v>0</v>
      </c>
      <c r="AC77" s="63" t="b">
        <f>NOT(ISERROR((FIND("Fakülte",E76))))</f>
        <v>0</v>
      </c>
      <c r="AD77" s="63" t="b">
        <f>NOT(ISERROR((FIND("Fakülte",O76))))</f>
        <v>0</v>
      </c>
      <c r="AE77" s="63" t="b">
        <f>NOT(ISERROR((FIND("Üniversite",E76))))</f>
        <v>0</v>
      </c>
      <c r="AF77" s="63" t="b">
        <f>NOT(ISERROR((FIND("Üniversite",O76))))</f>
        <v>0</v>
      </c>
      <c r="AG77" s="63" t="b">
        <f>NOT(ISERROR((FIND("Staj",E76))))</f>
        <v>0</v>
      </c>
      <c r="AH77" s="63" t="b">
        <f>NOT(ISERROR((FIND("Staj",O76))))</f>
        <v>0</v>
      </c>
      <c r="AI77" s="9" t="s">
        <v>521</v>
      </c>
    </row>
    <row r="78" spans="1:35" ht="14.25" customHeight="1" x14ac:dyDescent="0.3">
      <c r="A78" s="309"/>
      <c r="B78" s="306"/>
      <c r="C78" s="52">
        <f>+IF(D78="","",C76+1)</f>
        <v>3</v>
      </c>
      <c r="D78" s="61" t="s">
        <v>144</v>
      </c>
      <c r="E78" s="62" t="s">
        <v>145</v>
      </c>
      <c r="F78" s="57">
        <v>0</v>
      </c>
      <c r="G78" s="57">
        <v>0</v>
      </c>
      <c r="H78" s="57">
        <v>2</v>
      </c>
      <c r="I78" s="58">
        <f>IF(E78="","",SUM(F78,SUM(G78,H78)/2))</f>
        <v>1</v>
      </c>
      <c r="J78" s="59">
        <v>3</v>
      </c>
      <c r="K78" s="60"/>
      <c r="L78" s="306"/>
      <c r="M78" s="52">
        <f>+IF(N78="","",M76+1)</f>
        <v>3</v>
      </c>
      <c r="N78" s="61" t="s">
        <v>164</v>
      </c>
      <c r="O78" s="62" t="s">
        <v>165</v>
      </c>
      <c r="P78" s="57">
        <v>3</v>
      </c>
      <c r="Q78" s="57">
        <v>0</v>
      </c>
      <c r="R78" s="57">
        <v>0</v>
      </c>
      <c r="S78" s="58">
        <f>IF(O78="","",SUM(P78,SUM(Q78,R78)/2))</f>
        <v>3</v>
      </c>
      <c r="T78" s="59">
        <v>4</v>
      </c>
      <c r="U78" s="60"/>
      <c r="V78" s="63"/>
      <c r="W78" s="63" t="b">
        <f>NOT(ISERROR((FIND("Seçmeli",E78))))</f>
        <v>0</v>
      </c>
      <c r="X78" s="63" t="b">
        <f>NOT(ISERROR((FIND("Seçmeli",O78))))</f>
        <v>1</v>
      </c>
      <c r="Y78" s="63" t="str">
        <f>+IF(W78=TRUE,J78,"")</f>
        <v/>
      </c>
      <c r="Z78" s="63">
        <f>+IF(X78=TRUE,T78,"")</f>
        <v>4</v>
      </c>
      <c r="AA78" s="63" t="b">
        <f>NOT(ISERROR((FIND("Bölüm",E78))))</f>
        <v>0</v>
      </c>
      <c r="AB78" s="63" t="b">
        <f>NOT(ISERROR((FIND("Bölüm",O78))))</f>
        <v>1</v>
      </c>
      <c r="AC78" s="63" t="b">
        <f>NOT(ISERROR((FIND("Fakülte",E78))))</f>
        <v>0</v>
      </c>
      <c r="AD78" s="63" t="b">
        <f>NOT(ISERROR((FIND("Fakülte",O78))))</f>
        <v>0</v>
      </c>
      <c r="AE78" s="63" t="b">
        <f>NOT(ISERROR((FIND("Üniversite",E78))))</f>
        <v>0</v>
      </c>
      <c r="AF78" s="63" t="b">
        <f>NOT(ISERROR((FIND("Üniversite",O78))))</f>
        <v>0</v>
      </c>
      <c r="AG78" s="63" t="b">
        <f>NOT(ISERROR((FIND("Staj",E78))))</f>
        <v>0</v>
      </c>
      <c r="AH78" s="63" t="b">
        <f>NOT(ISERROR((FIND("Staj",O78))))</f>
        <v>0</v>
      </c>
      <c r="AI78" s="9" t="str">
        <f>+IF(OR(D78&lt;&gt;"",N78&lt;&gt;""),"","boş")</f>
        <v/>
      </c>
    </row>
    <row r="79" spans="1:35" ht="14.25" hidden="1" customHeight="1" x14ac:dyDescent="0.3">
      <c r="A79" s="309"/>
      <c r="B79" s="306"/>
      <c r="C79" s="269"/>
      <c r="D79" s="270"/>
      <c r="E79" s="271" t="s">
        <v>559</v>
      </c>
      <c r="F79" s="269"/>
      <c r="G79" s="269"/>
      <c r="H79" s="269"/>
      <c r="I79" s="272"/>
      <c r="J79" s="272"/>
      <c r="K79" s="273"/>
      <c r="L79" s="306"/>
      <c r="M79" s="269"/>
      <c r="N79" s="270"/>
      <c r="O79" s="271" t="s">
        <v>560</v>
      </c>
      <c r="P79" s="269"/>
      <c r="Q79" s="269"/>
      <c r="R79" s="269"/>
      <c r="S79" s="272"/>
      <c r="T79" s="272"/>
      <c r="U79" s="273"/>
      <c r="V79" s="63"/>
      <c r="W79" s="63" t="b">
        <f>NOT(ISERROR((FIND("Seçmeli",E78))))</f>
        <v>0</v>
      </c>
      <c r="X79" s="63" t="b">
        <f>NOT(ISERROR((FIND("Seçmeli",O78))))</f>
        <v>1</v>
      </c>
      <c r="Y79" s="63" t="str">
        <f>+IF(W78=TRUE,J78,"")</f>
        <v/>
      </c>
      <c r="Z79" s="63">
        <f>+IF(X78=TRUE,T78,"")</f>
        <v>4</v>
      </c>
      <c r="AA79" s="63" t="b">
        <f>NOT(ISERROR((FIND("Bölüm",E78))))</f>
        <v>0</v>
      </c>
      <c r="AB79" s="63" t="b">
        <f>NOT(ISERROR((FIND("Bölüm",O78))))</f>
        <v>1</v>
      </c>
      <c r="AC79" s="63" t="b">
        <f>NOT(ISERROR((FIND("Fakülte",E78))))</f>
        <v>0</v>
      </c>
      <c r="AD79" s="63" t="b">
        <f>NOT(ISERROR((FIND("Fakülte",O78))))</f>
        <v>0</v>
      </c>
      <c r="AE79" s="63" t="b">
        <f>NOT(ISERROR((FIND("Üniversite",E78))))</f>
        <v>0</v>
      </c>
      <c r="AF79" s="63" t="b">
        <f>NOT(ISERROR((FIND("Üniversite",O78))))</f>
        <v>0</v>
      </c>
      <c r="AG79" s="63" t="b">
        <f>NOT(ISERROR((FIND("Staj",E78))))</f>
        <v>0</v>
      </c>
      <c r="AH79" s="63" t="b">
        <f>NOT(ISERROR((FIND("Staj",O78))))</f>
        <v>0</v>
      </c>
      <c r="AI79" s="9" t="s">
        <v>521</v>
      </c>
    </row>
    <row r="80" spans="1:35" ht="14.25" customHeight="1" x14ac:dyDescent="0.3">
      <c r="A80" s="309"/>
      <c r="B80" s="306"/>
      <c r="C80" s="52">
        <f>+IF(D80="","",C78+1)</f>
        <v>4</v>
      </c>
      <c r="D80" s="61" t="s">
        <v>146</v>
      </c>
      <c r="E80" s="62" t="s">
        <v>147</v>
      </c>
      <c r="F80" s="57">
        <v>3</v>
      </c>
      <c r="G80" s="57">
        <v>0</v>
      </c>
      <c r="H80" s="57">
        <v>0</v>
      </c>
      <c r="I80" s="58">
        <f>IF(E80="","",SUM(F80,SUM(G80,H80)/2))</f>
        <v>3</v>
      </c>
      <c r="J80" s="59">
        <v>4</v>
      </c>
      <c r="K80" s="60"/>
      <c r="L80" s="306"/>
      <c r="M80" s="52">
        <f>+IF(N80="","",M78+1)</f>
        <v>4</v>
      </c>
      <c r="N80" s="61" t="s">
        <v>166</v>
      </c>
      <c r="O80" s="62" t="s">
        <v>167</v>
      </c>
      <c r="P80" s="57">
        <v>3</v>
      </c>
      <c r="Q80" s="57">
        <v>0</v>
      </c>
      <c r="R80" s="57">
        <v>0</v>
      </c>
      <c r="S80" s="58">
        <f>IF(O80="","",SUM(P80,SUM(Q80,R80)/2))</f>
        <v>3</v>
      </c>
      <c r="T80" s="59">
        <v>4</v>
      </c>
      <c r="U80" s="60"/>
      <c r="V80" s="63"/>
      <c r="W80" s="63" t="b">
        <f>NOT(ISERROR((FIND("Seçmeli",E80))))</f>
        <v>1</v>
      </c>
      <c r="X80" s="63" t="b">
        <f>NOT(ISERROR((FIND("Seçmeli",O80))))</f>
        <v>1</v>
      </c>
      <c r="Y80" s="63">
        <f>+IF(W80=TRUE,J80,"")</f>
        <v>4</v>
      </c>
      <c r="Z80" s="63">
        <f>+IF(X80=TRUE,T80,"")</f>
        <v>4</v>
      </c>
      <c r="AA80" s="63" t="b">
        <f>NOT(ISERROR((FIND("Bölüm",E80))))</f>
        <v>1</v>
      </c>
      <c r="AB80" s="63" t="b">
        <f>NOT(ISERROR((FIND("Bölüm",O80))))</f>
        <v>1</v>
      </c>
      <c r="AC80" s="63" t="b">
        <f>NOT(ISERROR((FIND("Fakülte",E80))))</f>
        <v>0</v>
      </c>
      <c r="AD80" s="63" t="b">
        <f>NOT(ISERROR((FIND("Fakülte",O80))))</f>
        <v>0</v>
      </c>
      <c r="AE80" s="63" t="b">
        <f>NOT(ISERROR((FIND("Üniversite",E80))))</f>
        <v>0</v>
      </c>
      <c r="AF80" s="63" t="b">
        <f>NOT(ISERROR((FIND("Üniversite",O80))))</f>
        <v>0</v>
      </c>
      <c r="AG80" s="63" t="b">
        <f>NOT(ISERROR((FIND("Staj",E80))))</f>
        <v>0</v>
      </c>
      <c r="AH80" s="63" t="b">
        <f>NOT(ISERROR((FIND("Staj",O80))))</f>
        <v>0</v>
      </c>
      <c r="AI80" s="9" t="str">
        <f>+IF(OR(D80&lt;&gt;"",N80&lt;&gt;""),"","boş")</f>
        <v/>
      </c>
    </row>
    <row r="81" spans="1:35" ht="14.25" hidden="1" customHeight="1" x14ac:dyDescent="0.3">
      <c r="A81" s="309"/>
      <c r="B81" s="306"/>
      <c r="C81" s="269"/>
      <c r="D81" s="270"/>
      <c r="E81" s="271" t="s">
        <v>561</v>
      </c>
      <c r="F81" s="269"/>
      <c r="G81" s="269"/>
      <c r="H81" s="269"/>
      <c r="I81" s="272"/>
      <c r="J81" s="272"/>
      <c r="K81" s="273"/>
      <c r="L81" s="306"/>
      <c r="M81" s="269"/>
      <c r="N81" s="270"/>
      <c r="O81" s="271" t="s">
        <v>562</v>
      </c>
      <c r="P81" s="269"/>
      <c r="Q81" s="269"/>
      <c r="R81" s="269"/>
      <c r="S81" s="272"/>
      <c r="T81" s="272"/>
      <c r="U81" s="273"/>
      <c r="V81" s="63"/>
      <c r="W81" s="63" t="b">
        <f>NOT(ISERROR((FIND("Seçmeli",E80))))</f>
        <v>1</v>
      </c>
      <c r="X81" s="63" t="b">
        <f>NOT(ISERROR((FIND("Seçmeli",O80))))</f>
        <v>1</v>
      </c>
      <c r="Y81" s="63">
        <f>+IF(W80=TRUE,J80,"")</f>
        <v>4</v>
      </c>
      <c r="Z81" s="63">
        <f>+IF(X80=TRUE,T80,"")</f>
        <v>4</v>
      </c>
      <c r="AA81" s="63" t="b">
        <f>NOT(ISERROR((FIND("Bölüm",E80))))</f>
        <v>1</v>
      </c>
      <c r="AB81" s="63" t="b">
        <f>NOT(ISERROR((FIND("Bölüm",O80))))</f>
        <v>1</v>
      </c>
      <c r="AC81" s="63" t="b">
        <f>NOT(ISERROR((FIND("Fakülte",E80))))</f>
        <v>0</v>
      </c>
      <c r="AD81" s="63" t="b">
        <f>NOT(ISERROR((FIND("Fakülte",O80))))</f>
        <v>0</v>
      </c>
      <c r="AE81" s="63" t="b">
        <f>NOT(ISERROR((FIND("Üniversite",E80))))</f>
        <v>0</v>
      </c>
      <c r="AF81" s="63" t="b">
        <f>NOT(ISERROR((FIND("Üniversite",O80))))</f>
        <v>0</v>
      </c>
      <c r="AG81" s="63" t="b">
        <f>NOT(ISERROR((FIND("Staj",E80))))</f>
        <v>0</v>
      </c>
      <c r="AH81" s="63" t="b">
        <f>NOT(ISERROR((FIND("Staj",O80))))</f>
        <v>0</v>
      </c>
      <c r="AI81" s="9" t="s">
        <v>521</v>
      </c>
    </row>
    <row r="82" spans="1:35" ht="14.25" customHeight="1" x14ac:dyDescent="0.3">
      <c r="A82" s="309"/>
      <c r="B82" s="306"/>
      <c r="C82" s="52">
        <f>+IF(D82="","",C80+1)</f>
        <v>5</v>
      </c>
      <c r="D82" s="61" t="s">
        <v>148</v>
      </c>
      <c r="E82" s="62" t="s">
        <v>149</v>
      </c>
      <c r="F82" s="57">
        <v>3</v>
      </c>
      <c r="G82" s="57">
        <v>0</v>
      </c>
      <c r="H82" s="57">
        <v>0</v>
      </c>
      <c r="I82" s="58">
        <f>IF(E82="","",SUM(F82,SUM(G82,H82)/2))</f>
        <v>3</v>
      </c>
      <c r="J82" s="59">
        <v>4</v>
      </c>
      <c r="K82" s="60"/>
      <c r="L82" s="306"/>
      <c r="M82" s="52">
        <f>+IF(N82="","",M80+1)</f>
        <v>5</v>
      </c>
      <c r="N82" s="61" t="s">
        <v>168</v>
      </c>
      <c r="O82" s="62" t="s">
        <v>169</v>
      </c>
      <c r="P82" s="57">
        <v>3</v>
      </c>
      <c r="Q82" s="57">
        <v>0</v>
      </c>
      <c r="R82" s="57">
        <v>0</v>
      </c>
      <c r="S82" s="58">
        <f>IF(O82="","",SUM(P82,SUM(Q82,R82)/2))</f>
        <v>3</v>
      </c>
      <c r="T82" s="59">
        <v>4</v>
      </c>
      <c r="U82" s="60"/>
      <c r="V82" s="63"/>
      <c r="W82" s="63" t="b">
        <f>NOT(ISERROR((FIND("Seçmeli",E82))))</f>
        <v>1</v>
      </c>
      <c r="X82" s="63" t="b">
        <f>NOT(ISERROR((FIND("Seçmeli",O82))))</f>
        <v>1</v>
      </c>
      <c r="Y82" s="63">
        <f>+IF(W82=TRUE,J82,"")</f>
        <v>4</v>
      </c>
      <c r="Z82" s="63">
        <f>+IF(X82=TRUE,T82,"")</f>
        <v>4</v>
      </c>
      <c r="AA82" s="63" t="b">
        <f>NOT(ISERROR((FIND("Bölüm",E82))))</f>
        <v>1</v>
      </c>
      <c r="AB82" s="63" t="b">
        <f>NOT(ISERROR((FIND("Bölüm",O82))))</f>
        <v>1</v>
      </c>
      <c r="AC82" s="63" t="b">
        <f>NOT(ISERROR((FIND("Fakülte",E82))))</f>
        <v>0</v>
      </c>
      <c r="AD82" s="63" t="b">
        <f>NOT(ISERROR((FIND("Fakülte",O82))))</f>
        <v>0</v>
      </c>
      <c r="AE82" s="63" t="b">
        <f>NOT(ISERROR((FIND("Üniversite",E82))))</f>
        <v>0</v>
      </c>
      <c r="AF82" s="63" t="b">
        <f>NOT(ISERROR((FIND("Üniversite",O82))))</f>
        <v>0</v>
      </c>
      <c r="AG82" s="63" t="b">
        <f>NOT(ISERROR((FIND("Staj",E82))))</f>
        <v>0</v>
      </c>
      <c r="AH82" s="63" t="b">
        <f>NOT(ISERROR((FIND("Staj",O82))))</f>
        <v>0</v>
      </c>
      <c r="AI82" s="9" t="str">
        <f>+IF(OR(D82&lt;&gt;"",N82&lt;&gt;""),"","boş")</f>
        <v/>
      </c>
    </row>
    <row r="83" spans="1:35" ht="14.25" hidden="1" customHeight="1" x14ac:dyDescent="0.3">
      <c r="A83" s="309"/>
      <c r="B83" s="306"/>
      <c r="C83" s="269"/>
      <c r="D83" s="270"/>
      <c r="E83" s="271" t="s">
        <v>563</v>
      </c>
      <c r="F83" s="269"/>
      <c r="G83" s="269"/>
      <c r="H83" s="269"/>
      <c r="I83" s="272"/>
      <c r="J83" s="272"/>
      <c r="K83" s="273"/>
      <c r="L83" s="306"/>
      <c r="M83" s="269"/>
      <c r="N83" s="270"/>
      <c r="O83" s="271" t="s">
        <v>564</v>
      </c>
      <c r="P83" s="269"/>
      <c r="Q83" s="269"/>
      <c r="R83" s="269"/>
      <c r="S83" s="272"/>
      <c r="T83" s="272"/>
      <c r="U83" s="273"/>
      <c r="V83" s="63"/>
      <c r="W83" s="63" t="b">
        <f>NOT(ISERROR((FIND("Seçmeli",E82))))</f>
        <v>1</v>
      </c>
      <c r="X83" s="63" t="b">
        <f>NOT(ISERROR((FIND("Seçmeli",O82))))</f>
        <v>1</v>
      </c>
      <c r="Y83" s="63">
        <f>+IF(W82=TRUE,J82,"")</f>
        <v>4</v>
      </c>
      <c r="Z83" s="63">
        <f>+IF(X82=TRUE,T82,"")</f>
        <v>4</v>
      </c>
      <c r="AA83" s="63" t="b">
        <f>NOT(ISERROR((FIND("Bölüm",E82))))</f>
        <v>1</v>
      </c>
      <c r="AB83" s="63" t="b">
        <f>NOT(ISERROR((FIND("Bölüm",O82))))</f>
        <v>1</v>
      </c>
      <c r="AC83" s="63" t="b">
        <f>NOT(ISERROR((FIND("Fakülte",E82))))</f>
        <v>0</v>
      </c>
      <c r="AD83" s="63" t="b">
        <f>NOT(ISERROR((FIND("Fakülte",O82))))</f>
        <v>0</v>
      </c>
      <c r="AE83" s="63" t="b">
        <f>NOT(ISERROR((FIND("Üniversite",E82))))</f>
        <v>0</v>
      </c>
      <c r="AF83" s="63" t="b">
        <f>NOT(ISERROR((FIND("Üniversite",O82))))</f>
        <v>0</v>
      </c>
      <c r="AG83" s="63" t="b">
        <f>NOT(ISERROR((FIND("Staj",E82))))</f>
        <v>0</v>
      </c>
      <c r="AH83" s="63" t="b">
        <f>NOT(ISERROR((FIND("Staj",O82))))</f>
        <v>0</v>
      </c>
      <c r="AI83" s="9" t="s">
        <v>521</v>
      </c>
    </row>
    <row r="84" spans="1:35" ht="14.25" customHeight="1" x14ac:dyDescent="0.3">
      <c r="A84" s="309"/>
      <c r="B84" s="306"/>
      <c r="C84" s="52">
        <f>+IF(D84="","",C82+1)</f>
        <v>6</v>
      </c>
      <c r="D84" s="61" t="s">
        <v>150</v>
      </c>
      <c r="E84" s="62" t="s">
        <v>151</v>
      </c>
      <c r="F84" s="57">
        <v>3</v>
      </c>
      <c r="G84" s="57">
        <v>0</v>
      </c>
      <c r="H84" s="57">
        <v>0</v>
      </c>
      <c r="I84" s="58">
        <f>IF(E84="","",SUM(F84,SUM(G84,H84)/2))</f>
        <v>3</v>
      </c>
      <c r="J84" s="59">
        <v>4</v>
      </c>
      <c r="K84" s="60"/>
      <c r="L84" s="306"/>
      <c r="M84" s="52">
        <f>+IF(N84="","",M82+1)</f>
        <v>6</v>
      </c>
      <c r="N84" s="61" t="s">
        <v>170</v>
      </c>
      <c r="O84" s="62" t="s">
        <v>171</v>
      </c>
      <c r="P84" s="57">
        <v>3</v>
      </c>
      <c r="Q84" s="57">
        <v>0</v>
      </c>
      <c r="R84" s="57">
        <v>0</v>
      </c>
      <c r="S84" s="58">
        <f>IF(O84="","",SUM(P84,SUM(Q84,R84)/2))</f>
        <v>3</v>
      </c>
      <c r="T84" s="59">
        <v>4</v>
      </c>
      <c r="U84" s="60"/>
      <c r="V84" s="63"/>
      <c r="W84" s="63" t="b">
        <f>NOT(ISERROR((FIND("Seçmeli",E84))))</f>
        <v>1</v>
      </c>
      <c r="X84" s="63" t="b">
        <f>NOT(ISERROR((FIND("Seçmeli",O84))))</f>
        <v>1</v>
      </c>
      <c r="Y84" s="63">
        <f>+IF(W84=TRUE,J84,"")</f>
        <v>4</v>
      </c>
      <c r="Z84" s="63">
        <f>+IF(X84=TRUE,T84,"")</f>
        <v>4</v>
      </c>
      <c r="AA84" s="63" t="b">
        <f>NOT(ISERROR((FIND("Bölüm",E84))))</f>
        <v>1</v>
      </c>
      <c r="AB84" s="63" t="b">
        <f>NOT(ISERROR((FIND("Bölüm",O84))))</f>
        <v>1</v>
      </c>
      <c r="AC84" s="63" t="b">
        <f>NOT(ISERROR((FIND("Fakülte",E84))))</f>
        <v>0</v>
      </c>
      <c r="AD84" s="63" t="b">
        <f>NOT(ISERROR((FIND("Fakülte",O84))))</f>
        <v>0</v>
      </c>
      <c r="AE84" s="63" t="b">
        <f>NOT(ISERROR((FIND("Üniversite",E84))))</f>
        <v>0</v>
      </c>
      <c r="AF84" s="63" t="b">
        <f>NOT(ISERROR((FIND("Üniversite",O84))))</f>
        <v>0</v>
      </c>
      <c r="AG84" s="63" t="b">
        <f>NOT(ISERROR((FIND("Staj",E84))))</f>
        <v>0</v>
      </c>
      <c r="AH84" s="63" t="b">
        <f>NOT(ISERROR((FIND("Staj",O84))))</f>
        <v>0</v>
      </c>
      <c r="AI84" s="9" t="str">
        <f>+IF(OR(D84&lt;&gt;"",N84&lt;&gt;""),"","boş")</f>
        <v/>
      </c>
    </row>
    <row r="85" spans="1:35" ht="14.25" hidden="1" customHeight="1" x14ac:dyDescent="0.3">
      <c r="A85" s="309"/>
      <c r="B85" s="306"/>
      <c r="C85" s="269"/>
      <c r="D85" s="270"/>
      <c r="E85" s="271" t="s">
        <v>565</v>
      </c>
      <c r="F85" s="269"/>
      <c r="G85" s="269"/>
      <c r="H85" s="269"/>
      <c r="I85" s="272"/>
      <c r="J85" s="272"/>
      <c r="K85" s="273"/>
      <c r="L85" s="306"/>
      <c r="M85" s="269"/>
      <c r="N85" s="270"/>
      <c r="O85" s="271" t="s">
        <v>566</v>
      </c>
      <c r="P85" s="269"/>
      <c r="Q85" s="269"/>
      <c r="R85" s="269"/>
      <c r="S85" s="272"/>
      <c r="T85" s="272"/>
      <c r="U85" s="273"/>
      <c r="V85" s="63"/>
      <c r="W85" s="63" t="b">
        <f>NOT(ISERROR((FIND("Seçmeli",E84))))</f>
        <v>1</v>
      </c>
      <c r="X85" s="63" t="b">
        <f>NOT(ISERROR((FIND("Seçmeli",O84))))</f>
        <v>1</v>
      </c>
      <c r="Y85" s="63">
        <f>+IF(W84=TRUE,J84,"")</f>
        <v>4</v>
      </c>
      <c r="Z85" s="63">
        <f>+IF(X84=TRUE,T84,"")</f>
        <v>4</v>
      </c>
      <c r="AA85" s="63" t="b">
        <f>NOT(ISERROR((FIND("Bölüm",E84))))</f>
        <v>1</v>
      </c>
      <c r="AB85" s="63" t="b">
        <f>NOT(ISERROR((FIND("Bölüm",O84))))</f>
        <v>1</v>
      </c>
      <c r="AC85" s="63" t="b">
        <f>NOT(ISERROR((FIND("Fakülte",E84))))</f>
        <v>0</v>
      </c>
      <c r="AD85" s="63" t="b">
        <f>NOT(ISERROR((FIND("Fakülte",O84))))</f>
        <v>0</v>
      </c>
      <c r="AE85" s="63" t="b">
        <f>NOT(ISERROR((FIND("Üniversite",E84))))</f>
        <v>0</v>
      </c>
      <c r="AF85" s="63" t="b">
        <f>NOT(ISERROR((FIND("Üniversite",O84))))</f>
        <v>0</v>
      </c>
      <c r="AG85" s="63" t="b">
        <f>NOT(ISERROR((FIND("Staj",E84))))</f>
        <v>0</v>
      </c>
      <c r="AH85" s="63" t="b">
        <f>NOT(ISERROR((FIND("Staj",O84))))</f>
        <v>0</v>
      </c>
      <c r="AI85" s="9" t="s">
        <v>521</v>
      </c>
    </row>
    <row r="86" spans="1:35" ht="14.25" customHeight="1" x14ac:dyDescent="0.3">
      <c r="A86" s="309"/>
      <c r="B86" s="306"/>
      <c r="C86" s="52">
        <f>+IF(D86="","",C84+1)</f>
        <v>7</v>
      </c>
      <c r="D86" s="61" t="s">
        <v>152</v>
      </c>
      <c r="E86" s="62" t="s">
        <v>153</v>
      </c>
      <c r="F86" s="57">
        <v>2</v>
      </c>
      <c r="G86" s="57">
        <v>0</v>
      </c>
      <c r="H86" s="57">
        <v>0</v>
      </c>
      <c r="I86" s="58">
        <f>IF(E86="","",SUM(F86,SUM(G86,H86)/2))</f>
        <v>2</v>
      </c>
      <c r="J86" s="59">
        <v>2</v>
      </c>
      <c r="K86" s="60"/>
      <c r="L86" s="306"/>
      <c r="M86" s="52">
        <f>+IF(N86="","",M84+1)</f>
        <v>7</v>
      </c>
      <c r="N86" s="61" t="s">
        <v>172</v>
      </c>
      <c r="O86" s="62" t="s">
        <v>173</v>
      </c>
      <c r="P86" s="57">
        <v>3</v>
      </c>
      <c r="Q86" s="57">
        <v>0</v>
      </c>
      <c r="R86" s="57">
        <v>0</v>
      </c>
      <c r="S86" s="58">
        <f>IF(O86="","",SUM(P86,SUM(Q86,R86)/2))</f>
        <v>3</v>
      </c>
      <c r="T86" s="59">
        <v>4</v>
      </c>
      <c r="U86" s="60"/>
      <c r="V86" s="63"/>
      <c r="W86" s="63" t="b">
        <f>NOT(ISERROR((FIND("Seçmeli",E86))))</f>
        <v>0</v>
      </c>
      <c r="X86" s="63" t="b">
        <f>NOT(ISERROR((FIND("Seçmeli",O86))))</f>
        <v>1</v>
      </c>
      <c r="Y86" s="63" t="str">
        <f>+IF(W86=TRUE,J86,"")</f>
        <v/>
      </c>
      <c r="Z86" s="63">
        <f>+IF(X86=TRUE,T86,"")</f>
        <v>4</v>
      </c>
      <c r="AA86" s="63" t="b">
        <f>NOT(ISERROR((FIND("Bölüm",E86))))</f>
        <v>0</v>
      </c>
      <c r="AB86" s="63" t="b">
        <f>NOT(ISERROR((FIND("Bölüm",O86))))</f>
        <v>0</v>
      </c>
      <c r="AC86" s="63" t="b">
        <f>NOT(ISERROR((FIND("Fakülte",E86))))</f>
        <v>0</v>
      </c>
      <c r="AD86" s="63" t="b">
        <f>NOT(ISERROR((FIND("Fakülte",O86))))</f>
        <v>1</v>
      </c>
      <c r="AE86" s="63" t="b">
        <f>NOT(ISERROR((FIND("Üniversite",E86))))</f>
        <v>0</v>
      </c>
      <c r="AF86" s="63" t="b">
        <f>NOT(ISERROR((FIND("Üniversite",O86))))</f>
        <v>0</v>
      </c>
      <c r="AG86" s="63" t="b">
        <f>NOT(ISERROR((FIND("Staj",E86))))</f>
        <v>0</v>
      </c>
      <c r="AH86" s="63" t="b">
        <f>NOT(ISERROR((FIND("Staj",O86))))</f>
        <v>0</v>
      </c>
      <c r="AI86" s="9" t="str">
        <f>+IF(OR(D86&lt;&gt;"",N86&lt;&gt;""),"","boş")</f>
        <v/>
      </c>
    </row>
    <row r="87" spans="1:35" ht="14.25" hidden="1" customHeight="1" x14ac:dyDescent="0.3">
      <c r="A87" s="309"/>
      <c r="B87" s="306"/>
      <c r="C87" s="269"/>
      <c r="D87" s="270"/>
      <c r="E87" s="271" t="s">
        <v>567</v>
      </c>
      <c r="F87" s="269"/>
      <c r="G87" s="269"/>
      <c r="H87" s="269"/>
      <c r="I87" s="272"/>
      <c r="J87" s="272"/>
      <c r="K87" s="273"/>
      <c r="L87" s="306"/>
      <c r="M87" s="269"/>
      <c r="N87" s="270"/>
      <c r="O87" s="271" t="s">
        <v>380</v>
      </c>
      <c r="P87" s="269"/>
      <c r="Q87" s="269"/>
      <c r="R87" s="269"/>
      <c r="S87" s="272"/>
      <c r="T87" s="272"/>
      <c r="U87" s="273"/>
      <c r="V87" s="63"/>
      <c r="W87" s="63" t="b">
        <f>NOT(ISERROR((FIND("Seçmeli",E86))))</f>
        <v>0</v>
      </c>
      <c r="X87" s="63" t="b">
        <f>NOT(ISERROR((FIND("Seçmeli",O86))))</f>
        <v>1</v>
      </c>
      <c r="Y87" s="63" t="str">
        <f>+IF(W86=TRUE,J86,"")</f>
        <v/>
      </c>
      <c r="Z87" s="63">
        <f>+IF(X86=TRUE,T86,"")</f>
        <v>4</v>
      </c>
      <c r="AA87" s="63" t="b">
        <f>NOT(ISERROR((FIND("Bölüm",E86))))</f>
        <v>0</v>
      </c>
      <c r="AB87" s="63" t="b">
        <f>NOT(ISERROR((FIND("Bölüm",O86))))</f>
        <v>0</v>
      </c>
      <c r="AC87" s="63" t="b">
        <f>NOT(ISERROR((FIND("Fakülte",E86))))</f>
        <v>0</v>
      </c>
      <c r="AD87" s="63" t="b">
        <f>NOT(ISERROR((FIND("Fakülte",O86))))</f>
        <v>1</v>
      </c>
      <c r="AE87" s="63" t="b">
        <f>NOT(ISERROR((FIND("Üniversite",E86))))</f>
        <v>0</v>
      </c>
      <c r="AF87" s="63" t="b">
        <f>NOT(ISERROR((FIND("Üniversite",O86))))</f>
        <v>0</v>
      </c>
      <c r="AG87" s="63" t="b">
        <f>NOT(ISERROR((FIND("Staj",E86))))</f>
        <v>0</v>
      </c>
      <c r="AH87" s="63" t="b">
        <f>NOT(ISERROR((FIND("Staj",O86))))</f>
        <v>0</v>
      </c>
      <c r="AI87" s="9" t="s">
        <v>521</v>
      </c>
    </row>
    <row r="88" spans="1:35" ht="14.25" customHeight="1" x14ac:dyDescent="0.3">
      <c r="A88" s="309"/>
      <c r="B88" s="306"/>
      <c r="C88" s="52">
        <f>+IF(D88="","",C86+1)</f>
        <v>8</v>
      </c>
      <c r="D88" s="61" t="s">
        <v>154</v>
      </c>
      <c r="E88" s="62" t="s">
        <v>155</v>
      </c>
      <c r="F88" s="57">
        <v>3</v>
      </c>
      <c r="G88" s="57">
        <v>0</v>
      </c>
      <c r="H88" s="57">
        <v>0</v>
      </c>
      <c r="I88" s="58">
        <f>IF(E88="","",SUM(F88,SUM(G88,H88)/2))</f>
        <v>3</v>
      </c>
      <c r="J88" s="59">
        <v>4</v>
      </c>
      <c r="K88" s="60"/>
      <c r="L88" s="306"/>
      <c r="M88" s="52">
        <f>+IF(N88="","",M86+1)</f>
        <v>8</v>
      </c>
      <c r="N88" s="61" t="s">
        <v>174</v>
      </c>
      <c r="O88" s="62" t="s">
        <v>175</v>
      </c>
      <c r="P88" s="57">
        <v>2</v>
      </c>
      <c r="Q88" s="57">
        <v>0</v>
      </c>
      <c r="R88" s="57">
        <v>0</v>
      </c>
      <c r="S88" s="58">
        <f>IF(O88="","",SUM(P88,SUM(Q88,R88)/2))</f>
        <v>2</v>
      </c>
      <c r="T88" s="59">
        <v>3</v>
      </c>
      <c r="U88" s="60"/>
      <c r="V88" s="63"/>
      <c r="W88" s="63" t="b">
        <f>NOT(ISERROR((FIND("Seçmeli",E88))))</f>
        <v>1</v>
      </c>
      <c r="X88" s="63" t="b">
        <f>NOT(ISERROR((FIND("Seçmeli",O88))))</f>
        <v>1</v>
      </c>
      <c r="Y88" s="63">
        <f>+IF(W88=TRUE,J88,"")</f>
        <v>4</v>
      </c>
      <c r="Z88" s="63">
        <f>+IF(X88=TRUE,T88,"")</f>
        <v>3</v>
      </c>
      <c r="AA88" s="63" t="b">
        <f>NOT(ISERROR((FIND("Bölüm",E88))))</f>
        <v>0</v>
      </c>
      <c r="AB88" s="63" t="b">
        <f>NOT(ISERROR((FIND("Bölüm",O88))))</f>
        <v>0</v>
      </c>
      <c r="AC88" s="63" t="b">
        <f>NOT(ISERROR((FIND("Fakülte",E88))))</f>
        <v>1</v>
      </c>
      <c r="AD88" s="63" t="b">
        <f>NOT(ISERROR((FIND("Fakülte",O88))))</f>
        <v>0</v>
      </c>
      <c r="AE88" s="63" t="b">
        <f>NOT(ISERROR((FIND("Üniversite",E88))))</f>
        <v>0</v>
      </c>
      <c r="AF88" s="63" t="b">
        <f>NOT(ISERROR((FIND("Üniversite",O88))))</f>
        <v>1</v>
      </c>
      <c r="AG88" s="63" t="b">
        <f>NOT(ISERROR((FIND("Staj",E88))))</f>
        <v>0</v>
      </c>
      <c r="AH88" s="63" t="b">
        <f>NOT(ISERROR((FIND("Staj",O88))))</f>
        <v>0</v>
      </c>
      <c r="AI88" s="9" t="str">
        <f>+IF(OR(D88&lt;&gt;"",N88&lt;&gt;""),"","boş")</f>
        <v/>
      </c>
    </row>
    <row r="89" spans="1:35" ht="14.25" hidden="1" customHeight="1" x14ac:dyDescent="0.3">
      <c r="A89" s="309"/>
      <c r="B89" s="306"/>
      <c r="C89" s="269"/>
      <c r="D89" s="270"/>
      <c r="E89" s="271" t="s">
        <v>378</v>
      </c>
      <c r="F89" s="269"/>
      <c r="G89" s="269"/>
      <c r="H89" s="269"/>
      <c r="I89" s="272"/>
      <c r="J89" s="272"/>
      <c r="K89" s="273"/>
      <c r="L89" s="306"/>
      <c r="M89" s="269"/>
      <c r="N89" s="270"/>
      <c r="O89" s="271" t="s">
        <v>568</v>
      </c>
      <c r="P89" s="269"/>
      <c r="Q89" s="269"/>
      <c r="R89" s="269"/>
      <c r="S89" s="272"/>
      <c r="T89" s="272"/>
      <c r="U89" s="273"/>
      <c r="V89" s="63"/>
      <c r="W89" s="63" t="b">
        <f>NOT(ISERROR((FIND("Seçmeli",E88))))</f>
        <v>1</v>
      </c>
      <c r="X89" s="63" t="b">
        <f>NOT(ISERROR((FIND("Seçmeli",O88))))</f>
        <v>1</v>
      </c>
      <c r="Y89" s="63">
        <f>+IF(W88=TRUE,J88,"")</f>
        <v>4</v>
      </c>
      <c r="Z89" s="63">
        <f>+IF(X88=TRUE,T88,"")</f>
        <v>3</v>
      </c>
      <c r="AA89" s="63" t="b">
        <f>NOT(ISERROR((FIND("Bölüm",E88))))</f>
        <v>0</v>
      </c>
      <c r="AB89" s="63" t="b">
        <f>NOT(ISERROR((FIND("Bölüm",O88))))</f>
        <v>0</v>
      </c>
      <c r="AC89" s="63" t="b">
        <f>NOT(ISERROR((FIND("Fakülte",E88))))</f>
        <v>1</v>
      </c>
      <c r="AD89" s="63" t="b">
        <f>NOT(ISERROR((FIND("Fakülte",O88))))</f>
        <v>0</v>
      </c>
      <c r="AE89" s="63" t="b">
        <f>NOT(ISERROR((FIND("Üniversite",E88))))</f>
        <v>0</v>
      </c>
      <c r="AF89" s="63" t="b">
        <f>NOT(ISERROR((FIND("Üniversite",O88))))</f>
        <v>1</v>
      </c>
      <c r="AG89" s="63" t="b">
        <f>NOT(ISERROR((FIND("Staj",E88))))</f>
        <v>0</v>
      </c>
      <c r="AH89" s="63" t="b">
        <f>NOT(ISERROR((FIND("Staj",O88))))</f>
        <v>0</v>
      </c>
      <c r="AI89" s="9" t="s">
        <v>521</v>
      </c>
    </row>
    <row r="90" spans="1:35" ht="14.25" customHeight="1" x14ac:dyDescent="0.3">
      <c r="A90" s="309"/>
      <c r="B90" s="306"/>
      <c r="C90" s="52">
        <f>+IF(D90="","",C88+1)</f>
        <v>9</v>
      </c>
      <c r="D90" s="61" t="s">
        <v>156</v>
      </c>
      <c r="E90" s="62" t="s">
        <v>157</v>
      </c>
      <c r="F90" s="57">
        <v>2</v>
      </c>
      <c r="G90" s="57">
        <v>0</v>
      </c>
      <c r="H90" s="57">
        <v>0</v>
      </c>
      <c r="I90" s="58">
        <f>IF(E90="","",SUM(F90,SUM(G90,H90)/2))</f>
        <v>2</v>
      </c>
      <c r="J90" s="59">
        <v>3</v>
      </c>
      <c r="K90" s="60"/>
      <c r="L90" s="306"/>
      <c r="M90" s="52" t="str">
        <f>+IF(N90="","",M88+1)</f>
        <v/>
      </c>
      <c r="N90" s="61"/>
      <c r="O90" s="62"/>
      <c r="P90" s="57"/>
      <c r="Q90" s="57"/>
      <c r="R90" s="57"/>
      <c r="S90" s="58" t="str">
        <f>IF(O90="","",SUM(P90,SUM(Q90,R90)/2))</f>
        <v/>
      </c>
      <c r="T90" s="59"/>
      <c r="U90" s="60"/>
      <c r="V90" s="63"/>
      <c r="W90" s="63" t="b">
        <f>NOT(ISERROR((FIND("Seçmeli",E90))))</f>
        <v>1</v>
      </c>
      <c r="X90" s="63" t="b">
        <f>NOT(ISERROR((FIND("Seçmeli",O90))))</f>
        <v>0</v>
      </c>
      <c r="Y90" s="63">
        <f>+IF(W90=TRUE,J90,"")</f>
        <v>3</v>
      </c>
      <c r="Z90" s="63" t="str">
        <f>+IF(X90=TRUE,T90,"")</f>
        <v/>
      </c>
      <c r="AA90" s="63" t="b">
        <f>NOT(ISERROR((FIND("Bölüm",E90))))</f>
        <v>0</v>
      </c>
      <c r="AB90" s="63" t="b">
        <f>NOT(ISERROR((FIND("Bölüm",O90))))</f>
        <v>0</v>
      </c>
      <c r="AC90" s="63" t="b">
        <f>NOT(ISERROR((FIND("Fakülte",E90))))</f>
        <v>0</v>
      </c>
      <c r="AD90" s="63" t="b">
        <f>NOT(ISERROR((FIND("Fakülte",O90))))</f>
        <v>0</v>
      </c>
      <c r="AE90" s="63" t="b">
        <f>NOT(ISERROR((FIND("Üniversite",E90))))</f>
        <v>1</v>
      </c>
      <c r="AF90" s="63" t="b">
        <f>NOT(ISERROR((FIND("Üniversite",O90))))</f>
        <v>0</v>
      </c>
      <c r="AG90" s="63" t="b">
        <f>NOT(ISERROR((FIND("Staj",E90))))</f>
        <v>0</v>
      </c>
      <c r="AH90" s="63" t="b">
        <f>NOT(ISERROR((FIND("Staj",O90))))</f>
        <v>0</v>
      </c>
      <c r="AI90" s="9" t="str">
        <f>+IF(OR(D90&lt;&gt;"",N90&lt;&gt;""),"","boş")</f>
        <v/>
      </c>
    </row>
    <row r="91" spans="1:35" ht="14.25" hidden="1" customHeight="1" x14ac:dyDescent="0.3">
      <c r="A91" s="309"/>
      <c r="B91" s="306"/>
      <c r="C91" s="269"/>
      <c r="D91" s="270"/>
      <c r="E91" s="271" t="s">
        <v>381</v>
      </c>
      <c r="F91" s="269"/>
      <c r="G91" s="269"/>
      <c r="H91" s="269"/>
      <c r="I91" s="272"/>
      <c r="J91" s="272"/>
      <c r="K91" s="273"/>
      <c r="L91" s="306"/>
      <c r="M91" s="269"/>
      <c r="N91" s="270"/>
      <c r="O91" s="271"/>
      <c r="P91" s="269"/>
      <c r="Q91" s="269"/>
      <c r="R91" s="269"/>
      <c r="S91" s="272"/>
      <c r="T91" s="272"/>
      <c r="U91" s="273"/>
      <c r="V91" s="63"/>
      <c r="W91" s="63" t="b">
        <f>NOT(ISERROR((FIND("Seçmeli",E90))))</f>
        <v>1</v>
      </c>
      <c r="X91" s="63" t="b">
        <f>NOT(ISERROR((FIND("Seçmeli",O90))))</f>
        <v>0</v>
      </c>
      <c r="Y91" s="63">
        <f>+IF(W90=TRUE,J90,"")</f>
        <v>3</v>
      </c>
      <c r="Z91" s="63" t="str">
        <f>+IF(X90=TRUE,T90,"")</f>
        <v/>
      </c>
      <c r="AA91" s="63" t="b">
        <f>NOT(ISERROR((FIND("Bölüm",E90))))</f>
        <v>0</v>
      </c>
      <c r="AB91" s="63" t="b">
        <f>NOT(ISERROR((FIND("Bölüm",O90))))</f>
        <v>0</v>
      </c>
      <c r="AC91" s="63" t="b">
        <f>NOT(ISERROR((FIND("Fakülte",E90))))</f>
        <v>0</v>
      </c>
      <c r="AD91" s="63" t="b">
        <f>NOT(ISERROR((FIND("Fakülte",O90))))</f>
        <v>0</v>
      </c>
      <c r="AE91" s="63" t="b">
        <f>NOT(ISERROR((FIND("Üniversite",E90))))</f>
        <v>1</v>
      </c>
      <c r="AF91" s="63" t="b">
        <f>NOT(ISERROR((FIND("Üniversite",O90))))</f>
        <v>0</v>
      </c>
      <c r="AG91" s="63" t="b">
        <f>NOT(ISERROR((FIND("Staj",E90))))</f>
        <v>0</v>
      </c>
      <c r="AH91" s="63" t="b">
        <f>NOT(ISERROR((FIND("Staj",O90))))</f>
        <v>0</v>
      </c>
      <c r="AI91" s="9" t="s">
        <v>521</v>
      </c>
    </row>
    <row r="92" spans="1:35" ht="14.25" hidden="1" customHeight="1" x14ac:dyDescent="0.3">
      <c r="A92" s="309"/>
      <c r="B92" s="306"/>
      <c r="C92" s="52" t="str">
        <f>+IF(D92="","",C90+1)</f>
        <v/>
      </c>
      <c r="D92" s="61"/>
      <c r="E92" s="62"/>
      <c r="F92" s="57"/>
      <c r="G92" s="57"/>
      <c r="H92" s="57"/>
      <c r="I92" s="58" t="str">
        <f>IF(E92="","",SUM(F92,SUM(G92,H92)/2))</f>
        <v/>
      </c>
      <c r="J92" s="59"/>
      <c r="K92" s="60"/>
      <c r="L92" s="306"/>
      <c r="M92" s="52" t="str">
        <f>+IF(N92="","",M90+1)</f>
        <v/>
      </c>
      <c r="N92" s="61"/>
      <c r="O92" s="62"/>
      <c r="P92" s="57"/>
      <c r="Q92" s="57"/>
      <c r="R92" s="57"/>
      <c r="S92" s="58" t="str">
        <f>IF(O92="","",SUM(P92,SUM(Q92,R92)/2))</f>
        <v/>
      </c>
      <c r="T92" s="59"/>
      <c r="U92" s="60"/>
      <c r="V92" s="63"/>
      <c r="W92" s="63" t="b">
        <f>NOT(ISERROR((FIND("Seçmeli",E92))))</f>
        <v>0</v>
      </c>
      <c r="X92" s="63" t="b">
        <f>NOT(ISERROR((FIND("Seçmeli",O92))))</f>
        <v>0</v>
      </c>
      <c r="Y92" s="63" t="str">
        <f>+IF(W92=TRUE,J92,"")</f>
        <v/>
      </c>
      <c r="Z92" s="63" t="str">
        <f>+IF(X92=TRUE,T92,"")</f>
        <v/>
      </c>
      <c r="AA92" s="63" t="b">
        <f>NOT(ISERROR((FIND("Bölüm",E92))))</f>
        <v>0</v>
      </c>
      <c r="AB92" s="63" t="b">
        <f>NOT(ISERROR((FIND("Bölüm",O92))))</f>
        <v>0</v>
      </c>
      <c r="AC92" s="63" t="b">
        <f>NOT(ISERROR((FIND("Fakülte",E92))))</f>
        <v>0</v>
      </c>
      <c r="AD92" s="63" t="b">
        <f>NOT(ISERROR((FIND("Fakülte",O92))))</f>
        <v>0</v>
      </c>
      <c r="AE92" s="63" t="b">
        <f>NOT(ISERROR((FIND("Üniversite",E92))))</f>
        <v>0</v>
      </c>
      <c r="AF92" s="63" t="b">
        <f>NOT(ISERROR((FIND("Üniversite",O92))))</f>
        <v>0</v>
      </c>
      <c r="AG92" s="63" t="b">
        <f>NOT(ISERROR((FIND("Staj",E92))))</f>
        <v>0</v>
      </c>
      <c r="AH92" s="63" t="b">
        <f>NOT(ISERROR((FIND("Staj",O92))))</f>
        <v>0</v>
      </c>
      <c r="AI92" s="9" t="str">
        <f>+IF(OR(D92&lt;&gt;"",N92&lt;&gt;""),"","boş")</f>
        <v>boş</v>
      </c>
    </row>
    <row r="93" spans="1:35" ht="14.25" hidden="1" customHeight="1" x14ac:dyDescent="0.3">
      <c r="A93" s="309"/>
      <c r="B93" s="306"/>
      <c r="C93" s="269"/>
      <c r="D93" s="270"/>
      <c r="E93" s="271"/>
      <c r="F93" s="269"/>
      <c r="G93" s="269"/>
      <c r="H93" s="269"/>
      <c r="I93" s="272"/>
      <c r="J93" s="272"/>
      <c r="K93" s="273"/>
      <c r="L93" s="306"/>
      <c r="M93" s="269"/>
      <c r="N93" s="270"/>
      <c r="O93" s="271"/>
      <c r="P93" s="269"/>
      <c r="Q93" s="269"/>
      <c r="R93" s="269"/>
      <c r="S93" s="272"/>
      <c r="T93" s="272"/>
      <c r="U93" s="273"/>
      <c r="V93" s="63"/>
      <c r="W93" s="63" t="b">
        <f>NOT(ISERROR((FIND("Seçmeli",E92))))</f>
        <v>0</v>
      </c>
      <c r="X93" s="63" t="b">
        <f>NOT(ISERROR((FIND("Seçmeli",O92))))</f>
        <v>0</v>
      </c>
      <c r="Y93" s="63" t="str">
        <f>+IF(W92=TRUE,J92,"")</f>
        <v/>
      </c>
      <c r="Z93" s="63" t="str">
        <f>+IF(X92=TRUE,T92,"")</f>
        <v/>
      </c>
      <c r="AA93" s="63" t="b">
        <f>NOT(ISERROR((FIND("Bölüm",E92))))</f>
        <v>0</v>
      </c>
      <c r="AB93" s="63" t="b">
        <f>NOT(ISERROR((FIND("Bölüm",O92))))</f>
        <v>0</v>
      </c>
      <c r="AC93" s="63" t="b">
        <f>NOT(ISERROR((FIND("Fakülte",E92))))</f>
        <v>0</v>
      </c>
      <c r="AD93" s="63" t="b">
        <f>NOT(ISERROR((FIND("Fakülte",O92))))</f>
        <v>0</v>
      </c>
      <c r="AE93" s="63" t="b">
        <f>NOT(ISERROR((FIND("Üniversite",E92))))</f>
        <v>0</v>
      </c>
      <c r="AF93" s="63" t="b">
        <f>NOT(ISERROR((FIND("Üniversite",O92))))</f>
        <v>0</v>
      </c>
      <c r="AG93" s="63" t="b">
        <f>NOT(ISERROR((FIND("Staj",E92))))</f>
        <v>0</v>
      </c>
      <c r="AH93" s="63" t="b">
        <f>NOT(ISERROR((FIND("Staj",O92))))</f>
        <v>0</v>
      </c>
      <c r="AI93" s="9" t="s">
        <v>521</v>
      </c>
    </row>
    <row r="94" spans="1:35" ht="14.25" customHeight="1" x14ac:dyDescent="0.3">
      <c r="A94" s="309"/>
      <c r="B94" s="306"/>
      <c r="C94" s="72"/>
      <c r="D94" s="73"/>
      <c r="E94" s="78" t="s">
        <v>40</v>
      </c>
      <c r="F94" s="74">
        <f t="shared" ref="F94:J94" si="14">+SUM(F74:F93)</f>
        <v>19</v>
      </c>
      <c r="G94" s="75">
        <f t="shared" si="14"/>
        <v>0</v>
      </c>
      <c r="H94" s="75">
        <f t="shared" si="14"/>
        <v>2</v>
      </c>
      <c r="I94" s="75">
        <f t="shared" si="14"/>
        <v>20</v>
      </c>
      <c r="J94" s="76">
        <f t="shared" si="14"/>
        <v>31</v>
      </c>
      <c r="K94" s="77"/>
      <c r="L94" s="306"/>
      <c r="M94" s="72"/>
      <c r="N94" s="73"/>
      <c r="O94" s="78" t="s">
        <v>40</v>
      </c>
      <c r="P94" s="74">
        <f t="shared" ref="P94:T94" si="15">+SUM(P74:P93)</f>
        <v>20</v>
      </c>
      <c r="Q94" s="75">
        <f t="shared" si="15"/>
        <v>0</v>
      </c>
      <c r="R94" s="75">
        <f t="shared" si="15"/>
        <v>2</v>
      </c>
      <c r="S94" s="75">
        <f t="shared" si="15"/>
        <v>21</v>
      </c>
      <c r="T94" s="76">
        <f t="shared" si="15"/>
        <v>29</v>
      </c>
      <c r="U94" s="77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9"/>
    </row>
    <row r="95" spans="1:35" ht="14.25" customHeight="1" x14ac:dyDescent="0.3">
      <c r="A95" s="310"/>
      <c r="B95" s="307"/>
      <c r="C95" s="80"/>
      <c r="D95" s="81"/>
      <c r="E95" s="94" t="s">
        <v>41</v>
      </c>
      <c r="F95" s="83">
        <f t="shared" ref="F95:J95" si="16">P72+F94</f>
        <v>138</v>
      </c>
      <c r="G95" s="83">
        <f t="shared" si="16"/>
        <v>10</v>
      </c>
      <c r="H95" s="83">
        <f t="shared" si="16"/>
        <v>10</v>
      </c>
      <c r="I95" s="83">
        <f t="shared" si="16"/>
        <v>148</v>
      </c>
      <c r="J95" s="84">
        <f t="shared" si="16"/>
        <v>211</v>
      </c>
      <c r="K95" s="85"/>
      <c r="L95" s="307"/>
      <c r="M95" s="80"/>
      <c r="N95" s="81"/>
      <c r="O95" s="94" t="s">
        <v>101</v>
      </c>
      <c r="P95" s="83">
        <f t="shared" ref="P95:T95" si="17">F95+P94</f>
        <v>158</v>
      </c>
      <c r="Q95" s="83">
        <f t="shared" si="17"/>
        <v>10</v>
      </c>
      <c r="R95" s="83">
        <f t="shared" si="17"/>
        <v>12</v>
      </c>
      <c r="S95" s="83">
        <f t="shared" si="17"/>
        <v>169</v>
      </c>
      <c r="T95" s="84">
        <f t="shared" si="17"/>
        <v>240</v>
      </c>
      <c r="U95" s="85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9"/>
    </row>
    <row r="96" spans="1:35" ht="14.25" customHeight="1" x14ac:dyDescent="0.3">
      <c r="A96" s="2"/>
      <c r="B96" s="275"/>
      <c r="C96" s="6"/>
      <c r="D96" s="275"/>
      <c r="E96" s="276"/>
      <c r="F96" s="276"/>
      <c r="G96" s="276"/>
      <c r="H96" s="276"/>
      <c r="I96" s="275"/>
      <c r="J96" s="277"/>
      <c r="K96" s="276"/>
      <c r="L96" s="275"/>
      <c r="M96" s="6"/>
      <c r="N96" s="275"/>
      <c r="O96" s="249" t="s">
        <v>511</v>
      </c>
      <c r="P96" s="278">
        <f t="shared" ref="P96:T96" si="18">+F25+P25+F48+P48+F71+P71+F94+P94</f>
        <v>158</v>
      </c>
      <c r="Q96" s="278">
        <f t="shared" si="18"/>
        <v>10</v>
      </c>
      <c r="R96" s="278">
        <f t="shared" si="18"/>
        <v>12</v>
      </c>
      <c r="S96" s="279">
        <f t="shared" si="18"/>
        <v>169</v>
      </c>
      <c r="T96" s="280">
        <f t="shared" si="18"/>
        <v>240</v>
      </c>
      <c r="U96" s="281"/>
      <c r="V96" s="282"/>
      <c r="W96" s="282"/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9"/>
    </row>
    <row r="97" spans="1:35" ht="14.25" customHeight="1" x14ac:dyDescent="0.3">
      <c r="A97" s="248"/>
      <c r="B97" s="87"/>
      <c r="C97" s="283"/>
      <c r="D97" s="87"/>
      <c r="E97" s="100"/>
      <c r="F97" s="100"/>
      <c r="G97" s="100"/>
      <c r="H97" s="100"/>
      <c r="I97" s="87"/>
      <c r="J97" s="102"/>
      <c r="K97" s="100"/>
      <c r="L97" s="87"/>
      <c r="M97" s="283"/>
      <c r="N97" s="87"/>
      <c r="O97" s="63"/>
      <c r="P97" s="63"/>
      <c r="Q97" s="63"/>
      <c r="R97" s="63"/>
      <c r="S97" s="63"/>
      <c r="T97" s="63"/>
      <c r="U97" s="63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9"/>
    </row>
    <row r="98" spans="1:35" ht="14.25" customHeight="1" x14ac:dyDescent="0.3">
      <c r="A98" s="2"/>
      <c r="B98" s="275"/>
      <c r="C98" s="6"/>
      <c r="D98" s="275"/>
      <c r="E98" s="276"/>
      <c r="F98" s="276"/>
      <c r="G98" s="276"/>
      <c r="H98" s="276"/>
      <c r="I98" s="275"/>
      <c r="J98" s="277"/>
      <c r="K98" s="276"/>
      <c r="L98" s="275"/>
      <c r="M98" s="6"/>
      <c r="N98" s="275"/>
      <c r="O98" s="107"/>
      <c r="P98" s="284"/>
      <c r="Q98" s="284"/>
      <c r="R98" s="249" t="s">
        <v>569</v>
      </c>
      <c r="S98" s="325">
        <f>Y2+Z2</f>
        <v>61</v>
      </c>
      <c r="T98" s="304"/>
      <c r="U98" s="281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9"/>
    </row>
    <row r="99" spans="1:35" ht="14.25" customHeight="1" x14ac:dyDescent="0.3">
      <c r="A99" s="2"/>
      <c r="B99" s="275"/>
      <c r="C99" s="6"/>
      <c r="L99" s="275"/>
      <c r="M99" s="6"/>
      <c r="N99" s="275"/>
      <c r="O99" s="107"/>
      <c r="P99" s="284"/>
      <c r="Q99" s="284"/>
      <c r="R99" s="285" t="s">
        <v>570</v>
      </c>
      <c r="S99" s="326" t="str">
        <f>CONCATENATE("% ",ROUND(V2*100,0))</f>
        <v>% 25</v>
      </c>
      <c r="T99" s="304"/>
      <c r="U99" s="281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9"/>
    </row>
    <row r="100" spans="1:35" ht="14.25" customHeight="1" x14ac:dyDescent="0.3">
      <c r="A100" s="286"/>
      <c r="B100" s="100"/>
      <c r="C100" s="100"/>
      <c r="D100" s="287" t="s">
        <v>6</v>
      </c>
      <c r="E100" s="287" t="s">
        <v>7</v>
      </c>
      <c r="F100" s="288" t="s">
        <v>8</v>
      </c>
      <c r="G100" s="288" t="s">
        <v>9</v>
      </c>
      <c r="H100" s="288" t="s">
        <v>10</v>
      </c>
      <c r="I100" s="288" t="s">
        <v>11</v>
      </c>
      <c r="J100" s="289" t="s">
        <v>3</v>
      </c>
      <c r="K100" s="290" t="s">
        <v>12</v>
      </c>
      <c r="L100" s="100"/>
      <c r="M100" s="103"/>
      <c r="N100" s="100"/>
      <c r="O100" s="100"/>
      <c r="P100" s="100"/>
      <c r="Q100" s="100"/>
      <c r="R100" s="100"/>
      <c r="S100" s="87"/>
      <c r="T100" s="102"/>
      <c r="U100" s="100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9"/>
    </row>
    <row r="101" spans="1:35" ht="14.25" customHeight="1" x14ac:dyDescent="0.3">
      <c r="A101" s="286"/>
      <c r="B101" s="100"/>
      <c r="C101" s="103"/>
      <c r="D101" s="188" t="s">
        <v>82</v>
      </c>
      <c r="E101" s="206" t="s">
        <v>83</v>
      </c>
      <c r="F101" s="207">
        <v>3</v>
      </c>
      <c r="G101" s="207">
        <v>0</v>
      </c>
      <c r="H101" s="207">
        <v>0</v>
      </c>
      <c r="I101" s="208">
        <f t="shared" ref="I101:I164" si="19">IF(E101="","",SUM(F101,SUM(G101,H101)/2))</f>
        <v>3</v>
      </c>
      <c r="J101" s="209">
        <v>4</v>
      </c>
      <c r="K101" s="226"/>
      <c r="L101" s="100"/>
      <c r="M101" s="103"/>
      <c r="N101" s="100"/>
      <c r="O101" s="100"/>
      <c r="P101" s="63"/>
      <c r="Q101" s="63"/>
      <c r="R101" s="63"/>
      <c r="S101" s="40"/>
      <c r="T101" s="104"/>
      <c r="U101" s="105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9"/>
    </row>
    <row r="102" spans="1:35" ht="14.25" customHeight="1" x14ac:dyDescent="0.3">
      <c r="A102" s="286"/>
      <c r="B102" s="100"/>
      <c r="C102" s="103"/>
      <c r="D102" s="188" t="s">
        <v>112</v>
      </c>
      <c r="E102" s="206" t="s">
        <v>113</v>
      </c>
      <c r="F102" s="207">
        <v>3</v>
      </c>
      <c r="G102" s="207">
        <v>0</v>
      </c>
      <c r="H102" s="207">
        <v>0</v>
      </c>
      <c r="I102" s="208">
        <f t="shared" si="19"/>
        <v>3</v>
      </c>
      <c r="J102" s="209">
        <v>4</v>
      </c>
      <c r="K102" s="226"/>
      <c r="L102" s="100"/>
      <c r="M102" s="103"/>
      <c r="N102" s="100"/>
      <c r="O102" s="100"/>
      <c r="P102" s="63"/>
      <c r="Q102" s="63"/>
      <c r="R102" s="63"/>
      <c r="S102" s="40"/>
      <c r="T102" s="104"/>
      <c r="U102" s="105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9"/>
    </row>
    <row r="103" spans="1:35" ht="14.25" customHeight="1" x14ac:dyDescent="0.3">
      <c r="A103" s="286"/>
      <c r="B103" s="100"/>
      <c r="C103" s="103"/>
      <c r="D103" s="188" t="s">
        <v>118</v>
      </c>
      <c r="E103" s="206" t="s">
        <v>119</v>
      </c>
      <c r="F103" s="207">
        <v>2</v>
      </c>
      <c r="G103" s="207">
        <v>0</v>
      </c>
      <c r="H103" s="207">
        <v>0</v>
      </c>
      <c r="I103" s="208">
        <f t="shared" si="19"/>
        <v>2</v>
      </c>
      <c r="J103" s="209">
        <v>2</v>
      </c>
      <c r="K103" s="226"/>
      <c r="L103" s="100"/>
      <c r="M103" s="103"/>
      <c r="N103" s="100"/>
      <c r="O103" s="100"/>
      <c r="P103" s="63"/>
      <c r="Q103" s="63"/>
      <c r="R103" s="63"/>
      <c r="S103" s="40"/>
      <c r="T103" s="104"/>
      <c r="U103" s="105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9"/>
    </row>
    <row r="104" spans="1:35" ht="14.25" customHeight="1" x14ac:dyDescent="0.3">
      <c r="A104" s="286"/>
      <c r="B104" s="100"/>
      <c r="C104" s="103"/>
      <c r="D104" s="188" t="s">
        <v>136</v>
      </c>
      <c r="E104" s="206" t="s">
        <v>137</v>
      </c>
      <c r="F104" s="207">
        <v>2</v>
      </c>
      <c r="G104" s="207">
        <v>0</v>
      </c>
      <c r="H104" s="207">
        <v>0</v>
      </c>
      <c r="I104" s="208">
        <f t="shared" si="19"/>
        <v>2</v>
      </c>
      <c r="J104" s="209">
        <v>2</v>
      </c>
      <c r="K104" s="226"/>
      <c r="L104" s="100"/>
      <c r="M104" s="103"/>
      <c r="N104" s="100"/>
      <c r="O104" s="100"/>
      <c r="P104" s="63"/>
      <c r="Q104" s="63"/>
      <c r="R104" s="63"/>
      <c r="S104" s="40"/>
      <c r="T104" s="104"/>
      <c r="U104" s="105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9"/>
    </row>
    <row r="105" spans="1:35" ht="14.25" customHeight="1" x14ac:dyDescent="0.3">
      <c r="A105" s="286"/>
      <c r="B105" s="100"/>
      <c r="C105" s="103"/>
      <c r="D105" s="188" t="s">
        <v>32</v>
      </c>
      <c r="E105" s="206" t="s">
        <v>33</v>
      </c>
      <c r="F105" s="207">
        <v>1</v>
      </c>
      <c r="G105" s="207">
        <v>2</v>
      </c>
      <c r="H105" s="207">
        <v>0</v>
      </c>
      <c r="I105" s="208">
        <f t="shared" si="19"/>
        <v>2</v>
      </c>
      <c r="J105" s="209">
        <v>2</v>
      </c>
      <c r="K105" s="226"/>
      <c r="L105" s="100"/>
      <c r="M105" s="103"/>
      <c r="N105" s="100"/>
      <c r="O105" s="100"/>
      <c r="P105" s="63"/>
      <c r="Q105" s="63"/>
      <c r="R105" s="63"/>
      <c r="S105" s="40"/>
      <c r="T105" s="104"/>
      <c r="U105" s="105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9"/>
    </row>
    <row r="106" spans="1:35" ht="14.25" customHeight="1" x14ac:dyDescent="0.3">
      <c r="A106" s="286"/>
      <c r="B106" s="100"/>
      <c r="C106" s="103"/>
      <c r="D106" s="188" t="s">
        <v>50</v>
      </c>
      <c r="E106" s="206" t="s">
        <v>37</v>
      </c>
      <c r="F106" s="207">
        <v>1</v>
      </c>
      <c r="G106" s="207">
        <v>2</v>
      </c>
      <c r="H106" s="207">
        <v>0</v>
      </c>
      <c r="I106" s="208">
        <f t="shared" si="19"/>
        <v>2</v>
      </c>
      <c r="J106" s="209">
        <v>3</v>
      </c>
      <c r="K106" s="226"/>
      <c r="L106" s="100"/>
      <c r="M106" s="103"/>
      <c r="N106" s="100"/>
      <c r="O106" s="100"/>
      <c r="P106" s="63"/>
      <c r="Q106" s="63"/>
      <c r="R106" s="63"/>
      <c r="S106" s="40"/>
      <c r="T106" s="104"/>
      <c r="U106" s="105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9"/>
    </row>
    <row r="107" spans="1:35" ht="14.25" customHeight="1" x14ac:dyDescent="0.3">
      <c r="A107" s="286"/>
      <c r="B107" s="100"/>
      <c r="C107" s="103"/>
      <c r="D107" s="188" t="s">
        <v>51</v>
      </c>
      <c r="E107" s="206" t="s">
        <v>52</v>
      </c>
      <c r="F107" s="207">
        <v>1</v>
      </c>
      <c r="G107" s="207">
        <v>2</v>
      </c>
      <c r="H107" s="207">
        <v>0</v>
      </c>
      <c r="I107" s="208">
        <f t="shared" si="19"/>
        <v>2</v>
      </c>
      <c r="J107" s="209">
        <v>4</v>
      </c>
      <c r="K107" s="226"/>
      <c r="L107" s="100"/>
      <c r="M107" s="103"/>
      <c r="N107" s="100"/>
      <c r="O107" s="100"/>
      <c r="P107" s="63"/>
      <c r="Q107" s="63"/>
      <c r="R107" s="63"/>
      <c r="S107" s="40"/>
      <c r="T107" s="104"/>
      <c r="U107" s="105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9"/>
    </row>
    <row r="108" spans="1:35" ht="14.25" customHeight="1" x14ac:dyDescent="0.3">
      <c r="A108" s="286"/>
      <c r="B108" s="100"/>
      <c r="C108" s="103"/>
      <c r="D108" s="188" t="s">
        <v>114</v>
      </c>
      <c r="E108" s="206" t="s">
        <v>115</v>
      </c>
      <c r="F108" s="207">
        <v>3</v>
      </c>
      <c r="G108" s="207">
        <v>0</v>
      </c>
      <c r="H108" s="207">
        <v>0</v>
      </c>
      <c r="I108" s="208">
        <f t="shared" si="19"/>
        <v>3</v>
      </c>
      <c r="J108" s="209">
        <v>4</v>
      </c>
      <c r="K108" s="226"/>
      <c r="L108" s="100"/>
      <c r="M108" s="103"/>
      <c r="N108" s="100"/>
      <c r="O108" s="100"/>
      <c r="P108" s="63"/>
      <c r="Q108" s="63"/>
      <c r="R108" s="63"/>
      <c r="S108" s="40"/>
      <c r="T108" s="104"/>
      <c r="U108" s="105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9"/>
    </row>
    <row r="109" spans="1:35" ht="14.25" customHeight="1" x14ac:dyDescent="0.3">
      <c r="A109" s="286"/>
      <c r="B109" s="100"/>
      <c r="C109" s="103"/>
      <c r="D109" s="188" t="s">
        <v>116</v>
      </c>
      <c r="E109" s="206" t="s">
        <v>117</v>
      </c>
      <c r="F109" s="207">
        <v>3</v>
      </c>
      <c r="G109" s="207">
        <v>0</v>
      </c>
      <c r="H109" s="207">
        <v>0</v>
      </c>
      <c r="I109" s="208">
        <f t="shared" si="19"/>
        <v>3</v>
      </c>
      <c r="J109" s="209">
        <v>4</v>
      </c>
      <c r="K109" s="226"/>
      <c r="L109" s="100"/>
      <c r="M109" s="103"/>
      <c r="N109" s="100"/>
      <c r="O109" s="100"/>
      <c r="P109" s="63"/>
      <c r="Q109" s="63"/>
      <c r="R109" s="63"/>
      <c r="S109" s="40"/>
      <c r="T109" s="104"/>
      <c r="U109" s="105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9"/>
    </row>
    <row r="110" spans="1:35" ht="14.25" customHeight="1" x14ac:dyDescent="0.3">
      <c r="A110" s="286"/>
      <c r="B110" s="100"/>
      <c r="C110" s="103"/>
      <c r="D110" s="188" t="s">
        <v>129</v>
      </c>
      <c r="E110" s="206" t="s">
        <v>130</v>
      </c>
      <c r="F110" s="207">
        <v>3</v>
      </c>
      <c r="G110" s="207">
        <v>0</v>
      </c>
      <c r="H110" s="207">
        <v>0</v>
      </c>
      <c r="I110" s="208">
        <f t="shared" si="19"/>
        <v>3</v>
      </c>
      <c r="J110" s="209">
        <v>4</v>
      </c>
      <c r="K110" s="226"/>
      <c r="L110" s="100"/>
      <c r="M110" s="103"/>
      <c r="N110" s="100"/>
      <c r="O110" s="100"/>
      <c r="P110" s="63"/>
      <c r="Q110" s="63"/>
      <c r="R110" s="63"/>
      <c r="S110" s="40"/>
      <c r="T110" s="104"/>
      <c r="U110" s="105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9"/>
    </row>
    <row r="111" spans="1:35" ht="14.25" customHeight="1" x14ac:dyDescent="0.3">
      <c r="A111" s="286"/>
      <c r="B111" s="100"/>
      <c r="C111" s="103"/>
      <c r="D111" s="188" t="s">
        <v>131</v>
      </c>
      <c r="E111" s="206" t="s">
        <v>132</v>
      </c>
      <c r="F111" s="207">
        <v>3</v>
      </c>
      <c r="G111" s="207">
        <v>0</v>
      </c>
      <c r="H111" s="207">
        <v>0</v>
      </c>
      <c r="I111" s="208">
        <f t="shared" si="19"/>
        <v>3</v>
      </c>
      <c r="J111" s="209">
        <v>4</v>
      </c>
      <c r="K111" s="226"/>
      <c r="L111" s="100"/>
      <c r="M111" s="103"/>
      <c r="N111" s="100"/>
      <c r="O111" s="100"/>
      <c r="P111" s="63"/>
      <c r="Q111" s="63"/>
      <c r="R111" s="63"/>
      <c r="S111" s="40"/>
      <c r="T111" s="104"/>
      <c r="U111" s="105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9"/>
    </row>
    <row r="112" spans="1:35" ht="14.25" customHeight="1" x14ac:dyDescent="0.3">
      <c r="A112" s="286"/>
      <c r="B112" s="100"/>
      <c r="C112" s="103"/>
      <c r="D112" s="188" t="s">
        <v>166</v>
      </c>
      <c r="E112" s="206" t="s">
        <v>167</v>
      </c>
      <c r="F112" s="207">
        <v>3</v>
      </c>
      <c r="G112" s="207">
        <v>0</v>
      </c>
      <c r="H112" s="207">
        <v>0</v>
      </c>
      <c r="I112" s="208">
        <f t="shared" si="19"/>
        <v>3</v>
      </c>
      <c r="J112" s="209">
        <v>4</v>
      </c>
      <c r="K112" s="226"/>
      <c r="L112" s="100"/>
      <c r="M112" s="103"/>
      <c r="N112" s="100"/>
      <c r="O112" s="100"/>
      <c r="P112" s="63"/>
      <c r="Q112" s="63"/>
      <c r="R112" s="63"/>
      <c r="S112" s="40"/>
      <c r="T112" s="104"/>
      <c r="U112" s="105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9"/>
    </row>
    <row r="113" spans="1:35" ht="14.25" customHeight="1" x14ac:dyDescent="0.3">
      <c r="A113" s="286"/>
      <c r="B113" s="100"/>
      <c r="C113" s="103"/>
      <c r="D113" s="188" t="s">
        <v>146</v>
      </c>
      <c r="E113" s="206" t="s">
        <v>147</v>
      </c>
      <c r="F113" s="207">
        <v>3</v>
      </c>
      <c r="G113" s="207">
        <v>0</v>
      </c>
      <c r="H113" s="207">
        <v>0</v>
      </c>
      <c r="I113" s="208">
        <f t="shared" si="19"/>
        <v>3</v>
      </c>
      <c r="J113" s="209">
        <v>4</v>
      </c>
      <c r="K113" s="226"/>
      <c r="L113" s="100"/>
      <c r="M113" s="103"/>
      <c r="N113" s="100"/>
      <c r="O113" s="100"/>
      <c r="P113" s="63"/>
      <c r="Q113" s="63"/>
      <c r="R113" s="63"/>
      <c r="S113" s="40"/>
      <c r="T113" s="104"/>
      <c r="U113" s="105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9"/>
    </row>
    <row r="114" spans="1:35" ht="14.25" customHeight="1" x14ac:dyDescent="0.3">
      <c r="A114" s="286"/>
      <c r="B114" s="100"/>
      <c r="C114" s="103"/>
      <c r="D114" s="188" t="s">
        <v>148</v>
      </c>
      <c r="E114" s="206" t="s">
        <v>149</v>
      </c>
      <c r="F114" s="207">
        <v>3</v>
      </c>
      <c r="G114" s="207">
        <v>0</v>
      </c>
      <c r="H114" s="207">
        <v>0</v>
      </c>
      <c r="I114" s="208">
        <f t="shared" si="19"/>
        <v>3</v>
      </c>
      <c r="J114" s="209">
        <v>4</v>
      </c>
      <c r="K114" s="226"/>
      <c r="L114" s="100"/>
      <c r="M114" s="103"/>
      <c r="N114" s="100"/>
      <c r="O114" s="100"/>
      <c r="P114" s="63"/>
      <c r="Q114" s="63"/>
      <c r="R114" s="63"/>
      <c r="S114" s="40"/>
      <c r="T114" s="104"/>
      <c r="U114" s="105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9"/>
    </row>
    <row r="115" spans="1:35" ht="14.25" customHeight="1" x14ac:dyDescent="0.3">
      <c r="A115" s="286"/>
      <c r="B115" s="100"/>
      <c r="C115" s="103"/>
      <c r="D115" s="188" t="s">
        <v>150</v>
      </c>
      <c r="E115" s="206" t="s">
        <v>151</v>
      </c>
      <c r="F115" s="207">
        <v>3</v>
      </c>
      <c r="G115" s="207">
        <v>0</v>
      </c>
      <c r="H115" s="207">
        <v>0</v>
      </c>
      <c r="I115" s="208">
        <f t="shared" si="19"/>
        <v>3</v>
      </c>
      <c r="J115" s="209">
        <v>4</v>
      </c>
      <c r="K115" s="226"/>
      <c r="L115" s="100"/>
      <c r="M115" s="103"/>
      <c r="N115" s="100"/>
      <c r="O115" s="100"/>
      <c r="P115" s="63"/>
      <c r="Q115" s="63"/>
      <c r="R115" s="63"/>
      <c r="S115" s="40"/>
      <c r="T115" s="104"/>
      <c r="U115" s="105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9"/>
    </row>
    <row r="116" spans="1:35" ht="14.25" customHeight="1" x14ac:dyDescent="0.3">
      <c r="A116" s="286"/>
      <c r="B116" s="100"/>
      <c r="C116" s="103"/>
      <c r="D116" s="188" t="s">
        <v>164</v>
      </c>
      <c r="E116" s="206" t="s">
        <v>165</v>
      </c>
      <c r="F116" s="207">
        <v>3</v>
      </c>
      <c r="G116" s="207">
        <v>0</v>
      </c>
      <c r="H116" s="207">
        <v>0</v>
      </c>
      <c r="I116" s="208">
        <f t="shared" si="19"/>
        <v>3</v>
      </c>
      <c r="J116" s="209">
        <v>4</v>
      </c>
      <c r="K116" s="226"/>
      <c r="L116" s="100"/>
      <c r="M116" s="103"/>
      <c r="N116" s="100"/>
      <c r="O116" s="100"/>
      <c r="P116" s="63"/>
      <c r="Q116" s="63"/>
      <c r="R116" s="63"/>
      <c r="S116" s="40"/>
      <c r="T116" s="104"/>
      <c r="U116" s="105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9"/>
    </row>
    <row r="117" spans="1:35" ht="14.25" customHeight="1" x14ac:dyDescent="0.3">
      <c r="A117" s="286"/>
      <c r="B117" s="100"/>
      <c r="C117" s="103"/>
      <c r="D117" s="188" t="s">
        <v>168</v>
      </c>
      <c r="E117" s="206" t="s">
        <v>169</v>
      </c>
      <c r="F117" s="207">
        <v>3</v>
      </c>
      <c r="G117" s="207">
        <v>0</v>
      </c>
      <c r="H117" s="207">
        <v>0</v>
      </c>
      <c r="I117" s="208">
        <f t="shared" si="19"/>
        <v>3</v>
      </c>
      <c r="J117" s="209">
        <v>4</v>
      </c>
      <c r="K117" s="226"/>
      <c r="L117" s="100"/>
      <c r="M117" s="103"/>
      <c r="N117" s="100"/>
      <c r="O117" s="100"/>
      <c r="P117" s="63"/>
      <c r="Q117" s="63"/>
      <c r="R117" s="63"/>
      <c r="S117" s="40"/>
      <c r="T117" s="104"/>
      <c r="U117" s="105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9"/>
    </row>
    <row r="118" spans="1:35" ht="14.25" customHeight="1" x14ac:dyDescent="0.3">
      <c r="A118" s="286"/>
      <c r="B118" s="100"/>
      <c r="C118" s="103"/>
      <c r="D118" s="188" t="s">
        <v>170</v>
      </c>
      <c r="E118" s="206" t="s">
        <v>171</v>
      </c>
      <c r="F118" s="207">
        <v>3</v>
      </c>
      <c r="G118" s="207">
        <v>0</v>
      </c>
      <c r="H118" s="207">
        <v>0</v>
      </c>
      <c r="I118" s="208">
        <f t="shared" si="19"/>
        <v>3</v>
      </c>
      <c r="J118" s="209">
        <v>4</v>
      </c>
      <c r="K118" s="226"/>
      <c r="L118" s="100"/>
      <c r="M118" s="103"/>
      <c r="N118" s="100"/>
      <c r="O118" s="100"/>
      <c r="P118" s="63"/>
      <c r="Q118" s="63"/>
      <c r="R118" s="63"/>
      <c r="S118" s="40"/>
      <c r="T118" s="104"/>
      <c r="U118" s="105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9"/>
    </row>
    <row r="119" spans="1:35" ht="14.25" customHeight="1" x14ac:dyDescent="0.3">
      <c r="A119" s="286"/>
      <c r="B119" s="100"/>
      <c r="C119" s="103"/>
      <c r="D119" s="188" t="s">
        <v>61</v>
      </c>
      <c r="E119" s="206" t="s">
        <v>62</v>
      </c>
      <c r="F119" s="207">
        <v>3</v>
      </c>
      <c r="G119" s="207">
        <v>0</v>
      </c>
      <c r="H119" s="207">
        <v>0</v>
      </c>
      <c r="I119" s="208">
        <f t="shared" si="19"/>
        <v>3</v>
      </c>
      <c r="J119" s="209">
        <v>4</v>
      </c>
      <c r="K119" s="226"/>
      <c r="L119" s="100"/>
      <c r="M119" s="103"/>
      <c r="N119" s="100"/>
      <c r="O119" s="100"/>
      <c r="P119" s="63"/>
      <c r="Q119" s="63"/>
      <c r="R119" s="63"/>
      <c r="S119" s="40"/>
      <c r="T119" s="104"/>
      <c r="U119" s="105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9"/>
    </row>
    <row r="120" spans="1:35" ht="14.25" customHeight="1" x14ac:dyDescent="0.3">
      <c r="A120" s="286"/>
      <c r="B120" s="100"/>
      <c r="C120" s="103"/>
      <c r="D120" s="188" t="s">
        <v>70</v>
      </c>
      <c r="E120" s="206" t="s">
        <v>71</v>
      </c>
      <c r="F120" s="207">
        <v>3</v>
      </c>
      <c r="G120" s="207">
        <v>0</v>
      </c>
      <c r="H120" s="207">
        <v>0</v>
      </c>
      <c r="I120" s="208">
        <f t="shared" si="19"/>
        <v>3</v>
      </c>
      <c r="J120" s="209">
        <v>5</v>
      </c>
      <c r="K120" s="226"/>
      <c r="L120" s="100"/>
      <c r="M120" s="103"/>
      <c r="N120" s="100"/>
      <c r="O120" s="100"/>
      <c r="P120" s="63"/>
      <c r="Q120" s="63"/>
      <c r="R120" s="63"/>
      <c r="S120" s="40"/>
      <c r="T120" s="104"/>
      <c r="U120" s="105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9"/>
    </row>
    <row r="121" spans="1:35" ht="14.25" customHeight="1" x14ac:dyDescent="0.3">
      <c r="A121" s="286"/>
      <c r="B121" s="100"/>
      <c r="C121" s="103"/>
      <c r="D121" s="188" t="s">
        <v>75</v>
      </c>
      <c r="E121" s="206" t="s">
        <v>76</v>
      </c>
      <c r="F121" s="207">
        <v>3</v>
      </c>
      <c r="G121" s="207">
        <v>0</v>
      </c>
      <c r="H121" s="207">
        <v>0</v>
      </c>
      <c r="I121" s="208">
        <f t="shared" si="19"/>
        <v>3</v>
      </c>
      <c r="J121" s="209">
        <v>4</v>
      </c>
      <c r="K121" s="226"/>
      <c r="L121" s="100"/>
      <c r="M121" s="103"/>
      <c r="N121" s="100"/>
      <c r="O121" s="100"/>
      <c r="P121" s="63"/>
      <c r="Q121" s="63"/>
      <c r="R121" s="63"/>
      <c r="S121" s="40"/>
      <c r="T121" s="104"/>
      <c r="U121" s="105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9"/>
    </row>
    <row r="122" spans="1:35" ht="14.25" customHeight="1" x14ac:dyDescent="0.3">
      <c r="A122" s="286"/>
      <c r="B122" s="100"/>
      <c r="C122" s="103"/>
      <c r="D122" s="188" t="s">
        <v>154</v>
      </c>
      <c r="E122" s="206" t="s">
        <v>155</v>
      </c>
      <c r="F122" s="207">
        <v>3</v>
      </c>
      <c r="G122" s="207">
        <v>0</v>
      </c>
      <c r="H122" s="207">
        <v>0</v>
      </c>
      <c r="I122" s="208">
        <f t="shared" si="19"/>
        <v>3</v>
      </c>
      <c r="J122" s="209">
        <v>4</v>
      </c>
      <c r="K122" s="226"/>
      <c r="L122" s="100"/>
      <c r="M122" s="103"/>
      <c r="N122" s="100"/>
      <c r="O122" s="100"/>
      <c r="P122" s="63"/>
      <c r="Q122" s="63"/>
      <c r="R122" s="63"/>
      <c r="S122" s="40"/>
      <c r="T122" s="104"/>
      <c r="U122" s="105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9"/>
    </row>
    <row r="123" spans="1:35" ht="14.25" customHeight="1" x14ac:dyDescent="0.3">
      <c r="A123" s="286"/>
      <c r="B123" s="100"/>
      <c r="C123" s="103"/>
      <c r="D123" s="188" t="s">
        <v>172</v>
      </c>
      <c r="E123" s="206" t="s">
        <v>173</v>
      </c>
      <c r="F123" s="207">
        <v>3</v>
      </c>
      <c r="G123" s="207">
        <v>0</v>
      </c>
      <c r="H123" s="207">
        <v>0</v>
      </c>
      <c r="I123" s="208">
        <f t="shared" si="19"/>
        <v>3</v>
      </c>
      <c r="J123" s="209">
        <v>4</v>
      </c>
      <c r="K123" s="226"/>
      <c r="L123" s="100"/>
      <c r="M123" s="103"/>
      <c r="N123" s="100"/>
      <c r="O123" s="100"/>
      <c r="P123" s="63"/>
      <c r="Q123" s="63"/>
      <c r="R123" s="63"/>
      <c r="S123" s="40"/>
      <c r="T123" s="104"/>
      <c r="U123" s="105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9"/>
    </row>
    <row r="124" spans="1:35" ht="14.25" customHeight="1" x14ac:dyDescent="0.3">
      <c r="A124" s="286"/>
      <c r="B124" s="100"/>
      <c r="C124" s="103"/>
      <c r="D124" s="188" t="s">
        <v>22</v>
      </c>
      <c r="E124" s="206" t="s">
        <v>23</v>
      </c>
      <c r="F124" s="207">
        <v>3</v>
      </c>
      <c r="G124" s="207">
        <v>0</v>
      </c>
      <c r="H124" s="207">
        <v>2</v>
      </c>
      <c r="I124" s="208">
        <f t="shared" si="19"/>
        <v>4</v>
      </c>
      <c r="J124" s="209">
        <v>6</v>
      </c>
      <c r="K124" s="226"/>
      <c r="L124" s="100"/>
      <c r="M124" s="103"/>
      <c r="N124" s="100"/>
      <c r="O124" s="100"/>
      <c r="P124" s="63"/>
      <c r="Q124" s="63"/>
      <c r="R124" s="63"/>
      <c r="S124" s="40"/>
      <c r="T124" s="104"/>
      <c r="U124" s="105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9"/>
    </row>
    <row r="125" spans="1:35" ht="14.25" customHeight="1" x14ac:dyDescent="0.3">
      <c r="A125" s="286"/>
      <c r="B125" s="100"/>
      <c r="C125" s="103"/>
      <c r="D125" s="188" t="s">
        <v>45</v>
      </c>
      <c r="E125" s="206" t="s">
        <v>46</v>
      </c>
      <c r="F125" s="207">
        <v>3</v>
      </c>
      <c r="G125" s="207">
        <v>0</v>
      </c>
      <c r="H125" s="207">
        <v>2</v>
      </c>
      <c r="I125" s="208">
        <f t="shared" si="19"/>
        <v>4</v>
      </c>
      <c r="J125" s="209">
        <v>6</v>
      </c>
      <c r="K125" s="226"/>
      <c r="L125" s="100"/>
      <c r="M125" s="103"/>
      <c r="N125" s="100"/>
      <c r="O125" s="100"/>
      <c r="P125" s="63"/>
      <c r="Q125" s="63"/>
      <c r="R125" s="63"/>
      <c r="S125" s="40"/>
      <c r="T125" s="104"/>
      <c r="U125" s="105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9"/>
    </row>
    <row r="126" spans="1:35" ht="14.25" customHeight="1" x14ac:dyDescent="0.3">
      <c r="A126" s="286"/>
      <c r="B126" s="100"/>
      <c r="C126" s="103"/>
      <c r="D126" s="188" t="s">
        <v>24</v>
      </c>
      <c r="E126" s="206" t="s">
        <v>25</v>
      </c>
      <c r="F126" s="207">
        <v>3</v>
      </c>
      <c r="G126" s="207">
        <v>0</v>
      </c>
      <c r="H126" s="207">
        <v>2</v>
      </c>
      <c r="I126" s="208">
        <f t="shared" si="19"/>
        <v>4</v>
      </c>
      <c r="J126" s="209">
        <v>5</v>
      </c>
      <c r="K126" s="226"/>
      <c r="L126" s="100"/>
      <c r="M126" s="103"/>
      <c r="N126" s="100"/>
      <c r="O126" s="100"/>
      <c r="P126" s="63"/>
      <c r="Q126" s="63"/>
      <c r="R126" s="63"/>
      <c r="S126" s="40"/>
      <c r="T126" s="104"/>
      <c r="U126" s="105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9"/>
    </row>
    <row r="127" spans="1:35" ht="14.25" customHeight="1" x14ac:dyDescent="0.3">
      <c r="A127" s="286"/>
      <c r="B127" s="100"/>
      <c r="C127" s="103"/>
      <c r="D127" s="188" t="s">
        <v>108</v>
      </c>
      <c r="E127" s="206" t="s">
        <v>109</v>
      </c>
      <c r="F127" s="207">
        <v>3</v>
      </c>
      <c r="G127" s="207">
        <v>0</v>
      </c>
      <c r="H127" s="207">
        <v>0</v>
      </c>
      <c r="I127" s="208">
        <f t="shared" si="19"/>
        <v>3</v>
      </c>
      <c r="J127" s="209">
        <v>4</v>
      </c>
      <c r="K127" s="226"/>
      <c r="L127" s="100"/>
      <c r="M127" s="103"/>
      <c r="N127" s="100"/>
      <c r="O127" s="100"/>
      <c r="P127" s="63"/>
      <c r="Q127" s="63"/>
      <c r="R127" s="63"/>
      <c r="S127" s="40"/>
      <c r="T127" s="104"/>
      <c r="U127" s="105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9"/>
    </row>
    <row r="128" spans="1:35" ht="14.25" customHeight="1" x14ac:dyDescent="0.3">
      <c r="A128" s="286"/>
      <c r="B128" s="100"/>
      <c r="C128" s="103"/>
      <c r="D128" s="188" t="s">
        <v>123</v>
      </c>
      <c r="E128" s="206" t="s">
        <v>124</v>
      </c>
      <c r="F128" s="207">
        <v>3</v>
      </c>
      <c r="G128" s="207">
        <v>0</v>
      </c>
      <c r="H128" s="207">
        <v>0</v>
      </c>
      <c r="I128" s="208">
        <f t="shared" si="19"/>
        <v>3</v>
      </c>
      <c r="J128" s="209">
        <v>4</v>
      </c>
      <c r="K128" s="226" t="s">
        <v>108</v>
      </c>
      <c r="L128" s="100"/>
      <c r="M128" s="103"/>
      <c r="N128" s="100"/>
      <c r="O128" s="100"/>
      <c r="P128" s="63"/>
      <c r="Q128" s="63"/>
      <c r="R128" s="63"/>
      <c r="S128" s="40"/>
      <c r="T128" s="104"/>
      <c r="U128" s="105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9"/>
    </row>
    <row r="129" spans="1:35" ht="14.25" customHeight="1" x14ac:dyDescent="0.3">
      <c r="A129" s="286"/>
      <c r="B129" s="100"/>
      <c r="C129" s="103"/>
      <c r="D129" s="188" t="s">
        <v>89</v>
      </c>
      <c r="E129" s="206" t="s">
        <v>90</v>
      </c>
      <c r="F129" s="207">
        <v>3</v>
      </c>
      <c r="G129" s="207">
        <v>0</v>
      </c>
      <c r="H129" s="207">
        <v>0</v>
      </c>
      <c r="I129" s="208">
        <f t="shared" si="19"/>
        <v>3</v>
      </c>
      <c r="J129" s="209">
        <v>4</v>
      </c>
      <c r="K129" s="226"/>
      <c r="L129" s="100"/>
      <c r="M129" s="103"/>
      <c r="N129" s="100"/>
      <c r="O129" s="100"/>
      <c r="P129" s="63"/>
      <c r="Q129" s="63"/>
      <c r="R129" s="63"/>
      <c r="S129" s="40"/>
      <c r="T129" s="104"/>
      <c r="U129" s="105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9"/>
    </row>
    <row r="130" spans="1:35" ht="14.25" customHeight="1" x14ac:dyDescent="0.3">
      <c r="A130" s="286"/>
      <c r="B130" s="100"/>
      <c r="C130" s="103"/>
      <c r="D130" s="188" t="s">
        <v>110</v>
      </c>
      <c r="E130" s="206" t="s">
        <v>111</v>
      </c>
      <c r="F130" s="207">
        <v>3</v>
      </c>
      <c r="G130" s="207">
        <v>0</v>
      </c>
      <c r="H130" s="207">
        <v>0</v>
      </c>
      <c r="I130" s="208">
        <f t="shared" si="19"/>
        <v>3</v>
      </c>
      <c r="J130" s="209">
        <v>4</v>
      </c>
      <c r="K130" s="226"/>
      <c r="L130" s="100"/>
      <c r="M130" s="103"/>
      <c r="N130" s="100"/>
      <c r="O130" s="100"/>
      <c r="P130" s="63"/>
      <c r="Q130" s="63"/>
      <c r="R130" s="63"/>
      <c r="S130" s="40"/>
      <c r="T130" s="104"/>
      <c r="U130" s="105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9"/>
    </row>
    <row r="131" spans="1:35" ht="14.25" customHeight="1" x14ac:dyDescent="0.3">
      <c r="A131" s="286"/>
      <c r="B131" s="100"/>
      <c r="C131" s="103"/>
      <c r="D131" s="188" t="s">
        <v>152</v>
      </c>
      <c r="E131" s="206" t="s">
        <v>153</v>
      </c>
      <c r="F131" s="207">
        <v>2</v>
      </c>
      <c r="G131" s="207">
        <v>0</v>
      </c>
      <c r="H131" s="207">
        <v>0</v>
      </c>
      <c r="I131" s="208">
        <f t="shared" si="19"/>
        <v>2</v>
      </c>
      <c r="J131" s="209">
        <v>2</v>
      </c>
      <c r="K131" s="226"/>
      <c r="L131" s="100"/>
      <c r="M131" s="103"/>
      <c r="N131" s="100"/>
      <c r="O131" s="100"/>
      <c r="P131" s="63"/>
      <c r="Q131" s="63"/>
      <c r="R131" s="63"/>
      <c r="S131" s="40"/>
      <c r="T131" s="104"/>
      <c r="U131" s="105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9"/>
    </row>
    <row r="132" spans="1:35" ht="14.25" customHeight="1" x14ac:dyDescent="0.3">
      <c r="A132" s="286"/>
      <c r="B132" s="100"/>
      <c r="C132" s="103"/>
      <c r="D132" s="188" t="s">
        <v>55</v>
      </c>
      <c r="E132" s="206" t="s">
        <v>56</v>
      </c>
      <c r="F132" s="207">
        <v>1</v>
      </c>
      <c r="G132" s="207">
        <v>0</v>
      </c>
      <c r="H132" s="207">
        <v>0</v>
      </c>
      <c r="I132" s="208">
        <f t="shared" si="19"/>
        <v>1</v>
      </c>
      <c r="J132" s="209">
        <v>2</v>
      </c>
      <c r="K132" s="226"/>
      <c r="L132" s="100"/>
      <c r="M132" s="103"/>
      <c r="N132" s="100"/>
      <c r="O132" s="100"/>
      <c r="P132" s="63"/>
      <c r="Q132" s="63"/>
      <c r="R132" s="63"/>
      <c r="S132" s="40"/>
      <c r="T132" s="104"/>
      <c r="U132" s="105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9"/>
    </row>
    <row r="133" spans="1:35" ht="14.25" customHeight="1" x14ac:dyDescent="0.3">
      <c r="A133" s="286"/>
      <c r="B133" s="100"/>
      <c r="C133" s="103"/>
      <c r="D133" s="188" t="s">
        <v>125</v>
      </c>
      <c r="E133" s="206" t="s">
        <v>126</v>
      </c>
      <c r="F133" s="207">
        <v>3</v>
      </c>
      <c r="G133" s="207">
        <v>0</v>
      </c>
      <c r="H133" s="207">
        <v>0</v>
      </c>
      <c r="I133" s="208">
        <f t="shared" si="19"/>
        <v>3</v>
      </c>
      <c r="J133" s="209">
        <v>5</v>
      </c>
      <c r="K133" s="226"/>
      <c r="L133" s="100"/>
      <c r="M133" s="103"/>
      <c r="N133" s="100"/>
      <c r="O133" s="100"/>
      <c r="P133" s="63"/>
      <c r="Q133" s="63"/>
      <c r="R133" s="63"/>
      <c r="S133" s="40"/>
      <c r="T133" s="104"/>
      <c r="U133" s="105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9"/>
    </row>
    <row r="134" spans="1:35" ht="14.25" customHeight="1" x14ac:dyDescent="0.3">
      <c r="A134" s="286"/>
      <c r="B134" s="100"/>
      <c r="C134" s="103"/>
      <c r="D134" s="188" t="s">
        <v>106</v>
      </c>
      <c r="E134" s="206" t="s">
        <v>107</v>
      </c>
      <c r="F134" s="207">
        <v>3</v>
      </c>
      <c r="G134" s="207">
        <v>0</v>
      </c>
      <c r="H134" s="207">
        <v>0</v>
      </c>
      <c r="I134" s="208">
        <f t="shared" si="19"/>
        <v>3</v>
      </c>
      <c r="J134" s="209">
        <v>5</v>
      </c>
      <c r="K134" s="226" t="s">
        <v>66</v>
      </c>
      <c r="L134" s="100"/>
      <c r="M134" s="103"/>
      <c r="N134" s="100"/>
      <c r="O134" s="100"/>
      <c r="P134" s="63"/>
      <c r="Q134" s="63"/>
      <c r="R134" s="63"/>
      <c r="S134" s="40"/>
      <c r="T134" s="104"/>
      <c r="U134" s="105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9"/>
    </row>
    <row r="135" spans="1:35" ht="14.25" customHeight="1" x14ac:dyDescent="0.3">
      <c r="A135" s="286"/>
      <c r="B135" s="100"/>
      <c r="C135" s="103"/>
      <c r="D135" s="188" t="s">
        <v>121</v>
      </c>
      <c r="E135" s="206" t="s">
        <v>122</v>
      </c>
      <c r="F135" s="207">
        <v>3</v>
      </c>
      <c r="G135" s="207">
        <v>0</v>
      </c>
      <c r="H135" s="207">
        <v>0</v>
      </c>
      <c r="I135" s="208">
        <f t="shared" si="19"/>
        <v>3</v>
      </c>
      <c r="J135" s="209">
        <v>5</v>
      </c>
      <c r="K135" s="226"/>
      <c r="L135" s="100"/>
      <c r="M135" s="103"/>
      <c r="N135" s="100"/>
      <c r="O135" s="100"/>
      <c r="P135" s="63"/>
      <c r="Q135" s="63"/>
      <c r="R135" s="63"/>
      <c r="S135" s="40"/>
      <c r="T135" s="104"/>
      <c r="U135" s="105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9"/>
    </row>
    <row r="136" spans="1:35" ht="14.25" customHeight="1" x14ac:dyDescent="0.3">
      <c r="A136" s="286"/>
      <c r="B136" s="100"/>
      <c r="C136" s="103"/>
      <c r="D136" s="188" t="s">
        <v>144</v>
      </c>
      <c r="E136" s="206" t="s">
        <v>145</v>
      </c>
      <c r="F136" s="207">
        <v>0</v>
      </c>
      <c r="G136" s="207">
        <v>0</v>
      </c>
      <c r="H136" s="207">
        <v>2</v>
      </c>
      <c r="I136" s="208">
        <f t="shared" si="19"/>
        <v>1</v>
      </c>
      <c r="J136" s="209">
        <v>3</v>
      </c>
      <c r="K136" s="226"/>
      <c r="L136" s="100"/>
      <c r="M136" s="103"/>
      <c r="N136" s="100"/>
      <c r="O136" s="100"/>
      <c r="P136" s="63"/>
      <c r="Q136" s="63"/>
      <c r="R136" s="63"/>
      <c r="S136" s="40"/>
      <c r="T136" s="104"/>
      <c r="U136" s="105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9"/>
    </row>
    <row r="137" spans="1:35" ht="14.25" customHeight="1" x14ac:dyDescent="0.3">
      <c r="A137" s="286"/>
      <c r="B137" s="100"/>
      <c r="C137" s="103"/>
      <c r="D137" s="188" t="s">
        <v>162</v>
      </c>
      <c r="E137" s="206" t="s">
        <v>163</v>
      </c>
      <c r="F137" s="207">
        <v>0</v>
      </c>
      <c r="G137" s="207">
        <v>0</v>
      </c>
      <c r="H137" s="207">
        <v>2</v>
      </c>
      <c r="I137" s="208">
        <f t="shared" si="19"/>
        <v>1</v>
      </c>
      <c r="J137" s="209">
        <v>3</v>
      </c>
      <c r="K137" s="226"/>
      <c r="L137" s="100"/>
      <c r="M137" s="103"/>
      <c r="N137" s="100"/>
      <c r="O137" s="100"/>
      <c r="P137" s="63"/>
      <c r="Q137" s="63"/>
      <c r="R137" s="63"/>
      <c r="S137" s="40"/>
      <c r="T137" s="104"/>
      <c r="U137" s="105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9"/>
    </row>
    <row r="138" spans="1:35" ht="14.25" customHeight="1" x14ac:dyDescent="0.3">
      <c r="A138" s="286"/>
      <c r="B138" s="100"/>
      <c r="C138" s="103"/>
      <c r="D138" s="188" t="s">
        <v>26</v>
      </c>
      <c r="E138" s="206" t="s">
        <v>27</v>
      </c>
      <c r="F138" s="207">
        <v>2</v>
      </c>
      <c r="G138" s="207">
        <v>0</v>
      </c>
      <c r="H138" s="207">
        <v>0</v>
      </c>
      <c r="I138" s="208">
        <f t="shared" si="19"/>
        <v>2</v>
      </c>
      <c r="J138" s="209">
        <v>2</v>
      </c>
      <c r="K138" s="226"/>
      <c r="L138" s="100"/>
      <c r="M138" s="103"/>
      <c r="N138" s="100"/>
      <c r="O138" s="100"/>
      <c r="P138" s="63"/>
      <c r="Q138" s="63"/>
      <c r="R138" s="63"/>
      <c r="S138" s="40"/>
      <c r="T138" s="104"/>
      <c r="U138" s="105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9"/>
    </row>
    <row r="139" spans="1:35" ht="14.25" customHeight="1" x14ac:dyDescent="0.3">
      <c r="A139" s="286"/>
      <c r="B139" s="100"/>
      <c r="C139" s="103"/>
      <c r="D139" s="188" t="s">
        <v>142</v>
      </c>
      <c r="E139" s="206" t="s">
        <v>143</v>
      </c>
      <c r="F139" s="207">
        <v>3</v>
      </c>
      <c r="G139" s="207">
        <v>0</v>
      </c>
      <c r="H139" s="207">
        <v>0</v>
      </c>
      <c r="I139" s="208">
        <f t="shared" si="19"/>
        <v>3</v>
      </c>
      <c r="J139" s="209">
        <v>4</v>
      </c>
      <c r="K139" s="226"/>
      <c r="L139" s="100"/>
      <c r="M139" s="103"/>
      <c r="N139" s="100"/>
      <c r="O139" s="100"/>
      <c r="P139" s="63"/>
      <c r="Q139" s="63"/>
      <c r="R139" s="63"/>
      <c r="S139" s="40"/>
      <c r="T139" s="104"/>
      <c r="U139" s="105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9"/>
    </row>
    <row r="140" spans="1:35" ht="14.25" customHeight="1" x14ac:dyDescent="0.3">
      <c r="A140" s="286"/>
      <c r="B140" s="100"/>
      <c r="C140" s="103"/>
      <c r="D140" s="188" t="s">
        <v>160</v>
      </c>
      <c r="E140" s="206" t="s">
        <v>161</v>
      </c>
      <c r="F140" s="207">
        <v>3</v>
      </c>
      <c r="G140" s="207">
        <v>0</v>
      </c>
      <c r="H140" s="207">
        <v>0</v>
      </c>
      <c r="I140" s="208">
        <f t="shared" si="19"/>
        <v>3</v>
      </c>
      <c r="J140" s="209">
        <v>4</v>
      </c>
      <c r="K140" s="226"/>
      <c r="L140" s="100"/>
      <c r="M140" s="103"/>
      <c r="N140" s="100"/>
      <c r="O140" s="100"/>
      <c r="P140" s="63"/>
      <c r="Q140" s="63"/>
      <c r="R140" s="63"/>
      <c r="S140" s="40"/>
      <c r="T140" s="104"/>
      <c r="U140" s="105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9"/>
    </row>
    <row r="141" spans="1:35" ht="14.25" customHeight="1" x14ac:dyDescent="0.3">
      <c r="A141" s="286"/>
      <c r="B141" s="100"/>
      <c r="C141" s="103"/>
      <c r="D141" s="188" t="s">
        <v>63</v>
      </c>
      <c r="E141" s="206" t="s">
        <v>64</v>
      </c>
      <c r="F141" s="207">
        <v>3</v>
      </c>
      <c r="G141" s="207">
        <v>0</v>
      </c>
      <c r="H141" s="207">
        <v>0</v>
      </c>
      <c r="I141" s="208">
        <f t="shared" si="19"/>
        <v>3</v>
      </c>
      <c r="J141" s="209">
        <v>5</v>
      </c>
      <c r="K141" s="226"/>
      <c r="L141" s="100"/>
      <c r="M141" s="103"/>
      <c r="N141" s="100"/>
      <c r="O141" s="100"/>
      <c r="P141" s="63"/>
      <c r="Q141" s="63"/>
      <c r="R141" s="63"/>
      <c r="S141" s="40"/>
      <c r="T141" s="104"/>
      <c r="U141" s="105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9"/>
    </row>
    <row r="142" spans="1:35" ht="14.25" customHeight="1" x14ac:dyDescent="0.3">
      <c r="A142" s="286"/>
      <c r="B142" s="100"/>
      <c r="C142" s="103"/>
      <c r="D142" s="188" t="s">
        <v>20</v>
      </c>
      <c r="E142" s="206" t="s">
        <v>21</v>
      </c>
      <c r="F142" s="207">
        <v>4</v>
      </c>
      <c r="G142" s="207">
        <v>0</v>
      </c>
      <c r="H142" s="207">
        <v>0</v>
      </c>
      <c r="I142" s="208">
        <f t="shared" si="19"/>
        <v>4</v>
      </c>
      <c r="J142" s="209">
        <v>6</v>
      </c>
      <c r="K142" s="226"/>
      <c r="L142" s="100"/>
      <c r="M142" s="103"/>
      <c r="N142" s="100"/>
      <c r="O142" s="100"/>
      <c r="P142" s="63"/>
      <c r="Q142" s="63"/>
      <c r="R142" s="63"/>
      <c r="S142" s="40"/>
      <c r="T142" s="104"/>
      <c r="U142" s="105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9"/>
    </row>
    <row r="143" spans="1:35" ht="14.25" customHeight="1" x14ac:dyDescent="0.3">
      <c r="A143" s="286"/>
      <c r="B143" s="100"/>
      <c r="C143" s="103"/>
      <c r="D143" s="188" t="s">
        <v>43</v>
      </c>
      <c r="E143" s="206" t="s">
        <v>44</v>
      </c>
      <c r="F143" s="207">
        <v>4</v>
      </c>
      <c r="G143" s="207">
        <v>0</v>
      </c>
      <c r="H143" s="207">
        <v>0</v>
      </c>
      <c r="I143" s="208">
        <f t="shared" si="19"/>
        <v>4</v>
      </c>
      <c r="J143" s="209">
        <v>6</v>
      </c>
      <c r="K143" s="226"/>
      <c r="L143" s="100"/>
      <c r="M143" s="103"/>
      <c r="N143" s="100"/>
      <c r="O143" s="100"/>
      <c r="P143" s="63"/>
      <c r="Q143" s="63"/>
      <c r="R143" s="63"/>
      <c r="S143" s="40"/>
      <c r="T143" s="104"/>
      <c r="U143" s="105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9"/>
    </row>
    <row r="144" spans="1:35" ht="14.25" customHeight="1" x14ac:dyDescent="0.3">
      <c r="A144" s="286"/>
      <c r="B144" s="100"/>
      <c r="C144" s="103"/>
      <c r="D144" s="188" t="s">
        <v>66</v>
      </c>
      <c r="E144" s="206" t="s">
        <v>67</v>
      </c>
      <c r="F144" s="207">
        <v>3</v>
      </c>
      <c r="G144" s="207">
        <v>0</v>
      </c>
      <c r="H144" s="207">
        <v>0</v>
      </c>
      <c r="I144" s="208">
        <f t="shared" si="19"/>
        <v>3</v>
      </c>
      <c r="J144" s="209">
        <v>5</v>
      </c>
      <c r="K144" s="226"/>
      <c r="L144" s="100"/>
      <c r="M144" s="103"/>
      <c r="N144" s="100"/>
      <c r="O144" s="100"/>
      <c r="P144" s="63"/>
      <c r="Q144" s="63"/>
      <c r="R144" s="63"/>
      <c r="S144" s="40"/>
      <c r="T144" s="104"/>
      <c r="U144" s="105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9"/>
    </row>
    <row r="145" spans="1:35" ht="14.25" customHeight="1" x14ac:dyDescent="0.3">
      <c r="A145" s="286"/>
      <c r="B145" s="100"/>
      <c r="C145" s="103"/>
      <c r="D145" s="188" t="s">
        <v>86</v>
      </c>
      <c r="E145" s="206" t="s">
        <v>87</v>
      </c>
      <c r="F145" s="207">
        <v>3</v>
      </c>
      <c r="G145" s="207">
        <v>0</v>
      </c>
      <c r="H145" s="207">
        <v>0</v>
      </c>
      <c r="I145" s="208">
        <f t="shared" si="19"/>
        <v>3</v>
      </c>
      <c r="J145" s="209">
        <v>4</v>
      </c>
      <c r="K145" s="226" t="s">
        <v>66</v>
      </c>
      <c r="L145" s="100"/>
      <c r="M145" s="103"/>
      <c r="N145" s="100"/>
      <c r="O145" s="100"/>
      <c r="P145" s="63"/>
      <c r="Q145" s="63"/>
      <c r="R145" s="63"/>
      <c r="S145" s="40"/>
      <c r="T145" s="104"/>
      <c r="U145" s="105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9"/>
    </row>
    <row r="146" spans="1:35" ht="14.25" customHeight="1" x14ac:dyDescent="0.3">
      <c r="A146" s="286"/>
      <c r="B146" s="100"/>
      <c r="C146" s="103"/>
      <c r="D146" s="188" t="s">
        <v>80</v>
      </c>
      <c r="E146" s="206" t="s">
        <v>81</v>
      </c>
      <c r="F146" s="207">
        <v>3</v>
      </c>
      <c r="G146" s="207">
        <v>0</v>
      </c>
      <c r="H146" s="207">
        <v>0</v>
      </c>
      <c r="I146" s="208">
        <f t="shared" si="19"/>
        <v>3</v>
      </c>
      <c r="J146" s="209">
        <v>4</v>
      </c>
      <c r="K146" s="226"/>
      <c r="L146" s="100"/>
      <c r="M146" s="103"/>
      <c r="N146" s="100"/>
      <c r="O146" s="100"/>
      <c r="P146" s="63"/>
      <c r="Q146" s="63"/>
      <c r="R146" s="63"/>
      <c r="S146" s="40"/>
      <c r="T146" s="104"/>
      <c r="U146" s="105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9"/>
    </row>
    <row r="147" spans="1:35" ht="14.25" customHeight="1" x14ac:dyDescent="0.3">
      <c r="A147" s="286"/>
      <c r="B147" s="100"/>
      <c r="C147" s="103"/>
      <c r="D147" s="188" t="s">
        <v>93</v>
      </c>
      <c r="E147" s="206" t="s">
        <v>94</v>
      </c>
      <c r="F147" s="207">
        <v>3</v>
      </c>
      <c r="G147" s="207">
        <v>0</v>
      </c>
      <c r="H147" s="207">
        <v>0</v>
      </c>
      <c r="I147" s="208">
        <f t="shared" si="19"/>
        <v>3</v>
      </c>
      <c r="J147" s="209">
        <v>4</v>
      </c>
      <c r="K147" s="226"/>
      <c r="L147" s="100"/>
      <c r="M147" s="103"/>
      <c r="N147" s="100"/>
      <c r="O147" s="100"/>
      <c r="P147" s="63"/>
      <c r="Q147" s="63"/>
      <c r="R147" s="63"/>
      <c r="S147" s="40"/>
      <c r="T147" s="104"/>
      <c r="U147" s="105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9"/>
    </row>
    <row r="148" spans="1:35" ht="14.25" customHeight="1" x14ac:dyDescent="0.3">
      <c r="A148" s="286"/>
      <c r="B148" s="100"/>
      <c r="C148" s="103"/>
      <c r="D148" s="188" t="s">
        <v>53</v>
      </c>
      <c r="E148" s="206" t="s">
        <v>54</v>
      </c>
      <c r="F148" s="207">
        <v>3</v>
      </c>
      <c r="G148" s="207">
        <v>0</v>
      </c>
      <c r="H148" s="207">
        <v>0</v>
      </c>
      <c r="I148" s="208">
        <f t="shared" si="19"/>
        <v>3</v>
      </c>
      <c r="J148" s="209">
        <v>4</v>
      </c>
      <c r="K148" s="226"/>
      <c r="L148" s="100"/>
      <c r="M148" s="103"/>
      <c r="N148" s="100"/>
      <c r="O148" s="100"/>
      <c r="P148" s="63"/>
      <c r="Q148" s="63"/>
      <c r="R148" s="63"/>
      <c r="S148" s="40"/>
      <c r="T148" s="104"/>
      <c r="U148" s="105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9"/>
    </row>
    <row r="149" spans="1:35" ht="14.25" customHeight="1" x14ac:dyDescent="0.3">
      <c r="A149" s="286"/>
      <c r="B149" s="100"/>
      <c r="C149" s="103"/>
      <c r="D149" s="188" t="s">
        <v>30</v>
      </c>
      <c r="E149" s="206" t="s">
        <v>31</v>
      </c>
      <c r="F149" s="207">
        <v>2</v>
      </c>
      <c r="G149" s="207">
        <v>0</v>
      </c>
      <c r="H149" s="207">
        <v>0</v>
      </c>
      <c r="I149" s="208">
        <f t="shared" si="19"/>
        <v>2</v>
      </c>
      <c r="J149" s="209">
        <v>2</v>
      </c>
      <c r="K149" s="226"/>
      <c r="L149" s="100"/>
      <c r="M149" s="103"/>
      <c r="N149" s="100"/>
      <c r="O149" s="100"/>
      <c r="P149" s="63"/>
      <c r="Q149" s="63"/>
      <c r="R149" s="63"/>
      <c r="S149" s="40"/>
      <c r="T149" s="104"/>
      <c r="U149" s="105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9"/>
    </row>
    <row r="150" spans="1:35" ht="14.25" customHeight="1" x14ac:dyDescent="0.3">
      <c r="A150" s="286"/>
      <c r="B150" s="100"/>
      <c r="C150" s="103"/>
      <c r="D150" s="188" t="s">
        <v>97</v>
      </c>
      <c r="E150" s="206" t="s">
        <v>98</v>
      </c>
      <c r="F150" s="207">
        <v>3</v>
      </c>
      <c r="G150" s="207">
        <v>0</v>
      </c>
      <c r="H150" s="207">
        <v>0</v>
      </c>
      <c r="I150" s="208">
        <f t="shared" si="19"/>
        <v>3</v>
      </c>
      <c r="J150" s="209">
        <v>4</v>
      </c>
      <c r="K150" s="226"/>
      <c r="L150" s="100"/>
      <c r="M150" s="103"/>
      <c r="N150" s="100"/>
      <c r="O150" s="100"/>
      <c r="P150" s="63"/>
      <c r="Q150" s="63"/>
      <c r="R150" s="63"/>
      <c r="S150" s="40"/>
      <c r="T150" s="104"/>
      <c r="U150" s="105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9"/>
    </row>
    <row r="151" spans="1:35" ht="14.25" customHeight="1" x14ac:dyDescent="0.3">
      <c r="A151" s="286"/>
      <c r="B151" s="100"/>
      <c r="C151" s="103"/>
      <c r="D151" s="188" t="s">
        <v>104</v>
      </c>
      <c r="E151" s="206" t="s">
        <v>105</v>
      </c>
      <c r="F151" s="207">
        <v>0</v>
      </c>
      <c r="G151" s="207">
        <v>0</v>
      </c>
      <c r="H151" s="207">
        <v>0</v>
      </c>
      <c r="I151" s="208">
        <f t="shared" si="19"/>
        <v>0</v>
      </c>
      <c r="J151" s="209">
        <v>2</v>
      </c>
      <c r="K151" s="226"/>
      <c r="L151" s="100"/>
      <c r="M151" s="103"/>
      <c r="N151" s="100"/>
      <c r="O151" s="100"/>
      <c r="P151" s="63"/>
      <c r="Q151" s="63"/>
      <c r="R151" s="63"/>
      <c r="S151" s="40"/>
      <c r="T151" s="104"/>
      <c r="U151" s="105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9"/>
    </row>
    <row r="152" spans="1:35" ht="14.25" customHeight="1" x14ac:dyDescent="0.3">
      <c r="A152" s="286"/>
      <c r="B152" s="100"/>
      <c r="C152" s="103"/>
      <c r="D152" s="188" t="s">
        <v>140</v>
      </c>
      <c r="E152" s="206" t="s">
        <v>141</v>
      </c>
      <c r="F152" s="207">
        <v>0</v>
      </c>
      <c r="G152" s="207">
        <v>0</v>
      </c>
      <c r="H152" s="207">
        <v>0</v>
      </c>
      <c r="I152" s="208">
        <f t="shared" si="19"/>
        <v>0</v>
      </c>
      <c r="J152" s="209">
        <v>2</v>
      </c>
      <c r="K152" s="226"/>
      <c r="L152" s="100"/>
      <c r="M152" s="103"/>
      <c r="N152" s="100"/>
      <c r="O152" s="100"/>
      <c r="P152" s="63"/>
      <c r="Q152" s="63"/>
      <c r="R152" s="63"/>
      <c r="S152" s="40"/>
      <c r="T152" s="104"/>
      <c r="U152" s="105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9"/>
    </row>
    <row r="153" spans="1:35" ht="14.25" customHeight="1" x14ac:dyDescent="0.3">
      <c r="A153" s="286"/>
      <c r="B153" s="100"/>
      <c r="C153" s="103"/>
      <c r="D153" s="188" t="s">
        <v>47</v>
      </c>
      <c r="E153" s="206" t="s">
        <v>48</v>
      </c>
      <c r="F153" s="207">
        <v>3</v>
      </c>
      <c r="G153" s="207">
        <v>0</v>
      </c>
      <c r="H153" s="207">
        <v>0</v>
      </c>
      <c r="I153" s="208">
        <f t="shared" si="19"/>
        <v>3</v>
      </c>
      <c r="J153" s="209">
        <v>4</v>
      </c>
      <c r="K153" s="226"/>
      <c r="L153" s="100"/>
      <c r="M153" s="103"/>
      <c r="N153" s="100"/>
      <c r="O153" s="100"/>
      <c r="P153" s="63"/>
      <c r="Q153" s="63"/>
      <c r="R153" s="63"/>
      <c r="S153" s="40"/>
      <c r="T153" s="104"/>
      <c r="U153" s="105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9"/>
    </row>
    <row r="154" spans="1:35" ht="14.25" customHeight="1" x14ac:dyDescent="0.3">
      <c r="A154" s="286"/>
      <c r="B154" s="100"/>
      <c r="C154" s="103"/>
      <c r="D154" s="188" t="s">
        <v>127</v>
      </c>
      <c r="E154" s="206" t="s">
        <v>128</v>
      </c>
      <c r="F154" s="207">
        <v>1</v>
      </c>
      <c r="G154" s="207">
        <v>0</v>
      </c>
      <c r="H154" s="207">
        <v>2</v>
      </c>
      <c r="I154" s="208">
        <f t="shared" si="19"/>
        <v>2</v>
      </c>
      <c r="J154" s="209">
        <v>4</v>
      </c>
      <c r="K154" s="226"/>
      <c r="L154" s="100"/>
      <c r="M154" s="103"/>
      <c r="N154" s="100"/>
      <c r="O154" s="100"/>
      <c r="P154" s="63"/>
      <c r="Q154" s="63"/>
      <c r="R154" s="63"/>
      <c r="S154" s="40"/>
      <c r="T154" s="104"/>
      <c r="U154" s="105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9"/>
    </row>
    <row r="155" spans="1:35" ht="14.25" customHeight="1" x14ac:dyDescent="0.3">
      <c r="A155" s="286"/>
      <c r="B155" s="100"/>
      <c r="C155" s="103"/>
      <c r="D155" s="188" t="s">
        <v>34</v>
      </c>
      <c r="E155" s="206" t="s">
        <v>35</v>
      </c>
      <c r="F155" s="207">
        <v>1</v>
      </c>
      <c r="G155" s="207">
        <v>2</v>
      </c>
      <c r="H155" s="207">
        <v>0</v>
      </c>
      <c r="I155" s="208">
        <f t="shared" si="19"/>
        <v>2</v>
      </c>
      <c r="J155" s="209">
        <v>4</v>
      </c>
      <c r="K155" s="226"/>
      <c r="L155" s="100"/>
      <c r="M155" s="103"/>
      <c r="N155" s="100"/>
      <c r="O155" s="100"/>
      <c r="P155" s="63"/>
      <c r="Q155" s="63"/>
      <c r="R155" s="63"/>
      <c r="S155" s="40"/>
      <c r="T155" s="104"/>
      <c r="U155" s="105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9"/>
    </row>
    <row r="156" spans="1:35" ht="14.25" customHeight="1" x14ac:dyDescent="0.3">
      <c r="A156" s="286"/>
      <c r="B156" s="100"/>
      <c r="C156" s="103"/>
      <c r="D156" s="188" t="s">
        <v>73</v>
      </c>
      <c r="E156" s="206" t="s">
        <v>74</v>
      </c>
      <c r="F156" s="207">
        <v>3</v>
      </c>
      <c r="G156" s="207">
        <v>0</v>
      </c>
      <c r="H156" s="207">
        <v>0</v>
      </c>
      <c r="I156" s="208">
        <f t="shared" si="19"/>
        <v>3</v>
      </c>
      <c r="J156" s="209">
        <v>5</v>
      </c>
      <c r="K156" s="226"/>
      <c r="L156" s="100"/>
      <c r="M156" s="103"/>
      <c r="N156" s="100"/>
      <c r="O156" s="100"/>
      <c r="P156" s="63"/>
      <c r="Q156" s="63"/>
      <c r="R156" s="63"/>
      <c r="S156" s="40"/>
      <c r="T156" s="104"/>
      <c r="U156" s="105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9"/>
    </row>
    <row r="157" spans="1:35" ht="14.25" customHeight="1" x14ac:dyDescent="0.3">
      <c r="A157" s="286"/>
      <c r="B157" s="100"/>
      <c r="C157" s="103"/>
      <c r="D157" s="188" t="s">
        <v>91</v>
      </c>
      <c r="E157" s="206" t="s">
        <v>92</v>
      </c>
      <c r="F157" s="207">
        <v>3</v>
      </c>
      <c r="G157" s="207">
        <v>0</v>
      </c>
      <c r="H157" s="207">
        <v>0</v>
      </c>
      <c r="I157" s="208">
        <f t="shared" si="19"/>
        <v>3</v>
      </c>
      <c r="J157" s="209">
        <v>4</v>
      </c>
      <c r="K157" s="226" t="s">
        <v>73</v>
      </c>
      <c r="L157" s="100"/>
      <c r="M157" s="103"/>
      <c r="N157" s="100"/>
      <c r="O157" s="100"/>
      <c r="P157" s="63"/>
      <c r="Q157" s="63"/>
      <c r="R157" s="63"/>
      <c r="S157" s="40"/>
      <c r="T157" s="104"/>
      <c r="U157" s="105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9"/>
    </row>
    <row r="158" spans="1:35" ht="14.25" customHeight="1" x14ac:dyDescent="0.3">
      <c r="A158" s="286"/>
      <c r="B158" s="100"/>
      <c r="C158" s="103"/>
      <c r="D158" s="188" t="s">
        <v>77</v>
      </c>
      <c r="E158" s="206" t="s">
        <v>78</v>
      </c>
      <c r="F158" s="207">
        <v>2</v>
      </c>
      <c r="G158" s="207">
        <v>0</v>
      </c>
      <c r="H158" s="207">
        <v>0</v>
      </c>
      <c r="I158" s="208">
        <f t="shared" si="19"/>
        <v>2</v>
      </c>
      <c r="J158" s="209">
        <v>2</v>
      </c>
      <c r="K158" s="226"/>
      <c r="L158" s="100"/>
      <c r="M158" s="103"/>
      <c r="N158" s="100"/>
      <c r="O158" s="100"/>
      <c r="P158" s="63"/>
      <c r="Q158" s="63"/>
      <c r="R158" s="63"/>
      <c r="S158" s="40"/>
      <c r="T158" s="104"/>
      <c r="U158" s="105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9"/>
    </row>
    <row r="159" spans="1:35" ht="14.25" customHeight="1" x14ac:dyDescent="0.3">
      <c r="A159" s="286"/>
      <c r="B159" s="100"/>
      <c r="C159" s="103"/>
      <c r="D159" s="188" t="s">
        <v>99</v>
      </c>
      <c r="E159" s="206" t="s">
        <v>100</v>
      </c>
      <c r="F159" s="207">
        <v>2</v>
      </c>
      <c r="G159" s="207">
        <v>0</v>
      </c>
      <c r="H159" s="207">
        <v>0</v>
      </c>
      <c r="I159" s="208">
        <f t="shared" si="19"/>
        <v>2</v>
      </c>
      <c r="J159" s="209">
        <v>2</v>
      </c>
      <c r="K159" s="226"/>
      <c r="L159" s="100"/>
      <c r="M159" s="103"/>
      <c r="N159" s="100"/>
      <c r="O159" s="100"/>
      <c r="P159" s="63"/>
      <c r="Q159" s="63"/>
      <c r="R159" s="63"/>
      <c r="S159" s="40"/>
      <c r="T159" s="104"/>
      <c r="U159" s="105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9"/>
    </row>
    <row r="160" spans="1:35" ht="14.25" customHeight="1" x14ac:dyDescent="0.3">
      <c r="A160" s="286"/>
      <c r="B160" s="100"/>
      <c r="C160" s="103"/>
      <c r="D160" s="188" t="s">
        <v>133</v>
      </c>
      <c r="E160" s="206" t="s">
        <v>134</v>
      </c>
      <c r="F160" s="207">
        <v>2</v>
      </c>
      <c r="G160" s="207">
        <v>0</v>
      </c>
      <c r="H160" s="207">
        <v>0</v>
      </c>
      <c r="I160" s="208">
        <f t="shared" si="19"/>
        <v>2</v>
      </c>
      <c r="J160" s="209">
        <v>3</v>
      </c>
      <c r="K160" s="226"/>
      <c r="L160" s="100"/>
      <c r="M160" s="103"/>
      <c r="N160" s="100"/>
      <c r="O160" s="100"/>
      <c r="P160" s="63"/>
      <c r="Q160" s="63"/>
      <c r="R160" s="63"/>
      <c r="S160" s="40"/>
      <c r="T160" s="104"/>
      <c r="U160" s="105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9"/>
    </row>
    <row r="161" spans="1:35" ht="14.25" customHeight="1" x14ac:dyDescent="0.3">
      <c r="A161" s="286"/>
      <c r="B161" s="100"/>
      <c r="C161" s="103"/>
      <c r="D161" s="188" t="s">
        <v>156</v>
      </c>
      <c r="E161" s="206" t="s">
        <v>157</v>
      </c>
      <c r="F161" s="207">
        <v>2</v>
      </c>
      <c r="G161" s="207">
        <v>0</v>
      </c>
      <c r="H161" s="207">
        <v>0</v>
      </c>
      <c r="I161" s="208">
        <f t="shared" si="19"/>
        <v>2</v>
      </c>
      <c r="J161" s="209">
        <v>3</v>
      </c>
      <c r="K161" s="226"/>
      <c r="L161" s="100"/>
      <c r="M161" s="103"/>
      <c r="N161" s="100"/>
      <c r="O161" s="100"/>
      <c r="P161" s="63"/>
      <c r="Q161" s="63"/>
      <c r="R161" s="63"/>
      <c r="S161" s="40"/>
      <c r="T161" s="104"/>
      <c r="U161" s="105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9"/>
    </row>
    <row r="162" spans="1:35" ht="14.25" customHeight="1" x14ac:dyDescent="0.3">
      <c r="A162" s="286"/>
      <c r="B162" s="100"/>
      <c r="C162" s="103"/>
      <c r="D162" s="188" t="s">
        <v>174</v>
      </c>
      <c r="E162" s="206" t="s">
        <v>175</v>
      </c>
      <c r="F162" s="207">
        <v>2</v>
      </c>
      <c r="G162" s="207">
        <v>0</v>
      </c>
      <c r="H162" s="207">
        <v>0</v>
      </c>
      <c r="I162" s="208">
        <f t="shared" si="19"/>
        <v>2</v>
      </c>
      <c r="J162" s="209">
        <v>3</v>
      </c>
      <c r="K162" s="226"/>
      <c r="L162" s="100"/>
      <c r="M162" s="103"/>
      <c r="N162" s="100"/>
      <c r="O162" s="100"/>
      <c r="P162" s="63"/>
      <c r="Q162" s="63"/>
      <c r="R162" s="63"/>
      <c r="S162" s="40"/>
      <c r="T162" s="104"/>
      <c r="U162" s="105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9"/>
    </row>
    <row r="163" spans="1:35" ht="14.25" customHeight="1" x14ac:dyDescent="0.3">
      <c r="A163" s="286"/>
      <c r="B163" s="100"/>
      <c r="C163" s="103"/>
      <c r="D163" s="188" t="s">
        <v>38</v>
      </c>
      <c r="E163" s="206" t="s">
        <v>39</v>
      </c>
      <c r="F163" s="207">
        <v>2</v>
      </c>
      <c r="G163" s="207">
        <v>1</v>
      </c>
      <c r="H163" s="207">
        <v>0</v>
      </c>
      <c r="I163" s="208">
        <f t="shared" si="19"/>
        <v>2.5</v>
      </c>
      <c r="J163" s="209">
        <v>2</v>
      </c>
      <c r="K163" s="226"/>
      <c r="L163" s="100"/>
      <c r="M163" s="103"/>
      <c r="N163" s="100"/>
      <c r="O163" s="100"/>
      <c r="P163" s="63"/>
      <c r="Q163" s="63"/>
      <c r="R163" s="63"/>
      <c r="S163" s="40"/>
      <c r="T163" s="104"/>
      <c r="U163" s="105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9"/>
    </row>
    <row r="164" spans="1:35" ht="14.25" customHeight="1" x14ac:dyDescent="0.3">
      <c r="A164" s="286"/>
      <c r="B164" s="100"/>
      <c r="C164" s="103"/>
      <c r="D164" s="188" t="s">
        <v>57</v>
      </c>
      <c r="E164" s="206" t="s">
        <v>58</v>
      </c>
      <c r="F164" s="207">
        <v>2</v>
      </c>
      <c r="G164" s="207">
        <v>1</v>
      </c>
      <c r="H164" s="207">
        <v>0</v>
      </c>
      <c r="I164" s="208">
        <f t="shared" si="19"/>
        <v>2.5</v>
      </c>
      <c r="J164" s="209">
        <v>2</v>
      </c>
      <c r="K164" s="226"/>
      <c r="L164" s="100"/>
      <c r="M164" s="103"/>
      <c r="N164" s="100"/>
      <c r="O164" s="100"/>
      <c r="P164" s="63"/>
      <c r="Q164" s="63"/>
      <c r="R164" s="63"/>
      <c r="S164" s="40"/>
      <c r="T164" s="104"/>
      <c r="U164" s="105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9"/>
    </row>
    <row r="165" spans="1:35" ht="14.25" customHeight="1" x14ac:dyDescent="0.3">
      <c r="A165" s="286"/>
      <c r="B165" s="100"/>
      <c r="C165" s="103"/>
      <c r="D165" s="100"/>
      <c r="E165" s="100"/>
      <c r="F165" s="63"/>
      <c r="G165" s="63"/>
      <c r="H165" s="63"/>
      <c r="I165" s="40"/>
      <c r="J165" s="104"/>
      <c r="K165" s="105"/>
      <c r="L165" s="100"/>
      <c r="M165" s="103"/>
      <c r="N165" s="100"/>
      <c r="O165" s="100"/>
      <c r="P165" s="63"/>
      <c r="Q165" s="63"/>
      <c r="R165" s="63"/>
      <c r="S165" s="40"/>
      <c r="T165" s="104"/>
      <c r="U165" s="105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9"/>
    </row>
    <row r="166" spans="1:35" ht="14.25" customHeight="1" x14ac:dyDescent="0.3">
      <c r="A166" s="286"/>
      <c r="B166" s="100"/>
      <c r="C166" s="103"/>
      <c r="D166" s="100"/>
      <c r="E166" s="100"/>
      <c r="F166" s="63"/>
      <c r="G166" s="63"/>
      <c r="H166" s="63"/>
      <c r="I166" s="40"/>
      <c r="J166" s="104"/>
      <c r="K166" s="105"/>
      <c r="L166" s="100"/>
      <c r="M166" s="103"/>
      <c r="N166" s="100"/>
      <c r="O166" s="100"/>
      <c r="P166" s="63"/>
      <c r="Q166" s="63"/>
      <c r="R166" s="63"/>
      <c r="S166" s="40"/>
      <c r="T166" s="104"/>
      <c r="U166" s="105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9"/>
    </row>
    <row r="167" spans="1:35" ht="14.25" customHeight="1" x14ac:dyDescent="0.3">
      <c r="A167" s="286"/>
      <c r="B167" s="100"/>
      <c r="C167" s="103"/>
      <c r="D167" s="100"/>
      <c r="E167" s="100"/>
      <c r="F167" s="63"/>
      <c r="G167" s="63"/>
      <c r="H167" s="63"/>
      <c r="I167" s="40"/>
      <c r="J167" s="104"/>
      <c r="K167" s="105"/>
      <c r="L167" s="100"/>
      <c r="M167" s="103"/>
      <c r="N167" s="100"/>
      <c r="O167" s="100"/>
      <c r="P167" s="63"/>
      <c r="Q167" s="63"/>
      <c r="R167" s="63"/>
      <c r="S167" s="40"/>
      <c r="T167" s="104"/>
      <c r="U167" s="105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9"/>
    </row>
    <row r="168" spans="1:35" ht="14.25" customHeight="1" x14ac:dyDescent="0.3">
      <c r="A168" s="286"/>
      <c r="B168" s="100"/>
      <c r="C168" s="103"/>
      <c r="D168" s="100"/>
      <c r="E168" s="100"/>
      <c r="F168" s="63"/>
      <c r="G168" s="63"/>
      <c r="H168" s="63"/>
      <c r="I168" s="40"/>
      <c r="J168" s="104"/>
      <c r="K168" s="105"/>
      <c r="L168" s="100"/>
      <c r="M168" s="103"/>
      <c r="N168" s="100"/>
      <c r="O168" s="100"/>
      <c r="P168" s="63"/>
      <c r="Q168" s="63"/>
      <c r="R168" s="63"/>
      <c r="S168" s="40"/>
      <c r="T168" s="104"/>
      <c r="U168" s="105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9"/>
    </row>
    <row r="169" spans="1:35" ht="14.25" customHeight="1" x14ac:dyDescent="0.3">
      <c r="A169" s="286"/>
      <c r="B169" s="100"/>
      <c r="C169" s="103"/>
      <c r="D169" s="100"/>
      <c r="E169" s="100"/>
      <c r="F169" s="63"/>
      <c r="G169" s="63"/>
      <c r="H169" s="63"/>
      <c r="I169" s="40"/>
      <c r="J169" s="104"/>
      <c r="K169" s="105"/>
      <c r="L169" s="100"/>
      <c r="M169" s="103"/>
      <c r="N169" s="100"/>
      <c r="O169" s="100"/>
      <c r="P169" s="63"/>
      <c r="Q169" s="63"/>
      <c r="R169" s="63"/>
      <c r="S169" s="40"/>
      <c r="T169" s="104"/>
      <c r="U169" s="105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9"/>
    </row>
    <row r="170" spans="1:35" ht="14.25" customHeight="1" x14ac:dyDescent="0.3">
      <c r="A170" s="286"/>
      <c r="B170" s="100"/>
      <c r="C170" s="103"/>
      <c r="D170" s="100"/>
      <c r="E170" s="100"/>
      <c r="F170" s="63"/>
      <c r="G170" s="63"/>
      <c r="H170" s="63"/>
      <c r="I170" s="40"/>
      <c r="J170" s="104"/>
      <c r="K170" s="105"/>
      <c r="L170" s="100"/>
      <c r="M170" s="103"/>
      <c r="N170" s="100"/>
      <c r="O170" s="100"/>
      <c r="P170" s="63"/>
      <c r="Q170" s="63"/>
      <c r="R170" s="63"/>
      <c r="S170" s="40"/>
      <c r="T170" s="104"/>
      <c r="U170" s="105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9"/>
    </row>
    <row r="171" spans="1:35" ht="14.25" customHeight="1" x14ac:dyDescent="0.3">
      <c r="A171" s="286"/>
      <c r="B171" s="100"/>
      <c r="C171" s="103"/>
      <c r="D171" s="100"/>
      <c r="E171" s="100"/>
      <c r="F171" s="63"/>
      <c r="G171" s="63"/>
      <c r="H171" s="63"/>
      <c r="I171" s="40"/>
      <c r="J171" s="104"/>
      <c r="K171" s="105"/>
      <c r="L171" s="100"/>
      <c r="M171" s="103"/>
      <c r="N171" s="100"/>
      <c r="O171" s="100"/>
      <c r="P171" s="63"/>
      <c r="Q171" s="63"/>
      <c r="R171" s="63"/>
      <c r="S171" s="40"/>
      <c r="T171" s="104"/>
      <c r="U171" s="105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9"/>
    </row>
    <row r="172" spans="1:35" ht="14.25" customHeight="1" x14ac:dyDescent="0.3">
      <c r="A172" s="286"/>
      <c r="B172" s="100"/>
      <c r="C172" s="103"/>
      <c r="D172" s="100"/>
      <c r="E172" s="100"/>
      <c r="F172" s="63"/>
      <c r="G172" s="63"/>
      <c r="H172" s="63"/>
      <c r="I172" s="40"/>
      <c r="J172" s="104"/>
      <c r="K172" s="105"/>
      <c r="L172" s="100"/>
      <c r="M172" s="103"/>
      <c r="N172" s="100"/>
      <c r="O172" s="100"/>
      <c r="P172" s="63"/>
      <c r="Q172" s="63"/>
      <c r="R172" s="63"/>
      <c r="S172" s="40"/>
      <c r="T172" s="104"/>
      <c r="U172" s="105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9"/>
    </row>
    <row r="173" spans="1:35" ht="14.25" customHeight="1" x14ac:dyDescent="0.3">
      <c r="A173" s="286"/>
      <c r="B173" s="100"/>
      <c r="C173" s="103"/>
      <c r="D173" s="100"/>
      <c r="E173" s="100"/>
      <c r="F173" s="63"/>
      <c r="G173" s="63"/>
      <c r="H173" s="63"/>
      <c r="I173" s="40"/>
      <c r="J173" s="104"/>
      <c r="K173" s="105"/>
      <c r="L173" s="100"/>
      <c r="M173" s="103"/>
      <c r="N173" s="100"/>
      <c r="O173" s="100"/>
      <c r="P173" s="63"/>
      <c r="Q173" s="63"/>
      <c r="R173" s="63"/>
      <c r="S173" s="40"/>
      <c r="T173" s="104"/>
      <c r="U173" s="105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9"/>
    </row>
    <row r="174" spans="1:35" ht="14.25" customHeight="1" x14ac:dyDescent="0.3">
      <c r="A174" s="286"/>
      <c r="B174" s="100"/>
      <c r="C174" s="103"/>
      <c r="D174" s="100"/>
      <c r="E174" s="100"/>
      <c r="F174" s="63"/>
      <c r="G174" s="63"/>
      <c r="H174" s="63"/>
      <c r="I174" s="40"/>
      <c r="J174" s="104"/>
      <c r="K174" s="105"/>
      <c r="L174" s="100"/>
      <c r="M174" s="103"/>
      <c r="N174" s="100"/>
      <c r="O174" s="100"/>
      <c r="P174" s="63"/>
      <c r="Q174" s="63"/>
      <c r="R174" s="63"/>
      <c r="S174" s="40"/>
      <c r="T174" s="104"/>
      <c r="U174" s="105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9"/>
    </row>
    <row r="175" spans="1:35" ht="14.25" customHeight="1" x14ac:dyDescent="0.3">
      <c r="A175" s="286"/>
      <c r="B175" s="100"/>
      <c r="C175" s="103"/>
      <c r="D175" s="100"/>
      <c r="E175" s="100"/>
      <c r="F175" s="63"/>
      <c r="G175" s="63"/>
      <c r="H175" s="63"/>
      <c r="I175" s="40"/>
      <c r="J175" s="104"/>
      <c r="K175" s="105"/>
      <c r="L175" s="100"/>
      <c r="M175" s="103"/>
      <c r="N175" s="100"/>
      <c r="O175" s="100"/>
      <c r="P175" s="63"/>
      <c r="Q175" s="63"/>
      <c r="R175" s="63"/>
      <c r="S175" s="40"/>
      <c r="T175" s="104"/>
      <c r="U175" s="105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9"/>
    </row>
    <row r="176" spans="1:35" ht="14.25" customHeight="1" x14ac:dyDescent="0.3">
      <c r="A176" s="286"/>
      <c r="B176" s="100"/>
      <c r="C176" s="103"/>
      <c r="D176" s="100"/>
      <c r="E176" s="100"/>
      <c r="F176" s="63"/>
      <c r="G176" s="63"/>
      <c r="H176" s="63"/>
      <c r="I176" s="40"/>
      <c r="J176" s="104"/>
      <c r="K176" s="105"/>
      <c r="L176" s="100"/>
      <c r="M176" s="103"/>
      <c r="N176" s="100"/>
      <c r="O176" s="100"/>
      <c r="P176" s="63"/>
      <c r="Q176" s="63"/>
      <c r="R176" s="63"/>
      <c r="S176" s="40"/>
      <c r="T176" s="104"/>
      <c r="U176" s="105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9"/>
    </row>
    <row r="177" spans="1:35" ht="14.25" customHeight="1" x14ac:dyDescent="0.3">
      <c r="A177" s="286"/>
      <c r="B177" s="100"/>
      <c r="C177" s="103"/>
      <c r="D177" s="100"/>
      <c r="E177" s="100"/>
      <c r="F177" s="63"/>
      <c r="G177" s="63"/>
      <c r="H177" s="63"/>
      <c r="I177" s="40"/>
      <c r="J177" s="104"/>
      <c r="K177" s="105"/>
      <c r="L177" s="100"/>
      <c r="M177" s="103"/>
      <c r="N177" s="100"/>
      <c r="O177" s="100"/>
      <c r="P177" s="63"/>
      <c r="Q177" s="63"/>
      <c r="R177" s="63"/>
      <c r="S177" s="40"/>
      <c r="T177" s="104"/>
      <c r="U177" s="105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9"/>
    </row>
    <row r="178" spans="1:35" ht="14.25" customHeight="1" x14ac:dyDescent="0.3">
      <c r="A178" s="286"/>
      <c r="B178" s="100"/>
      <c r="C178" s="103"/>
      <c r="D178" s="100"/>
      <c r="E178" s="100"/>
      <c r="F178" s="63"/>
      <c r="G178" s="63"/>
      <c r="H178" s="63"/>
      <c r="I178" s="40"/>
      <c r="J178" s="104"/>
      <c r="K178" s="105"/>
      <c r="L178" s="100"/>
      <c r="M178" s="103"/>
      <c r="N178" s="100"/>
      <c r="O178" s="100"/>
      <c r="P178" s="63"/>
      <c r="Q178" s="63"/>
      <c r="R178" s="63"/>
      <c r="S178" s="40"/>
      <c r="T178" s="104"/>
      <c r="U178" s="105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9"/>
    </row>
    <row r="179" spans="1:35" ht="14.25" customHeight="1" x14ac:dyDescent="0.3">
      <c r="A179" s="286"/>
      <c r="B179" s="100"/>
      <c r="C179" s="103"/>
      <c r="D179" s="100"/>
      <c r="E179" s="100"/>
      <c r="F179" s="63"/>
      <c r="G179" s="63"/>
      <c r="H179" s="63"/>
      <c r="I179" s="40"/>
      <c r="J179" s="104"/>
      <c r="K179" s="105"/>
      <c r="L179" s="100"/>
      <c r="M179" s="103"/>
      <c r="N179" s="100"/>
      <c r="O179" s="100"/>
      <c r="P179" s="63"/>
      <c r="Q179" s="63"/>
      <c r="R179" s="63"/>
      <c r="S179" s="40"/>
      <c r="T179" s="104"/>
      <c r="U179" s="105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9"/>
    </row>
    <row r="180" spans="1:35" ht="14.25" customHeight="1" x14ac:dyDescent="0.3">
      <c r="A180" s="286"/>
      <c r="B180" s="100"/>
      <c r="C180" s="103"/>
      <c r="D180" s="100"/>
      <c r="E180" s="100"/>
      <c r="F180" s="63"/>
      <c r="G180" s="63"/>
      <c r="H180" s="63"/>
      <c r="I180" s="40"/>
      <c r="J180" s="104"/>
      <c r="K180" s="105"/>
      <c r="L180" s="100"/>
      <c r="M180" s="103"/>
      <c r="N180" s="100"/>
      <c r="O180" s="100"/>
      <c r="P180" s="63"/>
      <c r="Q180" s="63"/>
      <c r="R180" s="63"/>
      <c r="S180" s="40"/>
      <c r="T180" s="104"/>
      <c r="U180" s="105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9"/>
    </row>
    <row r="181" spans="1:35" ht="14.25" customHeight="1" x14ac:dyDescent="0.3">
      <c r="A181" s="286"/>
      <c r="B181" s="100"/>
      <c r="C181" s="103"/>
      <c r="D181" s="100"/>
      <c r="E181" s="100"/>
      <c r="F181" s="63"/>
      <c r="G181" s="63"/>
      <c r="H181" s="63"/>
      <c r="I181" s="40"/>
      <c r="J181" s="104"/>
      <c r="K181" s="105"/>
      <c r="L181" s="100"/>
      <c r="M181" s="103"/>
      <c r="N181" s="100"/>
      <c r="O181" s="100"/>
      <c r="P181" s="63"/>
      <c r="Q181" s="63"/>
      <c r="R181" s="63"/>
      <c r="S181" s="40"/>
      <c r="T181" s="104"/>
      <c r="U181" s="105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9"/>
    </row>
    <row r="182" spans="1:35" ht="14.25" customHeight="1" x14ac:dyDescent="0.3">
      <c r="A182" s="286"/>
      <c r="B182" s="100"/>
      <c r="C182" s="103"/>
      <c r="D182" s="100"/>
      <c r="E182" s="100"/>
      <c r="F182" s="63"/>
      <c r="G182" s="63"/>
      <c r="H182" s="63"/>
      <c r="I182" s="40"/>
      <c r="J182" s="104"/>
      <c r="K182" s="105"/>
      <c r="L182" s="100"/>
      <c r="M182" s="103"/>
      <c r="N182" s="100"/>
      <c r="O182" s="100"/>
      <c r="P182" s="63"/>
      <c r="Q182" s="63"/>
      <c r="R182" s="63"/>
      <c r="S182" s="40"/>
      <c r="T182" s="104"/>
      <c r="U182" s="105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9"/>
    </row>
    <row r="183" spans="1:35" ht="14.25" customHeight="1" x14ac:dyDescent="0.3">
      <c r="A183" s="286"/>
      <c r="B183" s="100"/>
      <c r="C183" s="103"/>
      <c r="D183" s="100"/>
      <c r="E183" s="100"/>
      <c r="F183" s="63"/>
      <c r="G183" s="63"/>
      <c r="H183" s="63"/>
      <c r="I183" s="40"/>
      <c r="J183" s="104"/>
      <c r="K183" s="105"/>
      <c r="L183" s="100"/>
      <c r="M183" s="103"/>
      <c r="N183" s="100"/>
      <c r="O183" s="100"/>
      <c r="P183" s="63"/>
      <c r="Q183" s="63"/>
      <c r="R183" s="63"/>
      <c r="S183" s="40"/>
      <c r="T183" s="104"/>
      <c r="U183" s="105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9"/>
    </row>
    <row r="184" spans="1:35" ht="14.25" customHeight="1" x14ac:dyDescent="0.3">
      <c r="A184" s="286"/>
      <c r="B184" s="100"/>
      <c r="C184" s="103"/>
      <c r="D184" s="100"/>
      <c r="E184" s="100"/>
      <c r="F184" s="63"/>
      <c r="G184" s="63"/>
      <c r="H184" s="63"/>
      <c r="I184" s="40"/>
      <c r="J184" s="104"/>
      <c r="K184" s="105"/>
      <c r="L184" s="100"/>
      <c r="M184" s="103"/>
      <c r="N184" s="100"/>
      <c r="O184" s="100"/>
      <c r="P184" s="63"/>
      <c r="Q184" s="63"/>
      <c r="R184" s="63"/>
      <c r="S184" s="40"/>
      <c r="T184" s="104"/>
      <c r="U184" s="105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9"/>
    </row>
    <row r="185" spans="1:35" ht="14.25" customHeight="1" x14ac:dyDescent="0.3">
      <c r="A185" s="286"/>
      <c r="B185" s="100"/>
      <c r="C185" s="103"/>
      <c r="D185" s="100"/>
      <c r="E185" s="100"/>
      <c r="F185" s="63"/>
      <c r="G185" s="63"/>
      <c r="H185" s="63"/>
      <c r="I185" s="40"/>
      <c r="J185" s="104"/>
      <c r="K185" s="105"/>
      <c r="L185" s="100"/>
      <c r="M185" s="103"/>
      <c r="N185" s="100"/>
      <c r="O185" s="100"/>
      <c r="P185" s="63"/>
      <c r="Q185" s="63"/>
      <c r="R185" s="63"/>
      <c r="S185" s="40"/>
      <c r="T185" s="104"/>
      <c r="U185" s="105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9"/>
    </row>
    <row r="186" spans="1:35" ht="14.25" customHeight="1" x14ac:dyDescent="0.3">
      <c r="A186" s="286"/>
      <c r="B186" s="100"/>
      <c r="C186" s="103"/>
      <c r="D186" s="100"/>
      <c r="E186" s="100"/>
      <c r="F186" s="63"/>
      <c r="G186" s="63"/>
      <c r="H186" s="63"/>
      <c r="I186" s="40"/>
      <c r="J186" s="104"/>
      <c r="K186" s="105"/>
      <c r="L186" s="100"/>
      <c r="M186" s="103"/>
      <c r="N186" s="100"/>
      <c r="O186" s="100"/>
      <c r="P186" s="63"/>
      <c r="Q186" s="63"/>
      <c r="R186" s="63"/>
      <c r="S186" s="40"/>
      <c r="T186" s="104"/>
      <c r="U186" s="105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9"/>
    </row>
    <row r="187" spans="1:35" ht="14.25" customHeight="1" x14ac:dyDescent="0.3">
      <c r="A187" s="286"/>
      <c r="B187" s="100"/>
      <c r="C187" s="103"/>
      <c r="D187" s="100"/>
      <c r="E187" s="100"/>
      <c r="F187" s="63"/>
      <c r="G187" s="63"/>
      <c r="H187" s="63"/>
      <c r="I187" s="40"/>
      <c r="J187" s="104"/>
      <c r="K187" s="105"/>
      <c r="L187" s="100"/>
      <c r="M187" s="103"/>
      <c r="N187" s="100"/>
      <c r="O187" s="100"/>
      <c r="P187" s="63"/>
      <c r="Q187" s="63"/>
      <c r="R187" s="63"/>
      <c r="S187" s="40"/>
      <c r="T187" s="104"/>
      <c r="U187" s="105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9"/>
    </row>
    <row r="188" spans="1:35" ht="14.25" customHeight="1" x14ac:dyDescent="0.3">
      <c r="A188" s="286"/>
      <c r="B188" s="100"/>
      <c r="C188" s="103"/>
      <c r="D188" s="100"/>
      <c r="E188" s="100"/>
      <c r="F188" s="63"/>
      <c r="G188" s="63"/>
      <c r="H188" s="63"/>
      <c r="I188" s="40"/>
      <c r="J188" s="104"/>
      <c r="K188" s="105"/>
      <c r="L188" s="100"/>
      <c r="M188" s="103"/>
      <c r="N188" s="100"/>
      <c r="O188" s="100"/>
      <c r="P188" s="63"/>
      <c r="Q188" s="63"/>
      <c r="R188" s="63"/>
      <c r="S188" s="40"/>
      <c r="T188" s="104"/>
      <c r="U188" s="105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9"/>
    </row>
    <row r="189" spans="1:35" ht="14.25" customHeight="1" x14ac:dyDescent="0.3">
      <c r="A189" s="286"/>
      <c r="B189" s="100"/>
      <c r="C189" s="103"/>
      <c r="D189" s="100"/>
      <c r="E189" s="100"/>
      <c r="F189" s="63"/>
      <c r="G189" s="63"/>
      <c r="H189" s="63"/>
      <c r="I189" s="40"/>
      <c r="J189" s="104"/>
      <c r="K189" s="105"/>
      <c r="L189" s="100"/>
      <c r="M189" s="103"/>
      <c r="N189" s="100"/>
      <c r="O189" s="100"/>
      <c r="P189" s="63"/>
      <c r="Q189" s="63"/>
      <c r="R189" s="63"/>
      <c r="S189" s="40"/>
      <c r="T189" s="104"/>
      <c r="U189" s="105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9"/>
    </row>
    <row r="190" spans="1:35" ht="14.25" customHeight="1" x14ac:dyDescent="0.3">
      <c r="A190" s="286"/>
      <c r="B190" s="100"/>
      <c r="C190" s="103"/>
      <c r="D190" s="100"/>
      <c r="E190" s="100"/>
      <c r="F190" s="63"/>
      <c r="G190" s="63"/>
      <c r="H190" s="63"/>
      <c r="I190" s="40"/>
      <c r="J190" s="104"/>
      <c r="K190" s="105"/>
      <c r="L190" s="100"/>
      <c r="M190" s="103"/>
      <c r="N190" s="100"/>
      <c r="O190" s="100"/>
      <c r="P190" s="63"/>
      <c r="Q190" s="63"/>
      <c r="R190" s="63"/>
      <c r="S190" s="40"/>
      <c r="T190" s="104"/>
      <c r="U190" s="105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9"/>
    </row>
    <row r="191" spans="1:35" ht="14.25" customHeight="1" x14ac:dyDescent="0.3">
      <c r="A191" s="286"/>
      <c r="B191" s="100"/>
      <c r="C191" s="103"/>
      <c r="D191" s="100"/>
      <c r="E191" s="100"/>
      <c r="F191" s="63"/>
      <c r="G191" s="63"/>
      <c r="H191" s="63"/>
      <c r="I191" s="40"/>
      <c r="J191" s="104"/>
      <c r="K191" s="105"/>
      <c r="L191" s="100"/>
      <c r="M191" s="103"/>
      <c r="N191" s="100"/>
      <c r="O191" s="100"/>
      <c r="P191" s="63"/>
      <c r="Q191" s="63"/>
      <c r="R191" s="63"/>
      <c r="S191" s="40"/>
      <c r="T191" s="104"/>
      <c r="U191" s="105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9"/>
    </row>
    <row r="192" spans="1:35" ht="14.25" customHeight="1" x14ac:dyDescent="0.3">
      <c r="A192" s="286"/>
      <c r="B192" s="100"/>
      <c r="C192" s="103"/>
      <c r="D192" s="100"/>
      <c r="E192" s="100"/>
      <c r="F192" s="63"/>
      <c r="G192" s="63"/>
      <c r="H192" s="63"/>
      <c r="I192" s="40"/>
      <c r="J192" s="104"/>
      <c r="K192" s="105"/>
      <c r="L192" s="100"/>
      <c r="M192" s="103"/>
      <c r="N192" s="100"/>
      <c r="O192" s="100"/>
      <c r="P192" s="63"/>
      <c r="Q192" s="63"/>
      <c r="R192" s="63"/>
      <c r="S192" s="40"/>
      <c r="T192" s="104"/>
      <c r="U192" s="105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9"/>
    </row>
    <row r="193" spans="1:35" ht="14.25" customHeight="1" x14ac:dyDescent="0.3">
      <c r="A193" s="286"/>
      <c r="B193" s="100"/>
      <c r="C193" s="103"/>
      <c r="D193" s="100"/>
      <c r="E193" s="100"/>
      <c r="F193" s="63"/>
      <c r="G193" s="63"/>
      <c r="H193" s="63"/>
      <c r="I193" s="40"/>
      <c r="J193" s="104"/>
      <c r="K193" s="105"/>
      <c r="L193" s="100"/>
      <c r="M193" s="103"/>
      <c r="N193" s="100"/>
      <c r="O193" s="100"/>
      <c r="P193" s="63"/>
      <c r="Q193" s="63"/>
      <c r="R193" s="63"/>
      <c r="S193" s="40"/>
      <c r="T193" s="104"/>
      <c r="U193" s="105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9"/>
    </row>
    <row r="194" spans="1:35" ht="14.25" customHeight="1" x14ac:dyDescent="0.3">
      <c r="A194" s="286"/>
      <c r="B194" s="100"/>
      <c r="C194" s="103"/>
      <c r="D194" s="100"/>
      <c r="E194" s="100"/>
      <c r="F194" s="63"/>
      <c r="G194" s="63"/>
      <c r="H194" s="63"/>
      <c r="I194" s="40"/>
      <c r="J194" s="104"/>
      <c r="K194" s="105"/>
      <c r="L194" s="100"/>
      <c r="M194" s="103"/>
      <c r="N194" s="100"/>
      <c r="O194" s="100"/>
      <c r="P194" s="63"/>
      <c r="Q194" s="63"/>
      <c r="R194" s="63"/>
      <c r="S194" s="40"/>
      <c r="T194" s="104"/>
      <c r="U194" s="105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9"/>
    </row>
    <row r="195" spans="1:35" ht="14.25" customHeight="1" x14ac:dyDescent="0.3">
      <c r="A195" s="286"/>
      <c r="B195" s="100"/>
      <c r="C195" s="103"/>
      <c r="D195" s="100"/>
      <c r="E195" s="100"/>
      <c r="F195" s="63"/>
      <c r="G195" s="63"/>
      <c r="H195" s="63"/>
      <c r="I195" s="40"/>
      <c r="J195" s="104"/>
      <c r="K195" s="105"/>
      <c r="L195" s="100"/>
      <c r="M195" s="103"/>
      <c r="N195" s="100"/>
      <c r="O195" s="100"/>
      <c r="P195" s="63"/>
      <c r="Q195" s="63"/>
      <c r="R195" s="63"/>
      <c r="S195" s="40"/>
      <c r="T195" s="104"/>
      <c r="U195" s="105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9"/>
    </row>
    <row r="196" spans="1:35" ht="14.25" customHeight="1" x14ac:dyDescent="0.3">
      <c r="A196" s="286"/>
      <c r="B196" s="100"/>
      <c r="C196" s="103"/>
      <c r="D196" s="100"/>
      <c r="E196" s="100"/>
      <c r="F196" s="63"/>
      <c r="G196" s="63"/>
      <c r="H196" s="63"/>
      <c r="I196" s="40"/>
      <c r="J196" s="104"/>
      <c r="K196" s="105"/>
      <c r="L196" s="100"/>
      <c r="M196" s="103"/>
      <c r="N196" s="100"/>
      <c r="O196" s="100"/>
      <c r="P196" s="63"/>
      <c r="Q196" s="63"/>
      <c r="R196" s="63"/>
      <c r="S196" s="40"/>
      <c r="T196" s="104"/>
      <c r="U196" s="105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9"/>
    </row>
    <row r="197" spans="1:35" ht="14.25" customHeight="1" x14ac:dyDescent="0.3">
      <c r="A197" s="286"/>
      <c r="B197" s="100"/>
      <c r="C197" s="103"/>
      <c r="D197" s="100"/>
      <c r="E197" s="100"/>
      <c r="F197" s="63"/>
      <c r="G197" s="63"/>
      <c r="H197" s="63"/>
      <c r="I197" s="40"/>
      <c r="J197" s="104"/>
      <c r="K197" s="105"/>
      <c r="L197" s="100"/>
      <c r="M197" s="103"/>
      <c r="N197" s="100"/>
      <c r="O197" s="100"/>
      <c r="P197" s="63"/>
      <c r="Q197" s="63"/>
      <c r="R197" s="63"/>
      <c r="S197" s="40"/>
      <c r="T197" s="104"/>
      <c r="U197" s="105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9"/>
    </row>
    <row r="198" spans="1:35" ht="14.25" customHeight="1" x14ac:dyDescent="0.3">
      <c r="A198" s="286"/>
      <c r="B198" s="100"/>
      <c r="C198" s="103"/>
      <c r="D198" s="100"/>
      <c r="E198" s="100"/>
      <c r="F198" s="63"/>
      <c r="G198" s="63"/>
      <c r="H198" s="63"/>
      <c r="I198" s="40"/>
      <c r="J198" s="104"/>
      <c r="K198" s="105"/>
      <c r="L198" s="100"/>
      <c r="M198" s="103"/>
      <c r="N198" s="100"/>
      <c r="O198" s="100"/>
      <c r="P198" s="63"/>
      <c r="Q198" s="63"/>
      <c r="R198" s="63"/>
      <c r="S198" s="40"/>
      <c r="T198" s="104"/>
      <c r="U198" s="105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9"/>
    </row>
    <row r="199" spans="1:35" ht="14.25" customHeight="1" x14ac:dyDescent="0.3">
      <c r="A199" s="286"/>
      <c r="B199" s="100"/>
      <c r="C199" s="103"/>
      <c r="D199" s="100"/>
      <c r="E199" s="100"/>
      <c r="F199" s="63"/>
      <c r="G199" s="63"/>
      <c r="H199" s="63"/>
      <c r="I199" s="40"/>
      <c r="J199" s="104"/>
      <c r="K199" s="105"/>
      <c r="L199" s="100"/>
      <c r="M199" s="103"/>
      <c r="N199" s="100"/>
      <c r="O199" s="100"/>
      <c r="P199" s="63"/>
      <c r="Q199" s="63"/>
      <c r="R199" s="63"/>
      <c r="S199" s="40"/>
      <c r="T199" s="104"/>
      <c r="U199" s="105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9"/>
    </row>
    <row r="200" spans="1:35" ht="14.25" customHeight="1" x14ac:dyDescent="0.3">
      <c r="A200" s="286"/>
      <c r="B200" s="100"/>
      <c r="C200" s="103"/>
      <c r="D200" s="100"/>
      <c r="E200" s="100"/>
      <c r="F200" s="63"/>
      <c r="G200" s="63"/>
      <c r="H200" s="63"/>
      <c r="I200" s="40"/>
      <c r="J200" s="104"/>
      <c r="K200" s="105"/>
      <c r="L200" s="100"/>
      <c r="M200" s="103"/>
      <c r="N200" s="100"/>
      <c r="O200" s="100"/>
      <c r="P200" s="63"/>
      <c r="Q200" s="63"/>
      <c r="R200" s="63"/>
      <c r="S200" s="40"/>
      <c r="T200" s="104"/>
      <c r="U200" s="105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9"/>
    </row>
    <row r="201" spans="1:35" ht="14.25" customHeight="1" x14ac:dyDescent="0.3">
      <c r="A201" s="286"/>
      <c r="B201" s="100"/>
      <c r="C201" s="103"/>
      <c r="D201" s="100"/>
      <c r="E201" s="100"/>
      <c r="F201" s="63"/>
      <c r="G201" s="63"/>
      <c r="H201" s="63"/>
      <c r="I201" s="40"/>
      <c r="J201" s="104"/>
      <c r="K201" s="105"/>
      <c r="L201" s="100"/>
      <c r="M201" s="103"/>
      <c r="N201" s="100"/>
      <c r="O201" s="100"/>
      <c r="P201" s="63"/>
      <c r="Q201" s="63"/>
      <c r="R201" s="63"/>
      <c r="S201" s="40"/>
      <c r="T201" s="104"/>
      <c r="U201" s="105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9"/>
    </row>
    <row r="202" spans="1:35" ht="14.25" customHeight="1" x14ac:dyDescent="0.3">
      <c r="A202" s="286"/>
      <c r="B202" s="100"/>
      <c r="C202" s="103"/>
      <c r="D202" s="100"/>
      <c r="E202" s="100"/>
      <c r="F202" s="63"/>
      <c r="G202" s="63"/>
      <c r="H202" s="63"/>
      <c r="I202" s="40"/>
      <c r="J202" s="104"/>
      <c r="K202" s="105"/>
      <c r="L202" s="100"/>
      <c r="M202" s="103"/>
      <c r="N202" s="100"/>
      <c r="O202" s="100"/>
      <c r="P202" s="63"/>
      <c r="Q202" s="63"/>
      <c r="R202" s="63"/>
      <c r="S202" s="40"/>
      <c r="T202" s="104"/>
      <c r="U202" s="105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9"/>
    </row>
    <row r="203" spans="1:35" ht="14.25" customHeight="1" x14ac:dyDescent="0.3">
      <c r="A203" s="286"/>
      <c r="B203" s="100"/>
      <c r="C203" s="103"/>
      <c r="D203" s="100"/>
      <c r="E203" s="100"/>
      <c r="F203" s="63"/>
      <c r="G203" s="63"/>
      <c r="H203" s="63"/>
      <c r="I203" s="40"/>
      <c r="J203" s="104"/>
      <c r="K203" s="105"/>
      <c r="L203" s="100"/>
      <c r="M203" s="103"/>
      <c r="N203" s="100"/>
      <c r="O203" s="100"/>
      <c r="P203" s="63"/>
      <c r="Q203" s="63"/>
      <c r="R203" s="63"/>
      <c r="S203" s="40"/>
      <c r="T203" s="104"/>
      <c r="U203" s="105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9"/>
    </row>
    <row r="204" spans="1:35" ht="14.25" customHeight="1" x14ac:dyDescent="0.3">
      <c r="A204" s="286"/>
      <c r="B204" s="100"/>
      <c r="C204" s="103"/>
      <c r="D204" s="100"/>
      <c r="E204" s="100"/>
      <c r="F204" s="63"/>
      <c r="G204" s="63"/>
      <c r="H204" s="63"/>
      <c r="I204" s="40"/>
      <c r="J204" s="104"/>
      <c r="K204" s="105"/>
      <c r="L204" s="100"/>
      <c r="M204" s="103"/>
      <c r="N204" s="100"/>
      <c r="O204" s="100"/>
      <c r="P204" s="63"/>
      <c r="Q204" s="63"/>
      <c r="R204" s="63"/>
      <c r="S204" s="40"/>
      <c r="T204" s="104"/>
      <c r="U204" s="105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9"/>
    </row>
    <row r="205" spans="1:35" ht="14.25" customHeight="1" x14ac:dyDescent="0.3">
      <c r="A205" s="286"/>
      <c r="B205" s="100"/>
      <c r="C205" s="103"/>
      <c r="D205" s="100"/>
      <c r="E205" s="100"/>
      <c r="F205" s="63"/>
      <c r="G205" s="63"/>
      <c r="H205" s="63"/>
      <c r="I205" s="40"/>
      <c r="J205" s="104"/>
      <c r="K205" s="105"/>
      <c r="L205" s="100"/>
      <c r="M205" s="103"/>
      <c r="N205" s="100"/>
      <c r="O205" s="100"/>
      <c r="P205" s="63"/>
      <c r="Q205" s="63"/>
      <c r="R205" s="63"/>
      <c r="S205" s="40"/>
      <c r="T205" s="104"/>
      <c r="U205" s="105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9"/>
    </row>
    <row r="206" spans="1:35" ht="14.25" customHeight="1" x14ac:dyDescent="0.3">
      <c r="A206" s="286"/>
      <c r="B206" s="100"/>
      <c r="C206" s="103"/>
      <c r="D206" s="100"/>
      <c r="E206" s="100"/>
      <c r="F206" s="63"/>
      <c r="G206" s="63"/>
      <c r="H206" s="63"/>
      <c r="I206" s="40"/>
      <c r="J206" s="104"/>
      <c r="K206" s="105"/>
      <c r="L206" s="100"/>
      <c r="M206" s="103"/>
      <c r="N206" s="100"/>
      <c r="O206" s="100"/>
      <c r="P206" s="63"/>
      <c r="Q206" s="63"/>
      <c r="R206" s="63"/>
      <c r="S206" s="40"/>
      <c r="T206" s="104"/>
      <c r="U206" s="105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9"/>
    </row>
    <row r="207" spans="1:35" ht="14.25" customHeight="1" x14ac:dyDescent="0.3">
      <c r="A207" s="286"/>
      <c r="B207" s="100"/>
      <c r="C207" s="103"/>
      <c r="D207" s="100"/>
      <c r="E207" s="100"/>
      <c r="F207" s="63"/>
      <c r="G207" s="63"/>
      <c r="H207" s="63"/>
      <c r="I207" s="40"/>
      <c r="J207" s="104"/>
      <c r="K207" s="105"/>
      <c r="L207" s="100"/>
      <c r="M207" s="103"/>
      <c r="N207" s="100"/>
      <c r="O207" s="100"/>
      <c r="P207" s="63"/>
      <c r="Q207" s="63"/>
      <c r="R207" s="63"/>
      <c r="S207" s="40"/>
      <c r="T207" s="104"/>
      <c r="U207" s="105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9"/>
    </row>
    <row r="208" spans="1:35" ht="14.25" customHeight="1" x14ac:dyDescent="0.3">
      <c r="A208" s="286"/>
      <c r="B208" s="100"/>
      <c r="C208" s="103"/>
      <c r="D208" s="100"/>
      <c r="E208" s="100"/>
      <c r="F208" s="63"/>
      <c r="G208" s="63"/>
      <c r="H208" s="63"/>
      <c r="I208" s="40"/>
      <c r="J208" s="104"/>
      <c r="K208" s="105"/>
      <c r="L208" s="100"/>
      <c r="M208" s="103"/>
      <c r="N208" s="100"/>
      <c r="O208" s="100"/>
      <c r="P208" s="63"/>
      <c r="Q208" s="63"/>
      <c r="R208" s="63"/>
      <c r="S208" s="40"/>
      <c r="T208" s="104"/>
      <c r="U208" s="105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9"/>
    </row>
    <row r="209" spans="1:35" ht="14.25" customHeight="1" x14ac:dyDescent="0.3">
      <c r="A209" s="286"/>
      <c r="B209" s="100"/>
      <c r="C209" s="103"/>
      <c r="D209" s="100"/>
      <c r="E209" s="100"/>
      <c r="F209" s="63"/>
      <c r="G209" s="63"/>
      <c r="H209" s="63"/>
      <c r="I209" s="40"/>
      <c r="J209" s="104"/>
      <c r="K209" s="105"/>
      <c r="L209" s="100"/>
      <c r="M209" s="103"/>
      <c r="N209" s="100"/>
      <c r="O209" s="100"/>
      <c r="P209" s="63"/>
      <c r="Q209" s="63"/>
      <c r="R209" s="63"/>
      <c r="S209" s="40"/>
      <c r="T209" s="104"/>
      <c r="U209" s="105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9"/>
    </row>
    <row r="210" spans="1:35" ht="14.25" customHeight="1" x14ac:dyDescent="0.3">
      <c r="A210" s="286"/>
      <c r="B210" s="100"/>
      <c r="C210" s="103"/>
      <c r="D210" s="100"/>
      <c r="E210" s="100"/>
      <c r="F210" s="63"/>
      <c r="G210" s="63"/>
      <c r="H210" s="63"/>
      <c r="I210" s="40"/>
      <c r="J210" s="104"/>
      <c r="K210" s="105"/>
      <c r="L210" s="100"/>
      <c r="M210" s="103"/>
      <c r="N210" s="100"/>
      <c r="O210" s="100"/>
      <c r="P210" s="63"/>
      <c r="Q210" s="63"/>
      <c r="R210" s="63"/>
      <c r="S210" s="40"/>
      <c r="T210" s="104"/>
      <c r="U210" s="105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9"/>
    </row>
    <row r="211" spans="1:35" ht="14.25" customHeight="1" x14ac:dyDescent="0.3">
      <c r="A211" s="286"/>
      <c r="B211" s="100"/>
      <c r="C211" s="103"/>
      <c r="D211" s="100"/>
      <c r="E211" s="100"/>
      <c r="F211" s="63"/>
      <c r="G211" s="63"/>
      <c r="H211" s="63"/>
      <c r="I211" s="40"/>
      <c r="J211" s="104"/>
      <c r="K211" s="105"/>
      <c r="L211" s="100"/>
      <c r="M211" s="103"/>
      <c r="N211" s="100"/>
      <c r="O211" s="100"/>
      <c r="P211" s="63"/>
      <c r="Q211" s="63"/>
      <c r="R211" s="63"/>
      <c r="S211" s="40"/>
      <c r="T211" s="104"/>
      <c r="U211" s="105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9"/>
    </row>
    <row r="212" spans="1:35" ht="14.25" customHeight="1" x14ac:dyDescent="0.3">
      <c r="A212" s="286"/>
      <c r="B212" s="100"/>
      <c r="C212" s="103"/>
      <c r="D212" s="100"/>
      <c r="E212" s="100"/>
      <c r="F212" s="63"/>
      <c r="G212" s="63"/>
      <c r="H212" s="63"/>
      <c r="I212" s="40"/>
      <c r="J212" s="104"/>
      <c r="K212" s="105"/>
      <c r="L212" s="100"/>
      <c r="M212" s="103"/>
      <c r="N212" s="100"/>
      <c r="O212" s="100"/>
      <c r="P212" s="63"/>
      <c r="Q212" s="63"/>
      <c r="R212" s="63"/>
      <c r="S212" s="40"/>
      <c r="T212" s="104"/>
      <c r="U212" s="105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9"/>
    </row>
    <row r="213" spans="1:35" ht="14.25" customHeight="1" x14ac:dyDescent="0.3">
      <c r="A213" s="286"/>
      <c r="B213" s="100"/>
      <c r="C213" s="103"/>
      <c r="D213" s="100"/>
      <c r="E213" s="100"/>
      <c r="F213" s="63"/>
      <c r="G213" s="63"/>
      <c r="H213" s="63"/>
      <c r="I213" s="40"/>
      <c r="J213" s="104"/>
      <c r="K213" s="105"/>
      <c r="L213" s="100"/>
      <c r="M213" s="103"/>
      <c r="N213" s="100"/>
      <c r="O213" s="100"/>
      <c r="P213" s="63"/>
      <c r="Q213" s="63"/>
      <c r="R213" s="63"/>
      <c r="S213" s="40"/>
      <c r="T213" s="104"/>
      <c r="U213" s="105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9"/>
    </row>
    <row r="214" spans="1:35" ht="14.25" customHeight="1" x14ac:dyDescent="0.3">
      <c r="A214" s="286"/>
      <c r="B214" s="100"/>
      <c r="C214" s="103"/>
      <c r="D214" s="100"/>
      <c r="E214" s="100"/>
      <c r="F214" s="63"/>
      <c r="G214" s="63"/>
      <c r="H214" s="63"/>
      <c r="I214" s="40"/>
      <c r="J214" s="104"/>
      <c r="K214" s="105"/>
      <c r="L214" s="100"/>
      <c r="M214" s="103"/>
      <c r="N214" s="100"/>
      <c r="O214" s="100"/>
      <c r="P214" s="63"/>
      <c r="Q214" s="63"/>
      <c r="R214" s="63"/>
      <c r="S214" s="40"/>
      <c r="T214" s="104"/>
      <c r="U214" s="105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9"/>
    </row>
    <row r="215" spans="1:35" ht="14.25" customHeight="1" x14ac:dyDescent="0.3">
      <c r="A215" s="286"/>
      <c r="B215" s="100"/>
      <c r="C215" s="103"/>
      <c r="D215" s="100"/>
      <c r="E215" s="100"/>
      <c r="F215" s="63"/>
      <c r="G215" s="63"/>
      <c r="H215" s="63"/>
      <c r="I215" s="40"/>
      <c r="J215" s="104"/>
      <c r="K215" s="105"/>
      <c r="L215" s="100"/>
      <c r="M215" s="103"/>
      <c r="N215" s="100"/>
      <c r="O215" s="100"/>
      <c r="P215" s="63"/>
      <c r="Q215" s="63"/>
      <c r="R215" s="63"/>
      <c r="S215" s="40"/>
      <c r="T215" s="104"/>
      <c r="U215" s="105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9"/>
    </row>
    <row r="216" spans="1:35" ht="14.25" customHeight="1" x14ac:dyDescent="0.3">
      <c r="A216" s="286"/>
      <c r="B216" s="100"/>
      <c r="C216" s="103"/>
      <c r="D216" s="100"/>
      <c r="E216" s="100"/>
      <c r="F216" s="63"/>
      <c r="G216" s="63"/>
      <c r="H216" s="63"/>
      <c r="I216" s="40"/>
      <c r="J216" s="104"/>
      <c r="K216" s="105"/>
      <c r="L216" s="100"/>
      <c r="M216" s="103"/>
      <c r="N216" s="100"/>
      <c r="O216" s="100"/>
      <c r="P216" s="63"/>
      <c r="Q216" s="63"/>
      <c r="R216" s="63"/>
      <c r="S216" s="40"/>
      <c r="T216" s="104"/>
      <c r="U216" s="105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9"/>
    </row>
    <row r="217" spans="1:35" ht="14.25" customHeight="1" x14ac:dyDescent="0.3">
      <c r="A217" s="286"/>
      <c r="B217" s="100"/>
      <c r="C217" s="103"/>
      <c r="D217" s="100"/>
      <c r="E217" s="100"/>
      <c r="F217" s="63"/>
      <c r="G217" s="63"/>
      <c r="H217" s="63"/>
      <c r="I217" s="40"/>
      <c r="J217" s="104"/>
      <c r="K217" s="105"/>
      <c r="L217" s="100"/>
      <c r="M217" s="103"/>
      <c r="N217" s="100"/>
      <c r="O217" s="100"/>
      <c r="P217" s="63"/>
      <c r="Q217" s="63"/>
      <c r="R217" s="63"/>
      <c r="S217" s="40"/>
      <c r="T217" s="104"/>
      <c r="U217" s="105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9"/>
    </row>
    <row r="218" spans="1:35" ht="14.25" customHeight="1" x14ac:dyDescent="0.3">
      <c r="A218" s="286"/>
      <c r="B218" s="100"/>
      <c r="C218" s="103"/>
      <c r="D218" s="100"/>
      <c r="E218" s="100"/>
      <c r="F218" s="63"/>
      <c r="G218" s="63"/>
      <c r="H218" s="63"/>
      <c r="I218" s="40"/>
      <c r="J218" s="104"/>
      <c r="K218" s="105"/>
      <c r="L218" s="100"/>
      <c r="M218" s="103"/>
      <c r="N218" s="100"/>
      <c r="O218" s="100"/>
      <c r="P218" s="63"/>
      <c r="Q218" s="63"/>
      <c r="R218" s="63"/>
      <c r="S218" s="40"/>
      <c r="T218" s="104"/>
      <c r="U218" s="105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9"/>
    </row>
    <row r="219" spans="1:35" ht="14.25" customHeight="1" x14ac:dyDescent="0.3">
      <c r="A219" s="286"/>
      <c r="B219" s="100"/>
      <c r="C219" s="103"/>
      <c r="D219" s="100"/>
      <c r="E219" s="100"/>
      <c r="F219" s="63"/>
      <c r="G219" s="63"/>
      <c r="H219" s="63"/>
      <c r="I219" s="40"/>
      <c r="J219" s="104"/>
      <c r="K219" s="105"/>
      <c r="L219" s="100"/>
      <c r="M219" s="103"/>
      <c r="N219" s="100"/>
      <c r="O219" s="100"/>
      <c r="P219" s="63"/>
      <c r="Q219" s="63"/>
      <c r="R219" s="63"/>
      <c r="S219" s="40"/>
      <c r="T219" s="104"/>
      <c r="U219" s="105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9"/>
    </row>
    <row r="220" spans="1:35" ht="14.25" customHeight="1" x14ac:dyDescent="0.3">
      <c r="A220" s="286"/>
      <c r="B220" s="100"/>
      <c r="C220" s="103"/>
      <c r="D220" s="100"/>
      <c r="E220" s="100"/>
      <c r="F220" s="63"/>
      <c r="G220" s="63"/>
      <c r="H220" s="63"/>
      <c r="I220" s="40"/>
      <c r="J220" s="104"/>
      <c r="K220" s="105"/>
      <c r="L220" s="100"/>
      <c r="M220" s="103"/>
      <c r="N220" s="100"/>
      <c r="O220" s="100"/>
      <c r="P220" s="63"/>
      <c r="Q220" s="63"/>
      <c r="R220" s="63"/>
      <c r="S220" s="40"/>
      <c r="T220" s="104"/>
      <c r="U220" s="105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9"/>
    </row>
    <row r="221" spans="1:35" ht="14.25" customHeight="1" x14ac:dyDescent="0.3">
      <c r="A221" s="286"/>
      <c r="B221" s="100"/>
      <c r="C221" s="103"/>
      <c r="D221" s="100"/>
      <c r="E221" s="100"/>
      <c r="F221" s="63"/>
      <c r="G221" s="63"/>
      <c r="H221" s="63"/>
      <c r="I221" s="40"/>
      <c r="J221" s="104"/>
      <c r="K221" s="105"/>
      <c r="L221" s="100"/>
      <c r="M221" s="103"/>
      <c r="N221" s="100"/>
      <c r="O221" s="100"/>
      <c r="P221" s="63"/>
      <c r="Q221" s="63"/>
      <c r="R221" s="63"/>
      <c r="S221" s="40"/>
      <c r="T221" s="104"/>
      <c r="U221" s="105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9"/>
    </row>
    <row r="222" spans="1:35" ht="14.25" customHeight="1" x14ac:dyDescent="0.3">
      <c r="A222" s="286"/>
      <c r="B222" s="100"/>
      <c r="C222" s="103"/>
      <c r="D222" s="100"/>
      <c r="E222" s="100"/>
      <c r="F222" s="63"/>
      <c r="G222" s="63"/>
      <c r="H222" s="63"/>
      <c r="I222" s="40"/>
      <c r="J222" s="104"/>
      <c r="K222" s="105"/>
      <c r="L222" s="100"/>
      <c r="M222" s="103"/>
      <c r="N222" s="100"/>
      <c r="O222" s="100"/>
      <c r="P222" s="63"/>
      <c r="Q222" s="63"/>
      <c r="R222" s="63"/>
      <c r="S222" s="40"/>
      <c r="T222" s="104"/>
      <c r="U222" s="105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9"/>
    </row>
    <row r="223" spans="1:35" ht="14.25" customHeight="1" x14ac:dyDescent="0.3">
      <c r="A223" s="286"/>
      <c r="B223" s="100"/>
      <c r="C223" s="103"/>
      <c r="D223" s="100"/>
      <c r="E223" s="100"/>
      <c r="F223" s="63"/>
      <c r="G223" s="63"/>
      <c r="H223" s="63"/>
      <c r="I223" s="40"/>
      <c r="J223" s="104"/>
      <c r="K223" s="105"/>
      <c r="L223" s="100"/>
      <c r="M223" s="103"/>
      <c r="N223" s="100"/>
      <c r="O223" s="100"/>
      <c r="P223" s="63"/>
      <c r="Q223" s="63"/>
      <c r="R223" s="63"/>
      <c r="S223" s="40"/>
      <c r="T223" s="104"/>
      <c r="U223" s="105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9"/>
    </row>
    <row r="224" spans="1:35" ht="14.25" customHeight="1" x14ac:dyDescent="0.3">
      <c r="A224" s="286"/>
      <c r="B224" s="100"/>
      <c r="C224" s="103"/>
      <c r="D224" s="100"/>
      <c r="E224" s="100"/>
      <c r="F224" s="63"/>
      <c r="G224" s="63"/>
      <c r="H224" s="63"/>
      <c r="I224" s="40"/>
      <c r="J224" s="104"/>
      <c r="K224" s="105"/>
      <c r="L224" s="100"/>
      <c r="M224" s="103"/>
      <c r="N224" s="100"/>
      <c r="O224" s="100"/>
      <c r="P224" s="63"/>
      <c r="Q224" s="63"/>
      <c r="R224" s="63"/>
      <c r="S224" s="40"/>
      <c r="T224" s="104"/>
      <c r="U224" s="105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9"/>
    </row>
    <row r="225" spans="1:35" ht="14.25" customHeight="1" x14ac:dyDescent="0.3">
      <c r="A225" s="286"/>
      <c r="B225" s="100"/>
      <c r="C225" s="103"/>
      <c r="D225" s="100"/>
      <c r="E225" s="100"/>
      <c r="F225" s="63"/>
      <c r="G225" s="63"/>
      <c r="H225" s="63"/>
      <c r="I225" s="40"/>
      <c r="J225" s="104"/>
      <c r="K225" s="105"/>
      <c r="L225" s="100"/>
      <c r="M225" s="103"/>
      <c r="N225" s="100"/>
      <c r="O225" s="100"/>
      <c r="P225" s="63"/>
      <c r="Q225" s="63"/>
      <c r="R225" s="63"/>
      <c r="S225" s="40"/>
      <c r="T225" s="104"/>
      <c r="U225" s="105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9"/>
    </row>
    <row r="226" spans="1:35" ht="14.25" customHeight="1" x14ac:dyDescent="0.3">
      <c r="A226" s="286"/>
      <c r="B226" s="100"/>
      <c r="C226" s="103"/>
      <c r="D226" s="100"/>
      <c r="E226" s="100"/>
      <c r="F226" s="63"/>
      <c r="G226" s="63"/>
      <c r="H226" s="63"/>
      <c r="I226" s="40"/>
      <c r="J226" s="104"/>
      <c r="K226" s="105"/>
      <c r="L226" s="100"/>
      <c r="M226" s="103"/>
      <c r="N226" s="100"/>
      <c r="O226" s="100"/>
      <c r="P226" s="63"/>
      <c r="Q226" s="63"/>
      <c r="R226" s="63"/>
      <c r="S226" s="40"/>
      <c r="T226" s="104"/>
      <c r="U226" s="105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9"/>
    </row>
    <row r="227" spans="1:35" ht="14.25" customHeight="1" x14ac:dyDescent="0.3">
      <c r="A227" s="286"/>
      <c r="B227" s="100"/>
      <c r="C227" s="103"/>
      <c r="D227" s="100"/>
      <c r="E227" s="100"/>
      <c r="F227" s="63"/>
      <c r="G227" s="63"/>
      <c r="H227" s="63"/>
      <c r="I227" s="40"/>
      <c r="J227" s="104"/>
      <c r="K227" s="105"/>
      <c r="L227" s="100"/>
      <c r="M227" s="103"/>
      <c r="N227" s="100"/>
      <c r="O227" s="100"/>
      <c r="P227" s="63"/>
      <c r="Q227" s="63"/>
      <c r="R227" s="63"/>
      <c r="S227" s="40"/>
      <c r="T227" s="104"/>
      <c r="U227" s="105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9"/>
    </row>
    <row r="228" spans="1:35" ht="14.25" customHeight="1" x14ac:dyDescent="0.3">
      <c r="A228" s="286"/>
      <c r="B228" s="100"/>
      <c r="C228" s="103"/>
      <c r="D228" s="100"/>
      <c r="E228" s="100"/>
      <c r="F228" s="63"/>
      <c r="G228" s="63"/>
      <c r="H228" s="63"/>
      <c r="I228" s="40"/>
      <c r="J228" s="104"/>
      <c r="K228" s="105"/>
      <c r="L228" s="100"/>
      <c r="M228" s="103"/>
      <c r="N228" s="100"/>
      <c r="O228" s="100"/>
      <c r="P228" s="63"/>
      <c r="Q228" s="63"/>
      <c r="R228" s="63"/>
      <c r="S228" s="40"/>
      <c r="T228" s="104"/>
      <c r="U228" s="105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9"/>
    </row>
    <row r="229" spans="1:35" ht="14.25" customHeight="1" x14ac:dyDescent="0.3">
      <c r="A229" s="286"/>
      <c r="B229" s="100"/>
      <c r="C229" s="103"/>
      <c r="D229" s="100"/>
      <c r="E229" s="100"/>
      <c r="F229" s="63"/>
      <c r="G229" s="63"/>
      <c r="H229" s="63"/>
      <c r="I229" s="40"/>
      <c r="J229" s="104"/>
      <c r="K229" s="105"/>
      <c r="L229" s="100"/>
      <c r="M229" s="103"/>
      <c r="N229" s="100"/>
      <c r="O229" s="100"/>
      <c r="P229" s="63"/>
      <c r="Q229" s="63"/>
      <c r="R229" s="63"/>
      <c r="S229" s="40"/>
      <c r="T229" s="104"/>
      <c r="U229" s="105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9"/>
    </row>
    <row r="230" spans="1:35" ht="14.25" customHeight="1" x14ac:dyDescent="0.3">
      <c r="A230" s="286"/>
      <c r="B230" s="100"/>
      <c r="C230" s="103"/>
      <c r="D230" s="100"/>
      <c r="E230" s="100"/>
      <c r="F230" s="63"/>
      <c r="G230" s="63"/>
      <c r="H230" s="63"/>
      <c r="I230" s="40"/>
      <c r="J230" s="104"/>
      <c r="K230" s="105"/>
      <c r="L230" s="100"/>
      <c r="M230" s="103"/>
      <c r="N230" s="100"/>
      <c r="O230" s="100"/>
      <c r="P230" s="63"/>
      <c r="Q230" s="63"/>
      <c r="R230" s="63"/>
      <c r="S230" s="40"/>
      <c r="T230" s="104"/>
      <c r="U230" s="105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9"/>
    </row>
    <row r="231" spans="1:35" ht="14.25" customHeight="1" x14ac:dyDescent="0.3">
      <c r="A231" s="286"/>
      <c r="B231" s="100"/>
      <c r="C231" s="103"/>
      <c r="D231" s="100"/>
      <c r="E231" s="100"/>
      <c r="F231" s="63"/>
      <c r="G231" s="63"/>
      <c r="H231" s="63"/>
      <c r="I231" s="40"/>
      <c r="J231" s="104"/>
      <c r="K231" s="105"/>
      <c r="L231" s="100"/>
      <c r="M231" s="103"/>
      <c r="N231" s="100"/>
      <c r="O231" s="100"/>
      <c r="P231" s="63"/>
      <c r="Q231" s="63"/>
      <c r="R231" s="63"/>
      <c r="S231" s="40"/>
      <c r="T231" s="104"/>
      <c r="U231" s="105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9"/>
    </row>
    <row r="232" spans="1:35" ht="14.25" customHeight="1" x14ac:dyDescent="0.3">
      <c r="A232" s="286"/>
      <c r="B232" s="100"/>
      <c r="C232" s="103"/>
      <c r="D232" s="100"/>
      <c r="E232" s="100"/>
      <c r="F232" s="63"/>
      <c r="G232" s="63"/>
      <c r="H232" s="63"/>
      <c r="I232" s="40"/>
      <c r="J232" s="104"/>
      <c r="K232" s="105"/>
      <c r="L232" s="100"/>
      <c r="M232" s="103"/>
      <c r="N232" s="100"/>
      <c r="O232" s="100"/>
      <c r="P232" s="63"/>
      <c r="Q232" s="63"/>
      <c r="R232" s="63"/>
      <c r="S232" s="40"/>
      <c r="T232" s="104"/>
      <c r="U232" s="105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9"/>
    </row>
    <row r="233" spans="1:35" ht="14.25" customHeight="1" x14ac:dyDescent="0.3">
      <c r="A233" s="286"/>
      <c r="B233" s="100"/>
      <c r="C233" s="103"/>
      <c r="D233" s="100"/>
      <c r="E233" s="100"/>
      <c r="F233" s="63"/>
      <c r="G233" s="63"/>
      <c r="H233" s="63"/>
      <c r="I233" s="40"/>
      <c r="J233" s="104"/>
      <c r="K233" s="105"/>
      <c r="L233" s="100"/>
      <c r="M233" s="103"/>
      <c r="N233" s="100"/>
      <c r="O233" s="100"/>
      <c r="P233" s="63"/>
      <c r="Q233" s="63"/>
      <c r="R233" s="63"/>
      <c r="S233" s="40"/>
      <c r="T233" s="104"/>
      <c r="U233" s="105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9"/>
    </row>
    <row r="234" spans="1:35" ht="14.25" customHeight="1" x14ac:dyDescent="0.3">
      <c r="A234" s="286"/>
      <c r="B234" s="100"/>
      <c r="C234" s="103"/>
      <c r="D234" s="100"/>
      <c r="E234" s="100"/>
      <c r="F234" s="63"/>
      <c r="G234" s="63"/>
      <c r="H234" s="63"/>
      <c r="I234" s="40"/>
      <c r="J234" s="104"/>
      <c r="K234" s="105"/>
      <c r="L234" s="100"/>
      <c r="M234" s="103"/>
      <c r="N234" s="100"/>
      <c r="O234" s="100"/>
      <c r="P234" s="63"/>
      <c r="Q234" s="63"/>
      <c r="R234" s="63"/>
      <c r="S234" s="40"/>
      <c r="T234" s="104"/>
      <c r="U234" s="105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9"/>
    </row>
    <row r="235" spans="1:35" ht="14.25" customHeight="1" x14ac:dyDescent="0.3">
      <c r="A235" s="286"/>
      <c r="B235" s="100"/>
      <c r="C235" s="103"/>
      <c r="D235" s="100"/>
      <c r="E235" s="100"/>
      <c r="F235" s="63"/>
      <c r="G235" s="63"/>
      <c r="H235" s="63"/>
      <c r="I235" s="40"/>
      <c r="J235" s="104"/>
      <c r="K235" s="105"/>
      <c r="L235" s="100"/>
      <c r="M235" s="103"/>
      <c r="N235" s="100"/>
      <c r="O235" s="100"/>
      <c r="P235" s="63"/>
      <c r="Q235" s="63"/>
      <c r="R235" s="63"/>
      <c r="S235" s="40"/>
      <c r="T235" s="104"/>
      <c r="U235" s="105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9"/>
    </row>
    <row r="236" spans="1:35" ht="14.25" customHeight="1" x14ac:dyDescent="0.3">
      <c r="A236" s="286"/>
      <c r="B236" s="100"/>
      <c r="C236" s="103"/>
      <c r="D236" s="100"/>
      <c r="E236" s="100"/>
      <c r="F236" s="63"/>
      <c r="G236" s="63"/>
      <c r="H236" s="63"/>
      <c r="I236" s="40"/>
      <c r="J236" s="104"/>
      <c r="K236" s="105"/>
      <c r="L236" s="100"/>
      <c r="M236" s="103"/>
      <c r="N236" s="100"/>
      <c r="O236" s="100"/>
      <c r="P236" s="63"/>
      <c r="Q236" s="63"/>
      <c r="R236" s="63"/>
      <c r="S236" s="40"/>
      <c r="T236" s="104"/>
      <c r="U236" s="105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9"/>
    </row>
    <row r="237" spans="1:35" ht="14.25" customHeight="1" x14ac:dyDescent="0.3">
      <c r="A237" s="286"/>
      <c r="B237" s="100"/>
      <c r="C237" s="103"/>
      <c r="D237" s="100"/>
      <c r="E237" s="100"/>
      <c r="F237" s="63"/>
      <c r="G237" s="63"/>
      <c r="H237" s="63"/>
      <c r="I237" s="40"/>
      <c r="J237" s="104"/>
      <c r="K237" s="105"/>
      <c r="L237" s="100"/>
      <c r="M237" s="103"/>
      <c r="N237" s="100"/>
      <c r="O237" s="100"/>
      <c r="P237" s="63"/>
      <c r="Q237" s="63"/>
      <c r="R237" s="63"/>
      <c r="S237" s="40"/>
      <c r="T237" s="104"/>
      <c r="U237" s="105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9"/>
    </row>
    <row r="238" spans="1:35" ht="14.25" customHeight="1" x14ac:dyDescent="0.3">
      <c r="A238" s="286"/>
      <c r="B238" s="100"/>
      <c r="C238" s="103"/>
      <c r="D238" s="100"/>
      <c r="E238" s="100"/>
      <c r="F238" s="63"/>
      <c r="G238" s="63"/>
      <c r="H238" s="63"/>
      <c r="I238" s="40"/>
      <c r="J238" s="104"/>
      <c r="K238" s="105"/>
      <c r="L238" s="100"/>
      <c r="M238" s="103"/>
      <c r="N238" s="100"/>
      <c r="O238" s="100"/>
      <c r="P238" s="63"/>
      <c r="Q238" s="63"/>
      <c r="R238" s="63"/>
      <c r="S238" s="40"/>
      <c r="T238" s="104"/>
      <c r="U238" s="105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9"/>
    </row>
    <row r="239" spans="1:35" ht="14.25" customHeight="1" x14ac:dyDescent="0.3">
      <c r="A239" s="286"/>
      <c r="B239" s="100"/>
      <c r="C239" s="103"/>
      <c r="D239" s="100"/>
      <c r="E239" s="100"/>
      <c r="F239" s="63"/>
      <c r="G239" s="63"/>
      <c r="H239" s="63"/>
      <c r="I239" s="40"/>
      <c r="J239" s="104"/>
      <c r="K239" s="105"/>
      <c r="L239" s="100"/>
      <c r="M239" s="103"/>
      <c r="N239" s="100"/>
      <c r="O239" s="100"/>
      <c r="P239" s="63"/>
      <c r="Q239" s="63"/>
      <c r="R239" s="63"/>
      <c r="S239" s="40"/>
      <c r="T239" s="104"/>
      <c r="U239" s="105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9"/>
    </row>
    <row r="240" spans="1:35" ht="14.25" customHeight="1" x14ac:dyDescent="0.3">
      <c r="A240" s="286"/>
      <c r="B240" s="100"/>
      <c r="C240" s="103"/>
      <c r="D240" s="100"/>
      <c r="E240" s="100"/>
      <c r="F240" s="63"/>
      <c r="G240" s="63"/>
      <c r="H240" s="63"/>
      <c r="I240" s="40"/>
      <c r="J240" s="104"/>
      <c r="K240" s="105"/>
      <c r="L240" s="100"/>
      <c r="M240" s="103"/>
      <c r="N240" s="100"/>
      <c r="O240" s="100"/>
      <c r="P240" s="63"/>
      <c r="Q240" s="63"/>
      <c r="R240" s="63"/>
      <c r="S240" s="40"/>
      <c r="T240" s="104"/>
      <c r="U240" s="105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9"/>
    </row>
    <row r="241" spans="1:35" ht="14.25" customHeight="1" x14ac:dyDescent="0.3">
      <c r="A241" s="286"/>
      <c r="B241" s="100"/>
      <c r="C241" s="103"/>
      <c r="D241" s="100"/>
      <c r="E241" s="100"/>
      <c r="F241" s="63"/>
      <c r="G241" s="63"/>
      <c r="H241" s="63"/>
      <c r="I241" s="40"/>
      <c r="J241" s="104"/>
      <c r="K241" s="105"/>
      <c r="L241" s="100"/>
      <c r="M241" s="103"/>
      <c r="N241" s="100"/>
      <c r="O241" s="100"/>
      <c r="P241" s="63"/>
      <c r="Q241" s="63"/>
      <c r="R241" s="63"/>
      <c r="S241" s="40"/>
      <c r="T241" s="104"/>
      <c r="U241" s="105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9"/>
    </row>
    <row r="242" spans="1:35" ht="14.25" customHeight="1" x14ac:dyDescent="0.3">
      <c r="A242" s="286"/>
      <c r="B242" s="100"/>
      <c r="C242" s="103"/>
      <c r="D242" s="100"/>
      <c r="E242" s="100"/>
      <c r="F242" s="63"/>
      <c r="G242" s="63"/>
      <c r="H242" s="63"/>
      <c r="I242" s="40"/>
      <c r="J242" s="104"/>
      <c r="K242" s="105"/>
      <c r="L242" s="100"/>
      <c r="M242" s="103"/>
      <c r="N242" s="100"/>
      <c r="O242" s="100"/>
      <c r="P242" s="63"/>
      <c r="Q242" s="63"/>
      <c r="R242" s="63"/>
      <c r="S242" s="40"/>
      <c r="T242" s="104"/>
      <c r="U242" s="105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9"/>
    </row>
    <row r="243" spans="1:35" ht="14.25" customHeight="1" x14ac:dyDescent="0.3">
      <c r="A243" s="286"/>
      <c r="B243" s="100"/>
      <c r="C243" s="103"/>
      <c r="D243" s="100"/>
      <c r="E243" s="100"/>
      <c r="F243" s="63"/>
      <c r="G243" s="63"/>
      <c r="H243" s="63"/>
      <c r="I243" s="40"/>
      <c r="J243" s="104"/>
      <c r="K243" s="105"/>
      <c r="L243" s="100"/>
      <c r="M243" s="103"/>
      <c r="N243" s="100"/>
      <c r="O243" s="100"/>
      <c r="P243" s="63"/>
      <c r="Q243" s="63"/>
      <c r="R243" s="63"/>
      <c r="S243" s="40"/>
      <c r="T243" s="104"/>
      <c r="U243" s="105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9"/>
    </row>
    <row r="244" spans="1:35" ht="14.25" customHeight="1" x14ac:dyDescent="0.3">
      <c r="A244" s="286"/>
      <c r="B244" s="100"/>
      <c r="C244" s="103"/>
      <c r="D244" s="100"/>
      <c r="E244" s="100"/>
      <c r="F244" s="63"/>
      <c r="G244" s="63"/>
      <c r="H244" s="63"/>
      <c r="I244" s="40"/>
      <c r="J244" s="104"/>
      <c r="K244" s="105"/>
      <c r="L244" s="100"/>
      <c r="M244" s="103"/>
      <c r="N244" s="100"/>
      <c r="O244" s="100"/>
      <c r="P244" s="63"/>
      <c r="Q244" s="63"/>
      <c r="R244" s="63"/>
      <c r="S244" s="40"/>
      <c r="T244" s="104"/>
      <c r="U244" s="105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9"/>
    </row>
    <row r="245" spans="1:35" ht="14.25" customHeight="1" x14ac:dyDescent="0.3">
      <c r="A245" s="286"/>
      <c r="B245" s="100"/>
      <c r="C245" s="103"/>
      <c r="D245" s="100"/>
      <c r="E245" s="100"/>
      <c r="F245" s="63"/>
      <c r="G245" s="63"/>
      <c r="H245" s="63"/>
      <c r="I245" s="40"/>
      <c r="J245" s="104"/>
      <c r="K245" s="105"/>
      <c r="L245" s="100"/>
      <c r="M245" s="103"/>
      <c r="N245" s="100"/>
      <c r="O245" s="100"/>
      <c r="P245" s="63"/>
      <c r="Q245" s="63"/>
      <c r="R245" s="63"/>
      <c r="S245" s="40"/>
      <c r="T245" s="104"/>
      <c r="U245" s="105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9"/>
    </row>
    <row r="246" spans="1:35" ht="14.25" customHeight="1" x14ac:dyDescent="0.3">
      <c r="A246" s="286"/>
      <c r="B246" s="100"/>
      <c r="C246" s="103"/>
      <c r="D246" s="100"/>
      <c r="E246" s="100"/>
      <c r="F246" s="63"/>
      <c r="G246" s="63"/>
      <c r="H246" s="63"/>
      <c r="I246" s="40"/>
      <c r="J246" s="104"/>
      <c r="K246" s="105"/>
      <c r="L246" s="100"/>
      <c r="M246" s="103"/>
      <c r="N246" s="100"/>
      <c r="O246" s="100"/>
      <c r="P246" s="63"/>
      <c r="Q246" s="63"/>
      <c r="R246" s="63"/>
      <c r="S246" s="40"/>
      <c r="T246" s="104"/>
      <c r="U246" s="105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9"/>
    </row>
    <row r="247" spans="1:35" ht="14.25" customHeight="1" x14ac:dyDescent="0.3">
      <c r="A247" s="286"/>
      <c r="B247" s="100"/>
      <c r="C247" s="103"/>
      <c r="D247" s="100"/>
      <c r="E247" s="100"/>
      <c r="F247" s="63"/>
      <c r="G247" s="63"/>
      <c r="H247" s="63"/>
      <c r="I247" s="40"/>
      <c r="J247" s="104"/>
      <c r="K247" s="105"/>
      <c r="L247" s="100"/>
      <c r="M247" s="103"/>
      <c r="N247" s="100"/>
      <c r="O247" s="100"/>
      <c r="P247" s="63"/>
      <c r="Q247" s="63"/>
      <c r="R247" s="63"/>
      <c r="S247" s="40"/>
      <c r="T247" s="104"/>
      <c r="U247" s="105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9"/>
    </row>
    <row r="248" spans="1:35" ht="14.25" customHeight="1" x14ac:dyDescent="0.3">
      <c r="A248" s="286"/>
      <c r="B248" s="100"/>
      <c r="C248" s="103"/>
      <c r="D248" s="100"/>
      <c r="E248" s="100"/>
      <c r="F248" s="63"/>
      <c r="G248" s="63"/>
      <c r="H248" s="63"/>
      <c r="I248" s="40"/>
      <c r="J248" s="104"/>
      <c r="K248" s="105"/>
      <c r="L248" s="100"/>
      <c r="M248" s="103"/>
      <c r="N248" s="100"/>
      <c r="O248" s="100"/>
      <c r="P248" s="63"/>
      <c r="Q248" s="63"/>
      <c r="R248" s="63"/>
      <c r="S248" s="40"/>
      <c r="T248" s="104"/>
      <c r="U248" s="105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9"/>
    </row>
    <row r="249" spans="1:35" ht="14.25" customHeight="1" x14ac:dyDescent="0.3">
      <c r="A249" s="286"/>
      <c r="B249" s="100"/>
      <c r="C249" s="103"/>
      <c r="D249" s="100"/>
      <c r="E249" s="100"/>
      <c r="F249" s="63"/>
      <c r="G249" s="63"/>
      <c r="H249" s="63"/>
      <c r="I249" s="40"/>
      <c r="J249" s="104"/>
      <c r="K249" s="105"/>
      <c r="L249" s="100"/>
      <c r="M249" s="103"/>
      <c r="N249" s="100"/>
      <c r="O249" s="100"/>
      <c r="P249" s="63"/>
      <c r="Q249" s="63"/>
      <c r="R249" s="63"/>
      <c r="S249" s="40"/>
      <c r="T249" s="104"/>
      <c r="U249" s="105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9"/>
    </row>
    <row r="250" spans="1:35" ht="14.25" customHeight="1" x14ac:dyDescent="0.3">
      <c r="A250" s="286"/>
      <c r="B250" s="100"/>
      <c r="C250" s="103"/>
      <c r="D250" s="100"/>
      <c r="E250" s="100"/>
      <c r="F250" s="63"/>
      <c r="G250" s="63"/>
      <c r="H250" s="63"/>
      <c r="I250" s="40"/>
      <c r="J250" s="104"/>
      <c r="K250" s="105"/>
      <c r="L250" s="100"/>
      <c r="M250" s="103"/>
      <c r="N250" s="100"/>
      <c r="O250" s="100"/>
      <c r="P250" s="63"/>
      <c r="Q250" s="63"/>
      <c r="R250" s="63"/>
      <c r="S250" s="40"/>
      <c r="T250" s="104"/>
      <c r="U250" s="105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9"/>
    </row>
    <row r="251" spans="1:35" ht="14.25" customHeight="1" x14ac:dyDescent="0.3">
      <c r="A251" s="286"/>
      <c r="B251" s="100"/>
      <c r="C251" s="103"/>
      <c r="D251" s="100"/>
      <c r="E251" s="100"/>
      <c r="F251" s="63"/>
      <c r="G251" s="63"/>
      <c r="H251" s="63"/>
      <c r="I251" s="40"/>
      <c r="J251" s="104"/>
      <c r="K251" s="105"/>
      <c r="L251" s="100"/>
      <c r="M251" s="103"/>
      <c r="N251" s="100"/>
      <c r="O251" s="100"/>
      <c r="P251" s="63"/>
      <c r="Q251" s="63"/>
      <c r="R251" s="63"/>
      <c r="S251" s="40"/>
      <c r="T251" s="104"/>
      <c r="U251" s="105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9"/>
    </row>
    <row r="252" spans="1:35" ht="14.25" customHeight="1" x14ac:dyDescent="0.3">
      <c r="A252" s="286"/>
      <c r="B252" s="100"/>
      <c r="C252" s="103"/>
      <c r="D252" s="100"/>
      <c r="E252" s="100"/>
      <c r="F252" s="63"/>
      <c r="G252" s="63"/>
      <c r="H252" s="63"/>
      <c r="I252" s="40"/>
      <c r="J252" s="104"/>
      <c r="K252" s="105"/>
      <c r="L252" s="100"/>
      <c r="M252" s="103"/>
      <c r="N252" s="100"/>
      <c r="O252" s="100"/>
      <c r="P252" s="63"/>
      <c r="Q252" s="63"/>
      <c r="R252" s="63"/>
      <c r="S252" s="40"/>
      <c r="T252" s="104"/>
      <c r="U252" s="105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9"/>
    </row>
    <row r="253" spans="1:35" ht="14.25" customHeight="1" x14ac:dyDescent="0.3">
      <c r="A253" s="286"/>
      <c r="B253" s="100"/>
      <c r="C253" s="103"/>
      <c r="D253" s="100"/>
      <c r="E253" s="100"/>
      <c r="F253" s="63"/>
      <c r="G253" s="63"/>
      <c r="H253" s="63"/>
      <c r="I253" s="40"/>
      <c r="J253" s="104"/>
      <c r="K253" s="105"/>
      <c r="L253" s="100"/>
      <c r="M253" s="103"/>
      <c r="N253" s="100"/>
      <c r="O253" s="100"/>
      <c r="P253" s="63"/>
      <c r="Q253" s="63"/>
      <c r="R253" s="63"/>
      <c r="S253" s="40"/>
      <c r="T253" s="104"/>
      <c r="U253" s="105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9"/>
    </row>
    <row r="254" spans="1:35" ht="14.25" customHeight="1" x14ac:dyDescent="0.3">
      <c r="A254" s="286"/>
      <c r="B254" s="100"/>
      <c r="C254" s="103"/>
      <c r="D254" s="100"/>
      <c r="E254" s="100"/>
      <c r="F254" s="63"/>
      <c r="G254" s="63"/>
      <c r="H254" s="63"/>
      <c r="I254" s="40"/>
      <c r="J254" s="104"/>
      <c r="K254" s="105"/>
      <c r="L254" s="100"/>
      <c r="M254" s="103"/>
      <c r="N254" s="100"/>
      <c r="O254" s="100"/>
      <c r="P254" s="63"/>
      <c r="Q254" s="63"/>
      <c r="R254" s="63"/>
      <c r="S254" s="40"/>
      <c r="T254" s="104"/>
      <c r="U254" s="105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9"/>
    </row>
    <row r="255" spans="1:35" ht="14.25" customHeight="1" x14ac:dyDescent="0.3">
      <c r="A255" s="286"/>
      <c r="B255" s="100"/>
      <c r="C255" s="103"/>
      <c r="D255" s="100"/>
      <c r="E255" s="100"/>
      <c r="F255" s="63"/>
      <c r="G255" s="63"/>
      <c r="H255" s="63"/>
      <c r="I255" s="40"/>
      <c r="J255" s="104"/>
      <c r="K255" s="105"/>
      <c r="L255" s="100"/>
      <c r="M255" s="103"/>
      <c r="N255" s="100"/>
      <c r="O255" s="100"/>
      <c r="P255" s="63"/>
      <c r="Q255" s="63"/>
      <c r="R255" s="63"/>
      <c r="S255" s="40"/>
      <c r="T255" s="104"/>
      <c r="U255" s="105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9"/>
    </row>
    <row r="256" spans="1:35" ht="14.25" customHeight="1" x14ac:dyDescent="0.3">
      <c r="A256" s="286"/>
      <c r="B256" s="100"/>
      <c r="C256" s="103"/>
      <c r="D256" s="100"/>
      <c r="E256" s="100"/>
      <c r="F256" s="63"/>
      <c r="G256" s="63"/>
      <c r="H256" s="63"/>
      <c r="I256" s="40"/>
      <c r="J256" s="104"/>
      <c r="K256" s="105"/>
      <c r="L256" s="100"/>
      <c r="M256" s="103"/>
      <c r="N256" s="100"/>
      <c r="O256" s="100"/>
      <c r="P256" s="63"/>
      <c r="Q256" s="63"/>
      <c r="R256" s="63"/>
      <c r="S256" s="40"/>
      <c r="T256" s="104"/>
      <c r="U256" s="105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9"/>
    </row>
    <row r="257" spans="1:35" ht="14.25" customHeight="1" x14ac:dyDescent="0.3">
      <c r="A257" s="286"/>
      <c r="B257" s="100"/>
      <c r="C257" s="103"/>
      <c r="D257" s="100"/>
      <c r="E257" s="100"/>
      <c r="F257" s="63"/>
      <c r="G257" s="63"/>
      <c r="H257" s="63"/>
      <c r="I257" s="40"/>
      <c r="J257" s="104"/>
      <c r="K257" s="105"/>
      <c r="L257" s="100"/>
      <c r="M257" s="103"/>
      <c r="N257" s="100"/>
      <c r="O257" s="100"/>
      <c r="P257" s="63"/>
      <c r="Q257" s="63"/>
      <c r="R257" s="63"/>
      <c r="S257" s="40"/>
      <c r="T257" s="104"/>
      <c r="U257" s="105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9"/>
    </row>
    <row r="258" spans="1:35" ht="14.25" customHeight="1" x14ac:dyDescent="0.3">
      <c r="A258" s="286"/>
      <c r="B258" s="100"/>
      <c r="C258" s="103"/>
      <c r="D258" s="100"/>
      <c r="E258" s="100"/>
      <c r="F258" s="63"/>
      <c r="G258" s="63"/>
      <c r="H258" s="63"/>
      <c r="I258" s="40"/>
      <c r="J258" s="104"/>
      <c r="K258" s="105"/>
      <c r="L258" s="100"/>
      <c r="M258" s="103"/>
      <c r="N258" s="100"/>
      <c r="O258" s="100"/>
      <c r="P258" s="63"/>
      <c r="Q258" s="63"/>
      <c r="R258" s="63"/>
      <c r="S258" s="40"/>
      <c r="T258" s="104"/>
      <c r="U258" s="105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9"/>
    </row>
    <row r="259" spans="1:35" ht="14.25" customHeight="1" x14ac:dyDescent="0.3">
      <c r="A259" s="286"/>
      <c r="B259" s="100"/>
      <c r="C259" s="103"/>
      <c r="D259" s="100"/>
      <c r="E259" s="100"/>
      <c r="F259" s="63"/>
      <c r="G259" s="63"/>
      <c r="H259" s="63"/>
      <c r="I259" s="40"/>
      <c r="J259" s="104"/>
      <c r="K259" s="105"/>
      <c r="L259" s="100"/>
      <c r="M259" s="103"/>
      <c r="N259" s="100"/>
      <c r="O259" s="100"/>
      <c r="P259" s="63"/>
      <c r="Q259" s="63"/>
      <c r="R259" s="63"/>
      <c r="S259" s="40"/>
      <c r="T259" s="104"/>
      <c r="U259" s="105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9"/>
    </row>
    <row r="260" spans="1:35" ht="14.25" customHeight="1" x14ac:dyDescent="0.3">
      <c r="A260" s="286"/>
      <c r="B260" s="100"/>
      <c r="C260" s="103"/>
      <c r="D260" s="100"/>
      <c r="E260" s="100"/>
      <c r="F260" s="63"/>
      <c r="G260" s="63"/>
      <c r="H260" s="63"/>
      <c r="I260" s="40"/>
      <c r="J260" s="104"/>
      <c r="K260" s="105"/>
      <c r="L260" s="100"/>
      <c r="M260" s="103"/>
      <c r="N260" s="100"/>
      <c r="O260" s="100"/>
      <c r="P260" s="63"/>
      <c r="Q260" s="63"/>
      <c r="R260" s="63"/>
      <c r="S260" s="40"/>
      <c r="T260" s="104"/>
      <c r="U260" s="105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9"/>
    </row>
    <row r="261" spans="1:35" ht="14.25" customHeight="1" x14ac:dyDescent="0.3">
      <c r="A261" s="286"/>
      <c r="B261" s="100"/>
      <c r="C261" s="103"/>
      <c r="D261" s="100"/>
      <c r="E261" s="100"/>
      <c r="F261" s="63"/>
      <c r="G261" s="63"/>
      <c r="H261" s="63"/>
      <c r="I261" s="40"/>
      <c r="J261" s="104"/>
      <c r="K261" s="105"/>
      <c r="L261" s="100"/>
      <c r="M261" s="103"/>
      <c r="N261" s="100"/>
      <c r="O261" s="100"/>
      <c r="P261" s="63"/>
      <c r="Q261" s="63"/>
      <c r="R261" s="63"/>
      <c r="S261" s="40"/>
      <c r="T261" s="104"/>
      <c r="U261" s="105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9"/>
    </row>
    <row r="262" spans="1:35" ht="14.25" customHeight="1" x14ac:dyDescent="0.3">
      <c r="A262" s="286"/>
      <c r="B262" s="100"/>
      <c r="C262" s="103"/>
      <c r="D262" s="100"/>
      <c r="E262" s="100"/>
      <c r="F262" s="63"/>
      <c r="G262" s="63"/>
      <c r="H262" s="63"/>
      <c r="I262" s="40"/>
      <c r="J262" s="104"/>
      <c r="K262" s="105"/>
      <c r="L262" s="100"/>
      <c r="M262" s="103"/>
      <c r="N262" s="100"/>
      <c r="O262" s="100"/>
      <c r="P262" s="63"/>
      <c r="Q262" s="63"/>
      <c r="R262" s="63"/>
      <c r="S262" s="40"/>
      <c r="T262" s="104"/>
      <c r="U262" s="105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9"/>
    </row>
    <row r="263" spans="1:35" ht="14.25" customHeight="1" x14ac:dyDescent="0.3">
      <c r="A263" s="286"/>
      <c r="B263" s="100"/>
      <c r="C263" s="103"/>
      <c r="D263" s="100"/>
      <c r="E263" s="100"/>
      <c r="F263" s="63"/>
      <c r="G263" s="63"/>
      <c r="H263" s="63"/>
      <c r="I263" s="40"/>
      <c r="J263" s="104"/>
      <c r="K263" s="105"/>
      <c r="L263" s="100"/>
      <c r="M263" s="103"/>
      <c r="N263" s="100"/>
      <c r="O263" s="100"/>
      <c r="P263" s="63"/>
      <c r="Q263" s="63"/>
      <c r="R263" s="63"/>
      <c r="S263" s="40"/>
      <c r="T263" s="104"/>
      <c r="U263" s="105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9"/>
    </row>
    <row r="264" spans="1:35" ht="14.25" customHeight="1" x14ac:dyDescent="0.3">
      <c r="A264" s="286"/>
      <c r="B264" s="100"/>
      <c r="C264" s="103"/>
      <c r="D264" s="100"/>
      <c r="E264" s="100"/>
      <c r="F264" s="63"/>
      <c r="G264" s="63"/>
      <c r="H264" s="63"/>
      <c r="I264" s="40"/>
      <c r="J264" s="104"/>
      <c r="K264" s="105"/>
      <c r="L264" s="100"/>
      <c r="M264" s="103"/>
      <c r="N264" s="100"/>
      <c r="O264" s="100"/>
      <c r="P264" s="63"/>
      <c r="Q264" s="63"/>
      <c r="R264" s="63"/>
      <c r="S264" s="40"/>
      <c r="T264" s="104"/>
      <c r="U264" s="105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9"/>
    </row>
    <row r="265" spans="1:35" ht="14.25" customHeight="1" x14ac:dyDescent="0.3">
      <c r="A265" s="286"/>
      <c r="B265" s="100"/>
      <c r="C265" s="103"/>
      <c r="D265" s="100"/>
      <c r="E265" s="100"/>
      <c r="F265" s="63"/>
      <c r="G265" s="63"/>
      <c r="H265" s="63"/>
      <c r="I265" s="40"/>
      <c r="J265" s="104"/>
      <c r="K265" s="105"/>
      <c r="L265" s="100"/>
      <c r="M265" s="103"/>
      <c r="N265" s="100"/>
      <c r="O265" s="100"/>
      <c r="P265" s="63"/>
      <c r="Q265" s="63"/>
      <c r="R265" s="63"/>
      <c r="S265" s="40"/>
      <c r="T265" s="104"/>
      <c r="U265" s="105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9"/>
    </row>
    <row r="266" spans="1:35" ht="14.25" customHeight="1" x14ac:dyDescent="0.3">
      <c r="A266" s="286"/>
      <c r="B266" s="100"/>
      <c r="C266" s="103"/>
      <c r="D266" s="100"/>
      <c r="E266" s="100"/>
      <c r="F266" s="63"/>
      <c r="G266" s="63"/>
      <c r="H266" s="63"/>
      <c r="I266" s="40"/>
      <c r="J266" s="104"/>
      <c r="K266" s="105"/>
      <c r="L266" s="100"/>
      <c r="M266" s="103"/>
      <c r="N266" s="100"/>
      <c r="O266" s="100"/>
      <c r="P266" s="63"/>
      <c r="Q266" s="63"/>
      <c r="R266" s="63"/>
      <c r="S266" s="40"/>
      <c r="T266" s="104"/>
      <c r="U266" s="105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9"/>
    </row>
    <row r="267" spans="1:35" ht="14.25" customHeight="1" x14ac:dyDescent="0.3">
      <c r="A267" s="286"/>
      <c r="B267" s="100"/>
      <c r="C267" s="103"/>
      <c r="D267" s="100"/>
      <c r="E267" s="100"/>
      <c r="F267" s="63"/>
      <c r="G267" s="63"/>
      <c r="H267" s="63"/>
      <c r="I267" s="40"/>
      <c r="J267" s="104"/>
      <c r="K267" s="105"/>
      <c r="L267" s="100"/>
      <c r="M267" s="103"/>
      <c r="N267" s="100"/>
      <c r="O267" s="100"/>
      <c r="P267" s="63"/>
      <c r="Q267" s="63"/>
      <c r="R267" s="63"/>
      <c r="S267" s="40"/>
      <c r="T267" s="104"/>
      <c r="U267" s="105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9"/>
    </row>
    <row r="268" spans="1:35" ht="14.25" customHeight="1" x14ac:dyDescent="0.3">
      <c r="A268" s="286"/>
      <c r="B268" s="100"/>
      <c r="C268" s="103"/>
      <c r="D268" s="100"/>
      <c r="E268" s="100"/>
      <c r="F268" s="63"/>
      <c r="G268" s="63"/>
      <c r="H268" s="63"/>
      <c r="I268" s="40"/>
      <c r="J268" s="104"/>
      <c r="K268" s="105"/>
      <c r="L268" s="100"/>
      <c r="M268" s="103"/>
      <c r="N268" s="100"/>
      <c r="O268" s="100"/>
      <c r="P268" s="63"/>
      <c r="Q268" s="63"/>
      <c r="R268" s="63"/>
      <c r="S268" s="40"/>
      <c r="T268" s="104"/>
      <c r="U268" s="105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9"/>
    </row>
    <row r="269" spans="1:35" ht="14.25" customHeight="1" x14ac:dyDescent="0.3">
      <c r="A269" s="286"/>
      <c r="B269" s="100"/>
      <c r="C269" s="103"/>
      <c r="D269" s="100"/>
      <c r="E269" s="100"/>
      <c r="F269" s="63"/>
      <c r="G269" s="63"/>
      <c r="H269" s="63"/>
      <c r="I269" s="40"/>
      <c r="J269" s="104"/>
      <c r="K269" s="105"/>
      <c r="L269" s="100"/>
      <c r="M269" s="103"/>
      <c r="N269" s="100"/>
      <c r="O269" s="100"/>
      <c r="P269" s="63"/>
      <c r="Q269" s="63"/>
      <c r="R269" s="63"/>
      <c r="S269" s="40"/>
      <c r="T269" s="104"/>
      <c r="U269" s="105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9"/>
    </row>
    <row r="270" spans="1:35" ht="14.25" customHeight="1" x14ac:dyDescent="0.3">
      <c r="A270" s="286"/>
      <c r="B270" s="100"/>
      <c r="C270" s="103"/>
      <c r="D270" s="100"/>
      <c r="E270" s="100"/>
      <c r="F270" s="63"/>
      <c r="G270" s="63"/>
      <c r="H270" s="63"/>
      <c r="I270" s="40"/>
      <c r="J270" s="104"/>
      <c r="K270" s="105"/>
      <c r="L270" s="100"/>
      <c r="M270" s="103"/>
      <c r="N270" s="100"/>
      <c r="O270" s="100"/>
      <c r="P270" s="63"/>
      <c r="Q270" s="63"/>
      <c r="R270" s="63"/>
      <c r="S270" s="40"/>
      <c r="T270" s="104"/>
      <c r="U270" s="105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9"/>
    </row>
    <row r="271" spans="1:35" ht="14.25" customHeight="1" x14ac:dyDescent="0.3">
      <c r="A271" s="286"/>
      <c r="B271" s="100"/>
      <c r="C271" s="103"/>
      <c r="D271" s="100"/>
      <c r="E271" s="100"/>
      <c r="F271" s="63"/>
      <c r="G271" s="63"/>
      <c r="H271" s="63"/>
      <c r="I271" s="40"/>
      <c r="J271" s="104"/>
      <c r="K271" s="105"/>
      <c r="L271" s="100"/>
      <c r="M271" s="103"/>
      <c r="N271" s="100"/>
      <c r="O271" s="100"/>
      <c r="P271" s="63"/>
      <c r="Q271" s="63"/>
      <c r="R271" s="63"/>
      <c r="S271" s="40"/>
      <c r="T271" s="104"/>
      <c r="U271" s="105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9"/>
    </row>
    <row r="272" spans="1:35" ht="14.25" customHeight="1" x14ac:dyDescent="0.3">
      <c r="A272" s="286"/>
      <c r="B272" s="100"/>
      <c r="C272" s="103"/>
      <c r="D272" s="100"/>
      <c r="E272" s="100"/>
      <c r="F272" s="63"/>
      <c r="G272" s="63"/>
      <c r="H272" s="63"/>
      <c r="I272" s="40"/>
      <c r="J272" s="104"/>
      <c r="K272" s="105"/>
      <c r="L272" s="100"/>
      <c r="M272" s="103"/>
      <c r="N272" s="100"/>
      <c r="O272" s="100"/>
      <c r="P272" s="63"/>
      <c r="Q272" s="63"/>
      <c r="R272" s="63"/>
      <c r="S272" s="40"/>
      <c r="T272" s="104"/>
      <c r="U272" s="105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9"/>
    </row>
    <row r="273" spans="1:35" ht="14.25" customHeight="1" x14ac:dyDescent="0.3">
      <c r="A273" s="286"/>
      <c r="B273" s="100"/>
      <c r="C273" s="103"/>
      <c r="D273" s="100"/>
      <c r="E273" s="100"/>
      <c r="F273" s="63"/>
      <c r="G273" s="63"/>
      <c r="H273" s="63"/>
      <c r="I273" s="40"/>
      <c r="J273" s="104"/>
      <c r="K273" s="105"/>
      <c r="L273" s="100"/>
      <c r="M273" s="103"/>
      <c r="N273" s="100"/>
      <c r="O273" s="100"/>
      <c r="P273" s="63"/>
      <c r="Q273" s="63"/>
      <c r="R273" s="63"/>
      <c r="S273" s="40"/>
      <c r="T273" s="104"/>
      <c r="U273" s="105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9"/>
    </row>
    <row r="274" spans="1:35" ht="14.25" customHeight="1" x14ac:dyDescent="0.3">
      <c r="A274" s="286"/>
      <c r="B274" s="100"/>
      <c r="C274" s="103"/>
      <c r="D274" s="100"/>
      <c r="E274" s="100"/>
      <c r="F274" s="63"/>
      <c r="G274" s="63"/>
      <c r="H274" s="63"/>
      <c r="I274" s="40"/>
      <c r="J274" s="104"/>
      <c r="K274" s="105"/>
      <c r="L274" s="100"/>
      <c r="M274" s="103"/>
      <c r="N274" s="100"/>
      <c r="O274" s="100"/>
      <c r="P274" s="63"/>
      <c r="Q274" s="63"/>
      <c r="R274" s="63"/>
      <c r="S274" s="40"/>
      <c r="T274" s="104"/>
      <c r="U274" s="105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9"/>
    </row>
    <row r="275" spans="1:35" ht="14.25" customHeight="1" x14ac:dyDescent="0.3">
      <c r="A275" s="286"/>
      <c r="B275" s="100"/>
      <c r="C275" s="103"/>
      <c r="D275" s="100"/>
      <c r="E275" s="100"/>
      <c r="F275" s="63"/>
      <c r="G275" s="63"/>
      <c r="H275" s="63"/>
      <c r="I275" s="40"/>
      <c r="J275" s="104"/>
      <c r="K275" s="105"/>
      <c r="L275" s="100"/>
      <c r="M275" s="103"/>
      <c r="N275" s="100"/>
      <c r="O275" s="100"/>
      <c r="P275" s="63"/>
      <c r="Q275" s="63"/>
      <c r="R275" s="63"/>
      <c r="S275" s="40"/>
      <c r="T275" s="104"/>
      <c r="U275" s="105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9"/>
    </row>
    <row r="276" spans="1:35" ht="14.25" customHeight="1" x14ac:dyDescent="0.3">
      <c r="A276" s="286"/>
      <c r="B276" s="100"/>
      <c r="C276" s="103"/>
      <c r="D276" s="100"/>
      <c r="E276" s="100"/>
      <c r="F276" s="63"/>
      <c r="G276" s="63"/>
      <c r="H276" s="63"/>
      <c r="I276" s="40"/>
      <c r="J276" s="104"/>
      <c r="K276" s="105"/>
      <c r="L276" s="100"/>
      <c r="M276" s="103"/>
      <c r="N276" s="100"/>
      <c r="O276" s="100"/>
      <c r="P276" s="63"/>
      <c r="Q276" s="63"/>
      <c r="R276" s="63"/>
      <c r="S276" s="40"/>
      <c r="T276" s="104"/>
      <c r="U276" s="105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9"/>
    </row>
    <row r="277" spans="1:35" ht="14.25" customHeight="1" x14ac:dyDescent="0.3">
      <c r="A277" s="286"/>
      <c r="B277" s="100"/>
      <c r="C277" s="103"/>
      <c r="D277" s="100"/>
      <c r="E277" s="100"/>
      <c r="F277" s="63"/>
      <c r="G277" s="63"/>
      <c r="H277" s="63"/>
      <c r="I277" s="40"/>
      <c r="J277" s="104"/>
      <c r="K277" s="105"/>
      <c r="L277" s="100"/>
      <c r="M277" s="103"/>
      <c r="N277" s="100"/>
      <c r="O277" s="100"/>
      <c r="P277" s="63"/>
      <c r="Q277" s="63"/>
      <c r="R277" s="63"/>
      <c r="S277" s="40"/>
      <c r="T277" s="104"/>
      <c r="U277" s="105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9"/>
    </row>
    <row r="278" spans="1:35" ht="14.25" customHeight="1" x14ac:dyDescent="0.3">
      <c r="A278" s="286"/>
      <c r="B278" s="100"/>
      <c r="C278" s="103"/>
      <c r="D278" s="100"/>
      <c r="E278" s="100"/>
      <c r="F278" s="63"/>
      <c r="G278" s="63"/>
      <c r="H278" s="63"/>
      <c r="I278" s="40"/>
      <c r="J278" s="104"/>
      <c r="K278" s="105"/>
      <c r="L278" s="100"/>
      <c r="M278" s="103"/>
      <c r="N278" s="100"/>
      <c r="O278" s="100"/>
      <c r="P278" s="63"/>
      <c r="Q278" s="63"/>
      <c r="R278" s="63"/>
      <c r="S278" s="40"/>
      <c r="T278" s="104"/>
      <c r="U278" s="105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9"/>
    </row>
    <row r="279" spans="1:35" ht="14.25" customHeight="1" x14ac:dyDescent="0.3">
      <c r="A279" s="286"/>
      <c r="B279" s="100"/>
      <c r="C279" s="103"/>
      <c r="D279" s="100"/>
      <c r="E279" s="100"/>
      <c r="F279" s="63"/>
      <c r="G279" s="63"/>
      <c r="H279" s="63"/>
      <c r="I279" s="40"/>
      <c r="J279" s="104"/>
      <c r="K279" s="105"/>
      <c r="L279" s="100"/>
      <c r="M279" s="103"/>
      <c r="N279" s="100"/>
      <c r="O279" s="100"/>
      <c r="P279" s="63"/>
      <c r="Q279" s="63"/>
      <c r="R279" s="63"/>
      <c r="S279" s="40"/>
      <c r="T279" s="104"/>
      <c r="U279" s="105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9"/>
    </row>
    <row r="280" spans="1:35" ht="14.25" customHeight="1" x14ac:dyDescent="0.3">
      <c r="A280" s="286"/>
      <c r="B280" s="100"/>
      <c r="C280" s="103"/>
      <c r="D280" s="100"/>
      <c r="E280" s="100"/>
      <c r="F280" s="63"/>
      <c r="G280" s="63"/>
      <c r="H280" s="63"/>
      <c r="I280" s="40"/>
      <c r="J280" s="104"/>
      <c r="K280" s="105"/>
      <c r="L280" s="100"/>
      <c r="M280" s="103"/>
      <c r="N280" s="100"/>
      <c r="O280" s="100"/>
      <c r="P280" s="63"/>
      <c r="Q280" s="63"/>
      <c r="R280" s="63"/>
      <c r="S280" s="40"/>
      <c r="T280" s="104"/>
      <c r="U280" s="105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9"/>
    </row>
    <row r="281" spans="1:35" ht="14.25" customHeight="1" x14ac:dyDescent="0.3">
      <c r="A281" s="286"/>
      <c r="B281" s="100"/>
      <c r="C281" s="103"/>
      <c r="D281" s="100"/>
      <c r="E281" s="100"/>
      <c r="F281" s="63"/>
      <c r="G281" s="63"/>
      <c r="H281" s="63"/>
      <c r="I281" s="40"/>
      <c r="J281" s="104"/>
      <c r="K281" s="105"/>
      <c r="L281" s="100"/>
      <c r="M281" s="103"/>
      <c r="N281" s="100"/>
      <c r="O281" s="100"/>
      <c r="P281" s="63"/>
      <c r="Q281" s="63"/>
      <c r="R281" s="63"/>
      <c r="S281" s="40"/>
      <c r="T281" s="104"/>
      <c r="U281" s="105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9"/>
    </row>
    <row r="282" spans="1:35" ht="14.25" customHeight="1" x14ac:dyDescent="0.3">
      <c r="A282" s="286"/>
      <c r="B282" s="100"/>
      <c r="C282" s="103"/>
      <c r="D282" s="100"/>
      <c r="E282" s="100"/>
      <c r="F282" s="63"/>
      <c r="G282" s="63"/>
      <c r="H282" s="63"/>
      <c r="I282" s="40"/>
      <c r="J282" s="104"/>
      <c r="K282" s="105"/>
      <c r="L282" s="100"/>
      <c r="M282" s="103"/>
      <c r="N282" s="100"/>
      <c r="O282" s="100"/>
      <c r="P282" s="63"/>
      <c r="Q282" s="63"/>
      <c r="R282" s="63"/>
      <c r="S282" s="40"/>
      <c r="T282" s="104"/>
      <c r="U282" s="105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9"/>
    </row>
    <row r="283" spans="1:35" ht="14.25" customHeight="1" x14ac:dyDescent="0.3">
      <c r="A283" s="286"/>
      <c r="B283" s="100"/>
      <c r="C283" s="103"/>
      <c r="D283" s="100"/>
      <c r="E283" s="100"/>
      <c r="F283" s="63"/>
      <c r="G283" s="63"/>
      <c r="H283" s="63"/>
      <c r="I283" s="40"/>
      <c r="J283" s="104"/>
      <c r="K283" s="105"/>
      <c r="L283" s="100"/>
      <c r="M283" s="103"/>
      <c r="N283" s="100"/>
      <c r="O283" s="100"/>
      <c r="P283" s="63"/>
      <c r="Q283" s="63"/>
      <c r="R283" s="63"/>
      <c r="S283" s="40"/>
      <c r="T283" s="104"/>
      <c r="U283" s="105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9"/>
    </row>
    <row r="284" spans="1:35" ht="14.25" customHeight="1" x14ac:dyDescent="0.3">
      <c r="A284" s="286"/>
      <c r="B284" s="100"/>
      <c r="C284" s="103"/>
      <c r="D284" s="100"/>
      <c r="E284" s="100"/>
      <c r="F284" s="63"/>
      <c r="G284" s="63"/>
      <c r="H284" s="63"/>
      <c r="I284" s="40"/>
      <c r="J284" s="104"/>
      <c r="K284" s="105"/>
      <c r="L284" s="100"/>
      <c r="M284" s="103"/>
      <c r="N284" s="100"/>
      <c r="O284" s="100"/>
      <c r="P284" s="63"/>
      <c r="Q284" s="63"/>
      <c r="R284" s="63"/>
      <c r="S284" s="40"/>
      <c r="T284" s="104"/>
      <c r="U284" s="105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9"/>
    </row>
    <row r="285" spans="1:35" ht="14.25" customHeight="1" x14ac:dyDescent="0.3">
      <c r="A285" s="286"/>
      <c r="B285" s="100"/>
      <c r="C285" s="103"/>
      <c r="D285" s="100"/>
      <c r="E285" s="100"/>
      <c r="F285" s="63"/>
      <c r="G285" s="63"/>
      <c r="H285" s="63"/>
      <c r="I285" s="40"/>
      <c r="J285" s="104"/>
      <c r="K285" s="105"/>
      <c r="L285" s="100"/>
      <c r="M285" s="103"/>
      <c r="N285" s="100"/>
      <c r="O285" s="100"/>
      <c r="P285" s="63"/>
      <c r="Q285" s="63"/>
      <c r="R285" s="63"/>
      <c r="S285" s="40"/>
      <c r="T285" s="104"/>
      <c r="U285" s="105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9"/>
    </row>
    <row r="286" spans="1:35" ht="14.25" customHeight="1" x14ac:dyDescent="0.3">
      <c r="A286" s="286"/>
      <c r="B286" s="100"/>
      <c r="C286" s="103"/>
      <c r="D286" s="100"/>
      <c r="E286" s="100"/>
      <c r="F286" s="63"/>
      <c r="G286" s="63"/>
      <c r="H286" s="63"/>
      <c r="I286" s="40"/>
      <c r="J286" s="104"/>
      <c r="K286" s="105"/>
      <c r="L286" s="100"/>
      <c r="M286" s="103"/>
      <c r="N286" s="100"/>
      <c r="O286" s="100"/>
      <c r="P286" s="63"/>
      <c r="Q286" s="63"/>
      <c r="R286" s="63"/>
      <c r="S286" s="40"/>
      <c r="T286" s="104"/>
      <c r="U286" s="105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9"/>
    </row>
    <row r="287" spans="1:35" ht="14.25" customHeight="1" x14ac:dyDescent="0.3">
      <c r="A287" s="286"/>
      <c r="B287" s="100"/>
      <c r="C287" s="103"/>
      <c r="D287" s="100"/>
      <c r="E287" s="100"/>
      <c r="F287" s="63"/>
      <c r="G287" s="63"/>
      <c r="H287" s="63"/>
      <c r="I287" s="40"/>
      <c r="J287" s="104"/>
      <c r="K287" s="105"/>
      <c r="L287" s="100"/>
      <c r="M287" s="103"/>
      <c r="N287" s="100"/>
      <c r="O287" s="100"/>
      <c r="P287" s="63"/>
      <c r="Q287" s="63"/>
      <c r="R287" s="63"/>
      <c r="S287" s="40"/>
      <c r="T287" s="104"/>
      <c r="U287" s="105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9"/>
    </row>
    <row r="288" spans="1:35" ht="14.25" customHeight="1" x14ac:dyDescent="0.3">
      <c r="A288" s="286"/>
      <c r="B288" s="100"/>
      <c r="C288" s="103"/>
      <c r="D288" s="100"/>
      <c r="E288" s="100"/>
      <c r="F288" s="63"/>
      <c r="G288" s="63"/>
      <c r="H288" s="63"/>
      <c r="I288" s="40"/>
      <c r="J288" s="104"/>
      <c r="K288" s="105"/>
      <c r="L288" s="100"/>
      <c r="M288" s="103"/>
      <c r="N288" s="100"/>
      <c r="O288" s="100"/>
      <c r="P288" s="63"/>
      <c r="Q288" s="63"/>
      <c r="R288" s="63"/>
      <c r="S288" s="40"/>
      <c r="T288" s="104"/>
      <c r="U288" s="105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9"/>
    </row>
    <row r="289" spans="1:35" ht="14.25" customHeight="1" x14ac:dyDescent="0.3">
      <c r="A289" s="286"/>
      <c r="B289" s="100"/>
      <c r="C289" s="103"/>
      <c r="D289" s="100"/>
      <c r="E289" s="100"/>
      <c r="F289" s="63"/>
      <c r="G289" s="63"/>
      <c r="H289" s="63"/>
      <c r="I289" s="40"/>
      <c r="J289" s="104"/>
      <c r="K289" s="105"/>
      <c r="L289" s="100"/>
      <c r="M289" s="103"/>
      <c r="N289" s="100"/>
      <c r="O289" s="100"/>
      <c r="P289" s="63"/>
      <c r="Q289" s="63"/>
      <c r="R289" s="63"/>
      <c r="S289" s="40"/>
      <c r="T289" s="104"/>
      <c r="U289" s="105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9"/>
    </row>
    <row r="290" spans="1:35" ht="14.25" customHeight="1" x14ac:dyDescent="0.3">
      <c r="A290" s="286"/>
      <c r="B290" s="100"/>
      <c r="C290" s="103"/>
      <c r="D290" s="100"/>
      <c r="E290" s="100"/>
      <c r="F290" s="63"/>
      <c r="G290" s="63"/>
      <c r="H290" s="63"/>
      <c r="I290" s="40"/>
      <c r="J290" s="104"/>
      <c r="K290" s="105"/>
      <c r="L290" s="100"/>
      <c r="M290" s="103"/>
      <c r="N290" s="100"/>
      <c r="O290" s="100"/>
      <c r="P290" s="63"/>
      <c r="Q290" s="63"/>
      <c r="R290" s="63"/>
      <c r="S290" s="40"/>
      <c r="T290" s="104"/>
      <c r="U290" s="105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9"/>
    </row>
    <row r="291" spans="1:35" ht="14.25" customHeight="1" x14ac:dyDescent="0.3">
      <c r="A291" s="286"/>
      <c r="B291" s="100"/>
      <c r="C291" s="103"/>
      <c r="D291" s="100"/>
      <c r="E291" s="100"/>
      <c r="F291" s="63"/>
      <c r="G291" s="63"/>
      <c r="H291" s="63"/>
      <c r="I291" s="40"/>
      <c r="J291" s="104"/>
      <c r="K291" s="105"/>
      <c r="L291" s="100"/>
      <c r="M291" s="103"/>
      <c r="N291" s="100"/>
      <c r="O291" s="100"/>
      <c r="P291" s="63"/>
      <c r="Q291" s="63"/>
      <c r="R291" s="63"/>
      <c r="S291" s="40"/>
      <c r="T291" s="104"/>
      <c r="U291" s="105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9"/>
    </row>
    <row r="292" spans="1:35" ht="14.25" customHeight="1" x14ac:dyDescent="0.3">
      <c r="A292" s="286"/>
      <c r="B292" s="100"/>
      <c r="C292" s="103"/>
      <c r="D292" s="100"/>
      <c r="E292" s="100"/>
      <c r="F292" s="63"/>
      <c r="G292" s="63"/>
      <c r="H292" s="63"/>
      <c r="I292" s="40"/>
      <c r="J292" s="104"/>
      <c r="K292" s="105"/>
      <c r="L292" s="100"/>
      <c r="M292" s="103"/>
      <c r="N292" s="100"/>
      <c r="O292" s="100"/>
      <c r="P292" s="63"/>
      <c r="Q292" s="63"/>
      <c r="R292" s="63"/>
      <c r="S292" s="40"/>
      <c r="T292" s="104"/>
      <c r="U292" s="105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9"/>
    </row>
    <row r="293" spans="1:35" ht="14.25" customHeight="1" x14ac:dyDescent="0.3">
      <c r="A293" s="286"/>
      <c r="B293" s="100"/>
      <c r="C293" s="103"/>
      <c r="D293" s="100"/>
      <c r="E293" s="100"/>
      <c r="F293" s="63"/>
      <c r="G293" s="63"/>
      <c r="H293" s="63"/>
      <c r="I293" s="40"/>
      <c r="J293" s="104"/>
      <c r="K293" s="105"/>
      <c r="L293" s="100"/>
      <c r="M293" s="103"/>
      <c r="N293" s="100"/>
      <c r="O293" s="100"/>
      <c r="P293" s="63"/>
      <c r="Q293" s="63"/>
      <c r="R293" s="63"/>
      <c r="S293" s="40"/>
      <c r="T293" s="104"/>
      <c r="U293" s="105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9"/>
    </row>
    <row r="294" spans="1:35" ht="14.25" customHeight="1" x14ac:dyDescent="0.3">
      <c r="A294" s="286"/>
      <c r="B294" s="100"/>
      <c r="C294" s="103"/>
      <c r="D294" s="100"/>
      <c r="E294" s="100"/>
      <c r="F294" s="63"/>
      <c r="G294" s="63"/>
      <c r="H294" s="63"/>
      <c r="I294" s="40"/>
      <c r="J294" s="104"/>
      <c r="K294" s="105"/>
      <c r="L294" s="100"/>
      <c r="M294" s="103"/>
      <c r="N294" s="100"/>
      <c r="O294" s="100"/>
      <c r="P294" s="63"/>
      <c r="Q294" s="63"/>
      <c r="R294" s="63"/>
      <c r="S294" s="40"/>
      <c r="T294" s="104"/>
      <c r="U294" s="105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9"/>
    </row>
    <row r="295" spans="1:35" ht="14.25" customHeight="1" x14ac:dyDescent="0.3">
      <c r="A295" s="286"/>
      <c r="B295" s="100"/>
      <c r="C295" s="103"/>
      <c r="D295" s="100"/>
      <c r="E295" s="100"/>
      <c r="F295" s="63"/>
      <c r="G295" s="63"/>
      <c r="H295" s="63"/>
      <c r="I295" s="40"/>
      <c r="J295" s="104"/>
      <c r="K295" s="105"/>
      <c r="L295" s="100"/>
      <c r="M295" s="103"/>
      <c r="N295" s="100"/>
      <c r="O295" s="100"/>
      <c r="P295" s="63"/>
      <c r="Q295" s="63"/>
      <c r="R295" s="63"/>
      <c r="S295" s="40"/>
      <c r="T295" s="104"/>
      <c r="U295" s="105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9"/>
    </row>
    <row r="296" spans="1:35" ht="14.25" customHeight="1" x14ac:dyDescent="0.3">
      <c r="A296" s="291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9"/>
    </row>
    <row r="297" spans="1:35" ht="14.25" customHeight="1" x14ac:dyDescent="0.3">
      <c r="A297" s="291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9"/>
    </row>
    <row r="298" spans="1:35" ht="14.25" customHeight="1" x14ac:dyDescent="0.3">
      <c r="A298" s="291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9"/>
    </row>
    <row r="299" spans="1:35" ht="14.25" customHeight="1" x14ac:dyDescent="0.3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9"/>
    </row>
    <row r="300" spans="1:35" ht="14.25" customHeight="1" x14ac:dyDescent="0.3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9"/>
    </row>
    <row r="301" spans="1:35" ht="14.25" customHeight="1" x14ac:dyDescent="0.3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9"/>
    </row>
    <row r="302" spans="1:35" ht="14.25" customHeight="1" x14ac:dyDescent="0.3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9"/>
    </row>
    <row r="303" spans="1:35" ht="14.25" customHeight="1" x14ac:dyDescent="0.3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9"/>
    </row>
    <row r="304" spans="1:35" ht="14.25" customHeight="1" x14ac:dyDescent="0.3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9"/>
    </row>
    <row r="305" spans="1:35" ht="14.25" customHeight="1" x14ac:dyDescent="0.3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9"/>
    </row>
    <row r="306" spans="1:35" ht="14.25" customHeight="1" x14ac:dyDescent="0.3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9"/>
    </row>
    <row r="307" spans="1:35" ht="14.25" customHeight="1" x14ac:dyDescent="0.3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9"/>
    </row>
    <row r="308" spans="1:35" ht="14.25" customHeight="1" x14ac:dyDescent="0.3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9"/>
    </row>
    <row r="309" spans="1:35" ht="14.25" customHeight="1" x14ac:dyDescent="0.3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9"/>
    </row>
    <row r="310" spans="1:35" ht="14.25" customHeight="1" x14ac:dyDescent="0.3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9"/>
    </row>
    <row r="311" spans="1:35" ht="14.25" customHeight="1" x14ac:dyDescent="0.3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9"/>
    </row>
    <row r="312" spans="1:35" ht="14.25" customHeight="1" x14ac:dyDescent="0.3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9"/>
    </row>
    <row r="313" spans="1:35" ht="14.25" customHeight="1" x14ac:dyDescent="0.3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9"/>
    </row>
    <row r="314" spans="1:35" ht="14.25" customHeight="1" x14ac:dyDescent="0.3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9"/>
    </row>
    <row r="315" spans="1:35" ht="14.25" customHeight="1" x14ac:dyDescent="0.3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9"/>
    </row>
    <row r="316" spans="1:35" ht="14.25" customHeight="1" x14ac:dyDescent="0.3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9"/>
    </row>
    <row r="317" spans="1:35" ht="14.25" customHeight="1" x14ac:dyDescent="0.3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9"/>
    </row>
    <row r="318" spans="1:35" ht="14.25" customHeight="1" x14ac:dyDescent="0.3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9"/>
    </row>
    <row r="319" spans="1:35" ht="14.25" customHeight="1" x14ac:dyDescent="0.3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9"/>
    </row>
    <row r="320" spans="1:35" ht="14.25" customHeight="1" x14ac:dyDescent="0.3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9"/>
    </row>
    <row r="321" spans="1:35" ht="14.25" customHeight="1" x14ac:dyDescent="0.3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9"/>
    </row>
    <row r="322" spans="1:35" ht="14.25" customHeight="1" x14ac:dyDescent="0.3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9"/>
    </row>
    <row r="323" spans="1:35" ht="14.25" customHeight="1" x14ac:dyDescent="0.3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9"/>
    </row>
    <row r="324" spans="1:35" ht="14.25" customHeight="1" x14ac:dyDescent="0.3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9"/>
    </row>
    <row r="325" spans="1:35" ht="14.25" customHeight="1" x14ac:dyDescent="0.3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9"/>
    </row>
    <row r="326" spans="1:35" ht="14.25" customHeight="1" x14ac:dyDescent="0.3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9"/>
    </row>
    <row r="327" spans="1:35" ht="14.25" customHeight="1" x14ac:dyDescent="0.3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9"/>
    </row>
    <row r="328" spans="1:35" ht="14.25" customHeight="1" x14ac:dyDescent="0.3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9"/>
    </row>
    <row r="329" spans="1:35" ht="14.25" customHeight="1" x14ac:dyDescent="0.3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9"/>
    </row>
    <row r="330" spans="1:35" ht="14.25" customHeight="1" x14ac:dyDescent="0.3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9"/>
    </row>
    <row r="331" spans="1:35" ht="14.25" customHeight="1" x14ac:dyDescent="0.3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9"/>
    </row>
    <row r="332" spans="1:35" ht="14.25" customHeight="1" x14ac:dyDescent="0.3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9"/>
    </row>
    <row r="333" spans="1:35" ht="14.25" customHeight="1" x14ac:dyDescent="0.3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9"/>
    </row>
    <row r="334" spans="1:35" ht="14.25" customHeight="1" x14ac:dyDescent="0.3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9"/>
    </row>
    <row r="335" spans="1:35" ht="14.25" customHeight="1" x14ac:dyDescent="0.3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9"/>
    </row>
    <row r="336" spans="1:35" ht="14.25" customHeight="1" x14ac:dyDescent="0.3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9"/>
    </row>
    <row r="337" spans="1:35" ht="14.25" customHeight="1" x14ac:dyDescent="0.3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9"/>
    </row>
    <row r="338" spans="1:35" ht="14.25" customHeight="1" x14ac:dyDescent="0.3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9"/>
    </row>
    <row r="339" spans="1:35" ht="14.25" customHeight="1" x14ac:dyDescent="0.3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9"/>
    </row>
    <row r="340" spans="1:35" ht="14.25" customHeight="1" x14ac:dyDescent="0.3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9"/>
    </row>
    <row r="341" spans="1:35" ht="14.25" customHeight="1" x14ac:dyDescent="0.3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9"/>
    </row>
    <row r="342" spans="1:35" ht="14.25" customHeight="1" x14ac:dyDescent="0.3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9"/>
    </row>
    <row r="343" spans="1:35" ht="14.25" customHeight="1" x14ac:dyDescent="0.3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9"/>
    </row>
    <row r="344" spans="1:35" ht="14.25" customHeight="1" x14ac:dyDescent="0.3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9"/>
    </row>
    <row r="345" spans="1:35" ht="14.25" customHeight="1" x14ac:dyDescent="0.3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9"/>
    </row>
    <row r="346" spans="1:35" ht="14.25" customHeight="1" x14ac:dyDescent="0.3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9"/>
    </row>
    <row r="347" spans="1:35" ht="14.25" customHeight="1" x14ac:dyDescent="0.3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9"/>
    </row>
    <row r="348" spans="1:35" ht="14.25" customHeight="1" x14ac:dyDescent="0.3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9"/>
    </row>
    <row r="349" spans="1:35" ht="14.25" customHeight="1" x14ac:dyDescent="0.3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9"/>
    </row>
    <row r="350" spans="1:35" ht="14.25" customHeight="1" x14ac:dyDescent="0.3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9"/>
    </row>
    <row r="351" spans="1:35" ht="14.25" customHeight="1" x14ac:dyDescent="0.3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9"/>
    </row>
    <row r="352" spans="1:35" ht="14.25" customHeight="1" x14ac:dyDescent="0.3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9"/>
    </row>
    <row r="353" spans="1:35" ht="14.25" customHeight="1" x14ac:dyDescent="0.3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9"/>
    </row>
    <row r="354" spans="1:35" ht="14.25" customHeight="1" x14ac:dyDescent="0.3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9"/>
    </row>
    <row r="355" spans="1:35" ht="14.25" customHeight="1" x14ac:dyDescent="0.3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9"/>
    </row>
    <row r="356" spans="1:35" ht="14.25" customHeight="1" x14ac:dyDescent="0.3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9"/>
    </row>
    <row r="357" spans="1:35" ht="14.25" customHeight="1" x14ac:dyDescent="0.3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9"/>
    </row>
    <row r="358" spans="1:35" ht="14.25" customHeight="1" x14ac:dyDescent="0.3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9"/>
    </row>
    <row r="359" spans="1:35" ht="14.25" customHeight="1" x14ac:dyDescent="0.3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9"/>
    </row>
    <row r="360" spans="1:35" ht="14.25" customHeight="1" x14ac:dyDescent="0.3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9"/>
    </row>
    <row r="361" spans="1:35" ht="14.25" customHeight="1" x14ac:dyDescent="0.3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9"/>
    </row>
    <row r="362" spans="1:35" ht="14.25" customHeight="1" x14ac:dyDescent="0.3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9"/>
    </row>
    <row r="363" spans="1:35" ht="14.25" customHeight="1" x14ac:dyDescent="0.3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9"/>
    </row>
    <row r="364" spans="1:35" ht="14.25" customHeight="1" x14ac:dyDescent="0.3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9"/>
    </row>
    <row r="365" spans="1:35" ht="15.75" customHeight="1" x14ac:dyDescent="0.3"/>
    <row r="366" spans="1:35" ht="15.75" customHeight="1" x14ac:dyDescent="0.3"/>
    <row r="367" spans="1:35" ht="15.75" customHeight="1" x14ac:dyDescent="0.3"/>
    <row r="368" spans="1:35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autoFilter ref="AI1:AI298" xr:uid="{00000000-0009-0000-0000-000017000000}">
    <filterColumn colId="0">
      <filters blank="1"/>
    </filterColumn>
  </autoFilter>
  <mergeCells count="14">
    <mergeCell ref="S98:T98"/>
    <mergeCell ref="S99:T99"/>
    <mergeCell ref="A4:A26"/>
    <mergeCell ref="B5:B26"/>
    <mergeCell ref="L5:L26"/>
    <mergeCell ref="A27:A49"/>
    <mergeCell ref="B28:B49"/>
    <mergeCell ref="A50:A72"/>
    <mergeCell ref="B51:B72"/>
    <mergeCell ref="L28:L49"/>
    <mergeCell ref="L51:L72"/>
    <mergeCell ref="L74:L95"/>
    <mergeCell ref="A73:A95"/>
    <mergeCell ref="B74:B95"/>
  </mergeCells>
  <conditionalFormatting sqref="C5:K24 C28:K47 C51:K70 C74:K93">
    <cfRule type="expression" dxfId="139" priority="1">
      <formula>$W5=TRUE</formula>
    </cfRule>
  </conditionalFormatting>
  <conditionalFormatting sqref="C5:K24">
    <cfRule type="expression" dxfId="138" priority="2">
      <formula>$AC5=TRUE</formula>
    </cfRule>
    <cfRule type="expression" dxfId="137" priority="3">
      <formula>$AE5=TRUE</formula>
    </cfRule>
    <cfRule type="expression" dxfId="136" priority="4">
      <formula>$AG5=TRUE</formula>
    </cfRule>
  </conditionalFormatting>
  <conditionalFormatting sqref="C28:K47">
    <cfRule type="expression" dxfId="135" priority="5">
      <formula>$AC28=TRUE</formula>
    </cfRule>
    <cfRule type="expression" dxfId="134" priority="6">
      <formula>$AE28=TRUE</formula>
    </cfRule>
    <cfRule type="expression" dxfId="133" priority="7">
      <formula>$AG28=TRUE</formula>
    </cfRule>
  </conditionalFormatting>
  <conditionalFormatting sqref="C51:K70 C28:K47 C5:K24 C74:K93">
    <cfRule type="expression" dxfId="132" priority="11">
      <formula>$AA5=TRUE</formula>
    </cfRule>
  </conditionalFormatting>
  <conditionalFormatting sqref="C51:K70">
    <cfRule type="expression" dxfId="131" priority="8">
      <formula>$AC51=TRUE</formula>
    </cfRule>
    <cfRule type="expression" dxfId="130" priority="9">
      <formula>$AE51=TRUE</formula>
    </cfRule>
    <cfRule type="expression" dxfId="129" priority="10">
      <formula>$AG51=TRUE</formula>
    </cfRule>
  </conditionalFormatting>
  <conditionalFormatting sqref="C74:K93">
    <cfRule type="expression" dxfId="128" priority="12">
      <formula>$AC74=TRUE</formula>
    </cfRule>
    <cfRule type="expression" dxfId="127" priority="13">
      <formula>$AE74=TRUE</formula>
    </cfRule>
    <cfRule type="expression" dxfId="126" priority="14">
      <formula>$AG74=TRUE</formula>
    </cfRule>
  </conditionalFormatting>
  <conditionalFormatting sqref="D101:K108">
    <cfRule type="expression" dxfId="125" priority="15">
      <formula>$AC100=TRUE</formula>
    </cfRule>
    <cfRule type="expression" dxfId="124" priority="16">
      <formula>$AE100=TRUE</formula>
    </cfRule>
    <cfRule type="expression" dxfId="123" priority="17">
      <formula>$AG100=TRUE</formula>
    </cfRule>
  </conditionalFormatting>
  <conditionalFormatting sqref="D108:K108 D123:K123 D139:K139 D156:K156">
    <cfRule type="expression" dxfId="122" priority="18">
      <formula>$AA107=TRUE</formula>
    </cfRule>
    <cfRule type="expression" dxfId="121" priority="19">
      <formula>$W107=TRUE</formula>
    </cfRule>
  </conditionalFormatting>
  <conditionalFormatting sqref="D109:K116">
    <cfRule type="expression" dxfId="120" priority="20">
      <formula>$AD108=TRUE</formula>
    </cfRule>
    <cfRule type="expression" dxfId="119" priority="21">
      <formula>$AF108=TRUE</formula>
    </cfRule>
    <cfRule type="expression" dxfId="118" priority="22">
      <formula>$AH108=TRUE</formula>
    </cfRule>
  </conditionalFormatting>
  <conditionalFormatting sqref="D116:K116 D131:K131 D147:K147">
    <cfRule type="expression" dxfId="117" priority="23">
      <formula>$X115=TRUE</formula>
    </cfRule>
    <cfRule type="expression" dxfId="116" priority="24">
      <formula>$AB115=TRUE</formula>
    </cfRule>
  </conditionalFormatting>
  <conditionalFormatting sqref="D117:K123">
    <cfRule type="expression" dxfId="115" priority="25">
      <formula>$AC116=TRUE</formula>
    </cfRule>
    <cfRule type="expression" dxfId="114" priority="26">
      <formula>$AE116=TRUE</formula>
    </cfRule>
    <cfRule type="expression" dxfId="113" priority="27">
      <formula>$AG116=TRUE</formula>
    </cfRule>
  </conditionalFormatting>
  <conditionalFormatting sqref="D124:K131">
    <cfRule type="expression" dxfId="112" priority="28">
      <formula>$AD123=TRUE</formula>
    </cfRule>
    <cfRule type="expression" dxfId="111" priority="29">
      <formula>$AF123=TRUE</formula>
    </cfRule>
    <cfRule type="expression" dxfId="110" priority="30">
      <formula>$AH123=TRUE</formula>
    </cfRule>
  </conditionalFormatting>
  <conditionalFormatting sqref="D132:K139">
    <cfRule type="expression" dxfId="109" priority="31">
      <formula>$AC131=TRUE</formula>
    </cfRule>
    <cfRule type="expression" dxfId="108" priority="32">
      <formula>$AE131=TRUE</formula>
    </cfRule>
    <cfRule type="expression" dxfId="107" priority="33">
      <formula>$AG131=TRUE</formula>
    </cfRule>
  </conditionalFormatting>
  <conditionalFormatting sqref="D140:K147">
    <cfRule type="expression" dxfId="106" priority="34">
      <formula>$AD139=TRUE</formula>
    </cfRule>
    <cfRule type="expression" dxfId="105" priority="35">
      <formula>$AF139=TRUE</formula>
    </cfRule>
    <cfRule type="expression" dxfId="104" priority="36">
      <formula>$AH139=TRUE</formula>
    </cfRule>
  </conditionalFormatting>
  <conditionalFormatting sqref="D148:K156">
    <cfRule type="expression" dxfId="103" priority="37">
      <formula>$AC147=TRUE</formula>
    </cfRule>
    <cfRule type="expression" dxfId="102" priority="38">
      <formula>$AE147=TRUE</formula>
    </cfRule>
    <cfRule type="expression" dxfId="101" priority="39">
      <formula>$AG147=TRUE</formula>
    </cfRule>
  </conditionalFormatting>
  <conditionalFormatting sqref="D157:K164">
    <cfRule type="expression" dxfId="100" priority="40">
      <formula>$AD156=TRUE</formula>
    </cfRule>
    <cfRule type="expression" dxfId="99" priority="41">
      <formula>$AF156=TRUE</formula>
    </cfRule>
    <cfRule type="expression" dxfId="98" priority="42">
      <formula>$AH156=TRUE</formula>
    </cfRule>
  </conditionalFormatting>
  <conditionalFormatting sqref="M5:U24 M28:U47 M51:U70 M74:U93">
    <cfRule type="expression" dxfId="97" priority="43">
      <formula>$X5=TRUE</formula>
    </cfRule>
  </conditionalFormatting>
  <conditionalFormatting sqref="M5:U24">
    <cfRule type="expression" dxfId="96" priority="44">
      <formula>$AD5=TRUE</formula>
    </cfRule>
    <cfRule type="expression" dxfId="95" priority="45">
      <formula>$AF5=TRUE</formula>
    </cfRule>
    <cfRule type="expression" dxfId="94" priority="46">
      <formula>$AH5=TRUE</formula>
    </cfRule>
  </conditionalFormatting>
  <conditionalFormatting sqref="M28:U47">
    <cfRule type="expression" dxfId="93" priority="47">
      <formula>$AD28=TRUE</formula>
    </cfRule>
    <cfRule type="expression" dxfId="92" priority="48">
      <formula>$AF28=TRUE</formula>
    </cfRule>
    <cfRule type="expression" dxfId="91" priority="49">
      <formula>$AH28=TRUE</formula>
    </cfRule>
  </conditionalFormatting>
  <conditionalFormatting sqref="M51:U70 M28:U47 M5:U24 M74:U93">
    <cfRule type="expression" dxfId="90" priority="53">
      <formula>$AB5=TRUE</formula>
    </cfRule>
  </conditionalFormatting>
  <conditionalFormatting sqref="M51:U70">
    <cfRule type="expression" dxfId="89" priority="50">
      <formula>$AD51=TRUE</formula>
    </cfRule>
    <cfRule type="expression" dxfId="88" priority="51">
      <formula>$AF51=TRUE</formula>
    </cfRule>
    <cfRule type="expression" dxfId="87" priority="52">
      <formula>$AH51=TRUE</formula>
    </cfRule>
  </conditionalFormatting>
  <conditionalFormatting sqref="M74:U93">
    <cfRule type="expression" dxfId="86" priority="54">
      <formula>$AD74=TRUE</formula>
    </cfRule>
    <cfRule type="expression" dxfId="85" priority="55">
      <formula>$AF74=TRUE</formula>
    </cfRule>
    <cfRule type="expression" dxfId="84" priority="56">
      <formula>$AH74=TRUE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filterMode="1">
    <tabColor theme="5"/>
    <pageSetUpPr fitToPage="1"/>
  </sheetPr>
  <dimension ref="A1:AI10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5.6640625" customWidth="1"/>
    <col min="6" max="8" width="3.6640625" customWidth="1"/>
    <col min="9" max="10" width="4.6640625" customWidth="1"/>
    <col min="11" max="11" width="7.33203125" customWidth="1"/>
    <col min="12" max="13" width="3.33203125" customWidth="1"/>
    <col min="14" max="14" width="7.6640625" customWidth="1"/>
    <col min="15" max="15" width="25.6640625" customWidth="1"/>
    <col min="16" max="18" width="3.6640625" customWidth="1"/>
    <col min="19" max="20" width="4.6640625" customWidth="1"/>
    <col min="21" max="21" width="7.33203125" customWidth="1"/>
    <col min="22" max="22" width="6.44140625" customWidth="1"/>
    <col min="23" max="34" width="6.44140625" hidden="1" customWidth="1"/>
  </cols>
  <sheetData>
    <row r="1" spans="1:35" ht="14.25" customHeight="1" x14ac:dyDescent="0.3">
      <c r="A1" s="248"/>
      <c r="B1" s="2" t="s">
        <v>508</v>
      </c>
      <c r="C1" s="3"/>
      <c r="D1" s="3"/>
      <c r="E1" s="4"/>
      <c r="F1" s="4"/>
      <c r="G1" s="6"/>
      <c r="H1" s="6"/>
      <c r="I1" s="6"/>
      <c r="J1" s="7"/>
      <c r="K1" s="4"/>
      <c r="L1" s="2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9" t="s">
        <v>509</v>
      </c>
    </row>
    <row r="2" spans="1:35" ht="14.25" customHeight="1" x14ac:dyDescent="0.3">
      <c r="A2" s="248"/>
      <c r="B2" s="2" t="s">
        <v>571</v>
      </c>
      <c r="C2" s="3"/>
      <c r="D2" s="3"/>
      <c r="E2" s="4"/>
      <c r="F2" s="4"/>
      <c r="G2" s="6"/>
      <c r="H2" s="6"/>
      <c r="I2" s="6"/>
      <c r="J2" s="7"/>
      <c r="K2" s="4"/>
      <c r="L2" s="2"/>
      <c r="M2" s="3"/>
      <c r="N2" s="3"/>
      <c r="O2" s="249" t="s">
        <v>511</v>
      </c>
      <c r="P2" s="250">
        <f t="shared" ref="P2:T2" si="0">+F25+P25+F48+P48+F71+P71+F94+P94</f>
        <v>153</v>
      </c>
      <c r="Q2" s="250">
        <f t="shared" si="0"/>
        <v>15</v>
      </c>
      <c r="R2" s="250">
        <f t="shared" si="0"/>
        <v>13</v>
      </c>
      <c r="S2" s="251">
        <f t="shared" si="0"/>
        <v>167</v>
      </c>
      <c r="T2" s="252">
        <f t="shared" si="0"/>
        <v>240</v>
      </c>
      <c r="U2" s="107"/>
      <c r="V2" s="253">
        <f>+(Y2+Z2)/T2</f>
        <v>0.25</v>
      </c>
      <c r="W2" s="254" t="s">
        <v>512</v>
      </c>
      <c r="X2" s="254"/>
      <c r="Y2" s="2">
        <f t="shared" ref="Y2:Z2" si="1">+SUM(Y4:Y94)/2</f>
        <v>29</v>
      </c>
      <c r="Z2" s="2">
        <f t="shared" si="1"/>
        <v>31</v>
      </c>
      <c r="AA2" s="255" t="s">
        <v>513</v>
      </c>
      <c r="AB2" s="255"/>
      <c r="AC2" s="256" t="s">
        <v>514</v>
      </c>
      <c r="AD2" s="256"/>
      <c r="AE2" s="257" t="s">
        <v>515</v>
      </c>
      <c r="AF2" s="257"/>
      <c r="AG2" s="2" t="s">
        <v>516</v>
      </c>
      <c r="AH2" s="2"/>
      <c r="AI2" s="9"/>
    </row>
    <row r="3" spans="1:35" ht="14.25" customHeight="1" x14ac:dyDescent="0.3">
      <c r="A3" s="258"/>
      <c r="B3" s="259" t="s">
        <v>4</v>
      </c>
      <c r="C3" s="260" t="s">
        <v>5</v>
      </c>
      <c r="D3" s="38" t="s">
        <v>6</v>
      </c>
      <c r="E3" s="38" t="s">
        <v>7</v>
      </c>
      <c r="F3" s="37" t="s">
        <v>8</v>
      </c>
      <c r="G3" s="37" t="s">
        <v>9</v>
      </c>
      <c r="H3" s="37" t="s">
        <v>10</v>
      </c>
      <c r="I3" s="37" t="s">
        <v>11</v>
      </c>
      <c r="J3" s="261" t="s">
        <v>3</v>
      </c>
      <c r="K3" s="39" t="s">
        <v>12</v>
      </c>
      <c r="L3" s="259" t="s">
        <v>4</v>
      </c>
      <c r="M3" s="260" t="s">
        <v>5</v>
      </c>
      <c r="N3" s="38" t="s">
        <v>6</v>
      </c>
      <c r="O3" s="38" t="s">
        <v>7</v>
      </c>
      <c r="P3" s="37" t="s">
        <v>8</v>
      </c>
      <c r="Q3" s="37" t="s">
        <v>9</v>
      </c>
      <c r="R3" s="37" t="s">
        <v>10</v>
      </c>
      <c r="S3" s="37" t="s">
        <v>11</v>
      </c>
      <c r="T3" s="261" t="s">
        <v>3</v>
      </c>
      <c r="U3" s="39" t="s">
        <v>12</v>
      </c>
      <c r="V3" s="40"/>
      <c r="W3" s="262" t="s">
        <v>517</v>
      </c>
      <c r="X3" s="208" t="s">
        <v>518</v>
      </c>
      <c r="Y3" s="208" t="s">
        <v>517</v>
      </c>
      <c r="Z3" s="208" t="s">
        <v>518</v>
      </c>
      <c r="AA3" s="262" t="s">
        <v>517</v>
      </c>
      <c r="AB3" s="208" t="s">
        <v>518</v>
      </c>
      <c r="AC3" s="262" t="s">
        <v>517</v>
      </c>
      <c r="AD3" s="208" t="s">
        <v>518</v>
      </c>
      <c r="AE3" s="262" t="s">
        <v>517</v>
      </c>
      <c r="AF3" s="208" t="s">
        <v>518</v>
      </c>
      <c r="AG3" s="262" t="s">
        <v>517</v>
      </c>
      <c r="AH3" s="208" t="s">
        <v>518</v>
      </c>
      <c r="AI3" s="9"/>
    </row>
    <row r="4" spans="1:35" ht="14.25" customHeight="1" x14ac:dyDescent="0.3">
      <c r="A4" s="327" t="s">
        <v>18</v>
      </c>
      <c r="B4" s="263">
        <v>1</v>
      </c>
      <c r="C4" s="264" t="s">
        <v>5</v>
      </c>
      <c r="D4" s="265" t="s">
        <v>6</v>
      </c>
      <c r="E4" s="265" t="s">
        <v>7</v>
      </c>
      <c r="F4" s="266" t="s">
        <v>8</v>
      </c>
      <c r="G4" s="266" t="s">
        <v>9</v>
      </c>
      <c r="H4" s="266" t="s">
        <v>10</v>
      </c>
      <c r="I4" s="266" t="s">
        <v>11</v>
      </c>
      <c r="J4" s="267" t="s">
        <v>3</v>
      </c>
      <c r="K4" s="268" t="s">
        <v>12</v>
      </c>
      <c r="L4" s="263">
        <v>2</v>
      </c>
      <c r="M4" s="264" t="s">
        <v>5</v>
      </c>
      <c r="N4" s="265" t="s">
        <v>6</v>
      </c>
      <c r="O4" s="265" t="s">
        <v>7</v>
      </c>
      <c r="P4" s="266" t="s">
        <v>8</v>
      </c>
      <c r="Q4" s="266" t="s">
        <v>9</v>
      </c>
      <c r="R4" s="266" t="s">
        <v>10</v>
      </c>
      <c r="S4" s="266" t="s">
        <v>11</v>
      </c>
      <c r="T4" s="267" t="s">
        <v>3</v>
      </c>
      <c r="U4" s="268" t="s">
        <v>12</v>
      </c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9"/>
    </row>
    <row r="5" spans="1:35" ht="14.25" customHeight="1" x14ac:dyDescent="0.3">
      <c r="A5" s="309"/>
      <c r="B5" s="328" t="s">
        <v>19</v>
      </c>
      <c r="C5" s="52">
        <f>+IF(D5="","",1)</f>
        <v>1</v>
      </c>
      <c r="D5" s="61" t="s">
        <v>20</v>
      </c>
      <c r="E5" s="62" t="s">
        <v>21</v>
      </c>
      <c r="F5" s="57">
        <v>4</v>
      </c>
      <c r="G5" s="57">
        <v>0</v>
      </c>
      <c r="H5" s="57">
        <v>0</v>
      </c>
      <c r="I5" s="58">
        <f>IF(E5="","",SUM(F5,SUM(G5,H5)/2))</f>
        <v>4</v>
      </c>
      <c r="J5" s="59">
        <v>6</v>
      </c>
      <c r="K5" s="60"/>
      <c r="L5" s="328" t="s">
        <v>42</v>
      </c>
      <c r="M5" s="52">
        <f>+IF(N5="","",1)</f>
        <v>1</v>
      </c>
      <c r="N5" s="61" t="s">
        <v>43</v>
      </c>
      <c r="O5" s="62" t="s">
        <v>44</v>
      </c>
      <c r="P5" s="57">
        <v>4</v>
      </c>
      <c r="Q5" s="57">
        <v>0</v>
      </c>
      <c r="R5" s="57">
        <v>0</v>
      </c>
      <c r="S5" s="58">
        <f>IF(O5="","",SUM(P5,SUM(Q5,R5)/2))</f>
        <v>4</v>
      </c>
      <c r="T5" s="59">
        <v>6</v>
      </c>
      <c r="U5" s="60"/>
      <c r="V5" s="63"/>
      <c r="W5" s="63" t="b">
        <f>NOT(ISERROR((FIND("Seçmeli",E5))))</f>
        <v>0</v>
      </c>
      <c r="X5" s="63" t="b">
        <f>NOT(ISERROR((FIND("Seçmeli",O5))))</f>
        <v>0</v>
      </c>
      <c r="Y5" s="63" t="str">
        <f>+IF(W5=TRUE,J5,"")</f>
        <v/>
      </c>
      <c r="Z5" s="63" t="str">
        <f>+IF(X5=TRUE,T5,"")</f>
        <v/>
      </c>
      <c r="AA5" s="63" t="b">
        <f>NOT(ISERROR((FIND("Bölüm",E5))))</f>
        <v>0</v>
      </c>
      <c r="AB5" s="63" t="b">
        <f>NOT(ISERROR((FIND("Bölüm",O5))))</f>
        <v>0</v>
      </c>
      <c r="AC5" s="63" t="b">
        <f>NOT(ISERROR((FIND("Fakülte",E5))))</f>
        <v>0</v>
      </c>
      <c r="AD5" s="63" t="b">
        <f>NOT(ISERROR((FIND("Fakülte",O5))))</f>
        <v>0</v>
      </c>
      <c r="AE5" s="63" t="b">
        <f>NOT(ISERROR((FIND("Üniversite",E5))))</f>
        <v>0</v>
      </c>
      <c r="AF5" s="63" t="b">
        <f>NOT(ISERROR((FIND("Üniversite",O5))))</f>
        <v>0</v>
      </c>
      <c r="AG5" s="63" t="b">
        <f>NOT(ISERROR((FIND("Staj",E5))))</f>
        <v>0</v>
      </c>
      <c r="AH5" s="63" t="b">
        <f>NOT(ISERROR((FIND("Staj",O5))))</f>
        <v>0</v>
      </c>
      <c r="AI5" s="9" t="str">
        <f>+IF(OR(D5&lt;&gt;"",N5&lt;&gt;""),"","boş")</f>
        <v/>
      </c>
    </row>
    <row r="6" spans="1:35" ht="14.25" hidden="1" customHeight="1" x14ac:dyDescent="0.3">
      <c r="A6" s="309"/>
      <c r="B6" s="306"/>
      <c r="C6" s="269"/>
      <c r="D6" s="270"/>
      <c r="E6" s="292" t="s">
        <v>519</v>
      </c>
      <c r="F6" s="269"/>
      <c r="G6" s="269"/>
      <c r="H6" s="269"/>
      <c r="I6" s="272"/>
      <c r="J6" s="272"/>
      <c r="K6" s="273"/>
      <c r="L6" s="306"/>
      <c r="M6" s="269"/>
      <c r="N6" s="270"/>
      <c r="O6" s="271" t="s">
        <v>520</v>
      </c>
      <c r="P6" s="269"/>
      <c r="Q6" s="269"/>
      <c r="R6" s="269"/>
      <c r="S6" s="272"/>
      <c r="T6" s="272"/>
      <c r="U6" s="273"/>
      <c r="V6" s="63"/>
      <c r="W6" s="63" t="b">
        <f>NOT(ISERROR((FIND("Seçmeli",E5))))</f>
        <v>0</v>
      </c>
      <c r="X6" s="63" t="b">
        <f>NOT(ISERROR((FIND("Seçmeli",O5))))</f>
        <v>0</v>
      </c>
      <c r="Y6" s="63" t="str">
        <f>+IF(W5=TRUE,J5,"")</f>
        <v/>
      </c>
      <c r="Z6" s="63" t="str">
        <f>+IF(X5=TRUE,T5,"")</f>
        <v/>
      </c>
      <c r="AA6" s="63" t="b">
        <f>NOT(ISERROR((FIND("Bölüm",E5))))</f>
        <v>0</v>
      </c>
      <c r="AB6" s="63" t="b">
        <f>NOT(ISERROR((FIND("Bölüm",O5))))</f>
        <v>0</v>
      </c>
      <c r="AC6" s="63" t="b">
        <f>NOT(ISERROR((FIND("Fakülte",E5))))</f>
        <v>0</v>
      </c>
      <c r="AD6" s="63" t="b">
        <f>NOT(ISERROR((FIND("Fakülte",O5))))</f>
        <v>0</v>
      </c>
      <c r="AE6" s="63" t="b">
        <f>NOT(ISERROR((FIND("Üniversite",E5))))</f>
        <v>0</v>
      </c>
      <c r="AF6" s="63" t="b">
        <f>NOT(ISERROR((FIND("Üniversite",O5))))</f>
        <v>0</v>
      </c>
      <c r="AG6" s="63" t="b">
        <f>NOT(ISERROR((FIND("Staj",E5))))</f>
        <v>0</v>
      </c>
      <c r="AH6" s="63" t="b">
        <f>NOT(ISERROR((FIND("Staj",O5))))</f>
        <v>0</v>
      </c>
      <c r="AI6" s="9" t="s">
        <v>521</v>
      </c>
    </row>
    <row r="7" spans="1:35" ht="14.25" customHeight="1" x14ac:dyDescent="0.3">
      <c r="A7" s="309"/>
      <c r="B7" s="306"/>
      <c r="C7" s="52">
        <f>+IF(D7="","",C5+1)</f>
        <v>2</v>
      </c>
      <c r="D7" s="61" t="s">
        <v>22</v>
      </c>
      <c r="E7" s="62" t="s">
        <v>23</v>
      </c>
      <c r="F7" s="57">
        <v>3</v>
      </c>
      <c r="G7" s="57">
        <v>0</v>
      </c>
      <c r="H7" s="57">
        <v>2</v>
      </c>
      <c r="I7" s="58">
        <f>IF(E7="","",SUM(F7,SUM(G7,H7)/2))</f>
        <v>4</v>
      </c>
      <c r="J7" s="59">
        <v>6</v>
      </c>
      <c r="K7" s="60"/>
      <c r="L7" s="306"/>
      <c r="M7" s="52">
        <f>+IF(N7="","",M5+1)</f>
        <v>2</v>
      </c>
      <c r="N7" s="61" t="s">
        <v>45</v>
      </c>
      <c r="O7" s="62" t="s">
        <v>46</v>
      </c>
      <c r="P7" s="57">
        <v>3</v>
      </c>
      <c r="Q7" s="57">
        <v>0</v>
      </c>
      <c r="R7" s="57">
        <v>2</v>
      </c>
      <c r="S7" s="58">
        <f>IF(O7="","",SUM(P7,SUM(Q7,R7)/2))</f>
        <v>4</v>
      </c>
      <c r="T7" s="59">
        <v>6</v>
      </c>
      <c r="U7" s="60"/>
      <c r="V7" s="63"/>
      <c r="W7" s="63" t="b">
        <f>NOT(ISERROR((FIND("Seçmeli",E7))))</f>
        <v>0</v>
      </c>
      <c r="X7" s="63" t="b">
        <f>NOT(ISERROR((FIND("Seçmeli",O7))))</f>
        <v>0</v>
      </c>
      <c r="Y7" s="63" t="str">
        <f>+IF(W7=TRUE,J7,"")</f>
        <v/>
      </c>
      <c r="Z7" s="63" t="str">
        <f>+IF(X7=TRUE,T7,"")</f>
        <v/>
      </c>
      <c r="AA7" s="63" t="b">
        <f>NOT(ISERROR((FIND("Bölüm",E7))))</f>
        <v>0</v>
      </c>
      <c r="AB7" s="63" t="b">
        <f>NOT(ISERROR((FIND("Bölüm",O7))))</f>
        <v>0</v>
      </c>
      <c r="AC7" s="63" t="b">
        <f>NOT(ISERROR((FIND("Fakülte",E7))))</f>
        <v>0</v>
      </c>
      <c r="AD7" s="63" t="b">
        <f>NOT(ISERROR((FIND("Fakülte",O7))))</f>
        <v>0</v>
      </c>
      <c r="AE7" s="63" t="b">
        <f>NOT(ISERROR((FIND("Üniversite",E7))))</f>
        <v>0</v>
      </c>
      <c r="AF7" s="63" t="b">
        <f>NOT(ISERROR((FIND("Üniversite",O7))))</f>
        <v>0</v>
      </c>
      <c r="AG7" s="63" t="b">
        <f>NOT(ISERROR((FIND("Staj",E7))))</f>
        <v>0</v>
      </c>
      <c r="AH7" s="63" t="b">
        <f>NOT(ISERROR((FIND("Staj",O7))))</f>
        <v>0</v>
      </c>
      <c r="AI7" s="9" t="str">
        <f>+IF(OR(D7&lt;&gt;"",N7&lt;&gt;""),"","boş")</f>
        <v/>
      </c>
    </row>
    <row r="8" spans="1:35" ht="14.25" hidden="1" customHeight="1" x14ac:dyDescent="0.3">
      <c r="A8" s="309"/>
      <c r="B8" s="306"/>
      <c r="C8" s="269"/>
      <c r="D8" s="270"/>
      <c r="E8" s="271" t="s">
        <v>366</v>
      </c>
      <c r="F8" s="269"/>
      <c r="G8" s="269"/>
      <c r="H8" s="269"/>
      <c r="I8" s="272"/>
      <c r="J8" s="272"/>
      <c r="K8" s="273"/>
      <c r="L8" s="306"/>
      <c r="M8" s="269"/>
      <c r="N8" s="270"/>
      <c r="O8" s="271" t="s">
        <v>370</v>
      </c>
      <c r="P8" s="269"/>
      <c r="Q8" s="269"/>
      <c r="R8" s="269"/>
      <c r="S8" s="272"/>
      <c r="T8" s="272"/>
      <c r="U8" s="273"/>
      <c r="V8" s="63"/>
      <c r="W8" s="63" t="b">
        <f>NOT(ISERROR((FIND("Seçmeli",E7))))</f>
        <v>0</v>
      </c>
      <c r="X8" s="63" t="b">
        <f>NOT(ISERROR((FIND("Seçmeli",O7))))</f>
        <v>0</v>
      </c>
      <c r="Y8" s="63" t="str">
        <f>+IF(W7=TRUE,J7,"")</f>
        <v/>
      </c>
      <c r="Z8" s="63" t="str">
        <f>+IF(X7=TRUE,T7,"")</f>
        <v/>
      </c>
      <c r="AA8" s="63" t="b">
        <f>NOT(ISERROR((FIND("Bölüm",E7))))</f>
        <v>0</v>
      </c>
      <c r="AB8" s="63" t="b">
        <f>NOT(ISERROR((FIND("Bölüm",O7))))</f>
        <v>0</v>
      </c>
      <c r="AC8" s="63" t="b">
        <f>NOT(ISERROR((FIND("Fakülte",E7))))</f>
        <v>0</v>
      </c>
      <c r="AD8" s="63" t="b">
        <f>NOT(ISERROR((FIND("Fakülte",O7))))</f>
        <v>0</v>
      </c>
      <c r="AE8" s="63" t="b">
        <f>NOT(ISERROR((FIND("Üniversite",E7))))</f>
        <v>0</v>
      </c>
      <c r="AF8" s="63" t="b">
        <f>NOT(ISERROR((FIND("Üniversite",O7))))</f>
        <v>0</v>
      </c>
      <c r="AG8" s="63" t="b">
        <f>NOT(ISERROR((FIND("Staj",E7))))</f>
        <v>0</v>
      </c>
      <c r="AH8" s="63" t="b">
        <f>NOT(ISERROR((FIND("Staj",O7))))</f>
        <v>0</v>
      </c>
      <c r="AI8" s="9" t="s">
        <v>521</v>
      </c>
    </row>
    <row r="9" spans="1:35" ht="14.25" customHeight="1" x14ac:dyDescent="0.3">
      <c r="A9" s="309"/>
      <c r="B9" s="306"/>
      <c r="C9" s="52">
        <f>+IF(D9="","",C7+1)</f>
        <v>3</v>
      </c>
      <c r="D9" s="61" t="s">
        <v>24</v>
      </c>
      <c r="E9" s="62" t="s">
        <v>25</v>
      </c>
      <c r="F9" s="57">
        <v>3</v>
      </c>
      <c r="G9" s="57">
        <v>0</v>
      </c>
      <c r="H9" s="57">
        <v>2</v>
      </c>
      <c r="I9" s="58">
        <f>IF(E9="","",SUM(F9,SUM(G9,H9)/2))</f>
        <v>4</v>
      </c>
      <c r="J9" s="59">
        <v>5</v>
      </c>
      <c r="K9" s="60"/>
      <c r="L9" s="306"/>
      <c r="M9" s="52">
        <f>+IF(N9="","",M7+1)</f>
        <v>3</v>
      </c>
      <c r="N9" s="61" t="s">
        <v>49</v>
      </c>
      <c r="O9" s="62" t="s">
        <v>48</v>
      </c>
      <c r="P9" s="57">
        <v>3</v>
      </c>
      <c r="Q9" s="57">
        <v>0</v>
      </c>
      <c r="R9" s="57">
        <v>0</v>
      </c>
      <c r="S9" s="58">
        <f>IF(O9="","",SUM(P9,SUM(Q9,R9)/2))</f>
        <v>3</v>
      </c>
      <c r="T9" s="59">
        <v>5</v>
      </c>
      <c r="U9" s="60"/>
      <c r="V9" s="63"/>
      <c r="W9" s="63" t="b">
        <f>NOT(ISERROR((FIND("Seçmeli",E9))))</f>
        <v>0</v>
      </c>
      <c r="X9" s="63" t="b">
        <f>NOT(ISERROR((FIND("Seçmeli",O9))))</f>
        <v>0</v>
      </c>
      <c r="Y9" s="63" t="str">
        <f>+IF(W9=TRUE,J9,"")</f>
        <v/>
      </c>
      <c r="Z9" s="63" t="str">
        <f>+IF(X9=TRUE,T9,"")</f>
        <v/>
      </c>
      <c r="AA9" s="63" t="b">
        <f>NOT(ISERROR((FIND("Bölüm",E9))))</f>
        <v>0</v>
      </c>
      <c r="AB9" s="63" t="b">
        <f>NOT(ISERROR((FIND("Bölüm",O9))))</f>
        <v>0</v>
      </c>
      <c r="AC9" s="63" t="b">
        <f>NOT(ISERROR((FIND("Fakülte",E9))))</f>
        <v>0</v>
      </c>
      <c r="AD9" s="63" t="b">
        <f>NOT(ISERROR((FIND("Fakülte",O9))))</f>
        <v>0</v>
      </c>
      <c r="AE9" s="63" t="b">
        <f>NOT(ISERROR((FIND("Üniversite",E9))))</f>
        <v>0</v>
      </c>
      <c r="AF9" s="63" t="b">
        <f>NOT(ISERROR((FIND("Üniversite",O9))))</f>
        <v>0</v>
      </c>
      <c r="AG9" s="63" t="b">
        <f>NOT(ISERROR((FIND("Staj",E9))))</f>
        <v>0</v>
      </c>
      <c r="AH9" s="63" t="b">
        <f>NOT(ISERROR((FIND("Staj",O9))))</f>
        <v>0</v>
      </c>
      <c r="AI9" s="9" t="str">
        <f>+IF(OR(D9&lt;&gt;"",N9&lt;&gt;""),"","boş")</f>
        <v/>
      </c>
    </row>
    <row r="10" spans="1:35" ht="14.25" hidden="1" customHeight="1" x14ac:dyDescent="0.3">
      <c r="A10" s="309"/>
      <c r="B10" s="306"/>
      <c r="C10" s="269"/>
      <c r="D10" s="270"/>
      <c r="E10" s="271" t="s">
        <v>367</v>
      </c>
      <c r="F10" s="269"/>
      <c r="G10" s="269"/>
      <c r="H10" s="269"/>
      <c r="I10" s="272"/>
      <c r="J10" s="272"/>
      <c r="K10" s="273"/>
      <c r="L10" s="306"/>
      <c r="M10" s="269"/>
      <c r="N10" s="270"/>
      <c r="O10" s="271" t="s">
        <v>522</v>
      </c>
      <c r="P10" s="269"/>
      <c r="Q10" s="269"/>
      <c r="R10" s="269"/>
      <c r="S10" s="272"/>
      <c r="T10" s="272"/>
      <c r="U10" s="273"/>
      <c r="V10" s="63"/>
      <c r="W10" s="63" t="b">
        <f>NOT(ISERROR((FIND("Seçmeli",E9))))</f>
        <v>0</v>
      </c>
      <c r="X10" s="63" t="b">
        <f>NOT(ISERROR((FIND("Seçmeli",O9))))</f>
        <v>0</v>
      </c>
      <c r="Y10" s="63" t="str">
        <f>+IF(W9=TRUE,J9,"")</f>
        <v/>
      </c>
      <c r="Z10" s="63" t="str">
        <f>+IF(X9=TRUE,T9,"")</f>
        <v/>
      </c>
      <c r="AA10" s="63" t="b">
        <f>NOT(ISERROR((FIND("Bölüm",E9))))</f>
        <v>0</v>
      </c>
      <c r="AB10" s="63" t="b">
        <f>NOT(ISERROR((FIND("Bölüm",O9))))</f>
        <v>0</v>
      </c>
      <c r="AC10" s="63" t="b">
        <f>NOT(ISERROR((FIND("Fakülte",E9))))</f>
        <v>0</v>
      </c>
      <c r="AD10" s="63" t="b">
        <f>NOT(ISERROR((FIND("Fakülte",O9))))</f>
        <v>0</v>
      </c>
      <c r="AE10" s="63" t="b">
        <f>NOT(ISERROR((FIND("Üniversite",E9))))</f>
        <v>0</v>
      </c>
      <c r="AF10" s="63" t="b">
        <f>NOT(ISERROR((FIND("Üniversite",O9))))</f>
        <v>0</v>
      </c>
      <c r="AG10" s="63" t="b">
        <f>NOT(ISERROR((FIND("Staj",E9))))</f>
        <v>0</v>
      </c>
      <c r="AH10" s="63" t="b">
        <f>NOT(ISERROR((FIND("Staj",O9))))</f>
        <v>0</v>
      </c>
      <c r="AI10" s="9" t="s">
        <v>521</v>
      </c>
    </row>
    <row r="11" spans="1:35" ht="14.25" customHeight="1" x14ac:dyDescent="0.3">
      <c r="A11" s="309"/>
      <c r="B11" s="306"/>
      <c r="C11" s="52">
        <f>+IF(D11="","",C9+1)</f>
        <v>4</v>
      </c>
      <c r="D11" s="61" t="s">
        <v>28</v>
      </c>
      <c r="E11" s="62" t="s">
        <v>29</v>
      </c>
      <c r="F11" s="57">
        <v>2</v>
      </c>
      <c r="G11" s="57">
        <v>0</v>
      </c>
      <c r="H11" s="57">
        <v>0</v>
      </c>
      <c r="I11" s="58">
        <f>IF(E11="","",SUM(F11,SUM(G11,H11)/2))</f>
        <v>2</v>
      </c>
      <c r="J11" s="59">
        <v>2</v>
      </c>
      <c r="K11" s="60"/>
      <c r="L11" s="306"/>
      <c r="M11" s="52">
        <f>+IF(N11="","",M9+1)</f>
        <v>4</v>
      </c>
      <c r="N11" s="61" t="s">
        <v>214</v>
      </c>
      <c r="O11" s="62" t="s">
        <v>215</v>
      </c>
      <c r="P11" s="57">
        <v>3</v>
      </c>
      <c r="Q11" s="57">
        <v>0</v>
      </c>
      <c r="R11" s="57">
        <v>0</v>
      </c>
      <c r="S11" s="58">
        <f>IF(O11="","",SUM(P11,SUM(Q11,R11)/2))</f>
        <v>3</v>
      </c>
      <c r="T11" s="59">
        <v>4</v>
      </c>
      <c r="U11" s="60"/>
      <c r="V11" s="63"/>
      <c r="W11" s="63" t="b">
        <f>NOT(ISERROR((FIND("Seçmeli",E11))))</f>
        <v>0</v>
      </c>
      <c r="X11" s="63" t="b">
        <f>NOT(ISERROR((FIND("Seçmeli",O11))))</f>
        <v>0</v>
      </c>
      <c r="Y11" s="63" t="str">
        <f>+IF(W11=TRUE,J11,"")</f>
        <v/>
      </c>
      <c r="Z11" s="63" t="str">
        <f>+IF(X11=TRUE,T11,"")</f>
        <v/>
      </c>
      <c r="AA11" s="63" t="b">
        <f>NOT(ISERROR((FIND("Bölüm",E11))))</f>
        <v>0</v>
      </c>
      <c r="AB11" s="63" t="b">
        <f>NOT(ISERROR((FIND("Bölüm",O11))))</f>
        <v>0</v>
      </c>
      <c r="AC11" s="63" t="b">
        <f>NOT(ISERROR((FIND("Fakülte",E11))))</f>
        <v>0</v>
      </c>
      <c r="AD11" s="63" t="b">
        <f>NOT(ISERROR((FIND("Fakülte",O11))))</f>
        <v>0</v>
      </c>
      <c r="AE11" s="63" t="b">
        <f>NOT(ISERROR((FIND("Üniversite",E11))))</f>
        <v>0</v>
      </c>
      <c r="AF11" s="63" t="b">
        <f>NOT(ISERROR((FIND("Üniversite",O11))))</f>
        <v>0</v>
      </c>
      <c r="AG11" s="63" t="b">
        <f>NOT(ISERROR((FIND("Staj",E11))))</f>
        <v>0</v>
      </c>
      <c r="AH11" s="63" t="b">
        <f>NOT(ISERROR((FIND("Staj",O11))))</f>
        <v>0</v>
      </c>
      <c r="AI11" s="9" t="str">
        <f>+IF(OR(D11&lt;&gt;"",N11&lt;&gt;""),"","boş")</f>
        <v/>
      </c>
    </row>
    <row r="12" spans="1:35" ht="14.25" hidden="1" customHeight="1" x14ac:dyDescent="0.3">
      <c r="A12" s="309"/>
      <c r="B12" s="306"/>
      <c r="C12" s="269"/>
      <c r="D12" s="270"/>
      <c r="E12" s="271" t="s">
        <v>572</v>
      </c>
      <c r="F12" s="269"/>
      <c r="G12" s="269"/>
      <c r="H12" s="269"/>
      <c r="I12" s="272"/>
      <c r="J12" s="272"/>
      <c r="K12" s="273"/>
      <c r="L12" s="306"/>
      <c r="M12" s="269"/>
      <c r="N12" s="270"/>
      <c r="O12" s="271" t="s">
        <v>573</v>
      </c>
      <c r="P12" s="269"/>
      <c r="Q12" s="269"/>
      <c r="R12" s="269"/>
      <c r="S12" s="272"/>
      <c r="T12" s="272"/>
      <c r="U12" s="273"/>
      <c r="V12" s="63"/>
      <c r="W12" s="63" t="b">
        <f>NOT(ISERROR((FIND("Seçmeli",E11))))</f>
        <v>0</v>
      </c>
      <c r="X12" s="63" t="b">
        <f>NOT(ISERROR((FIND("Seçmeli",O11))))</f>
        <v>0</v>
      </c>
      <c r="Y12" s="63" t="str">
        <f>+IF(W11=TRUE,J11,"")</f>
        <v/>
      </c>
      <c r="Z12" s="63" t="str">
        <f>+IF(X11=TRUE,T11,"")</f>
        <v/>
      </c>
      <c r="AA12" s="63" t="b">
        <f>NOT(ISERROR((FIND("Bölüm",E11))))</f>
        <v>0</v>
      </c>
      <c r="AB12" s="63" t="b">
        <f>NOT(ISERROR((FIND("Bölüm",O11))))</f>
        <v>0</v>
      </c>
      <c r="AC12" s="63" t="b">
        <f>NOT(ISERROR((FIND("Fakülte",E11))))</f>
        <v>0</v>
      </c>
      <c r="AD12" s="63" t="b">
        <f>NOT(ISERROR((FIND("Fakülte",O11))))</f>
        <v>0</v>
      </c>
      <c r="AE12" s="63" t="b">
        <f>NOT(ISERROR((FIND("Üniversite",E11))))</f>
        <v>0</v>
      </c>
      <c r="AF12" s="63" t="b">
        <f>NOT(ISERROR((FIND("Üniversite",O11))))</f>
        <v>0</v>
      </c>
      <c r="AG12" s="63" t="b">
        <f>NOT(ISERROR((FIND("Staj",E11))))</f>
        <v>0</v>
      </c>
      <c r="AH12" s="63" t="b">
        <f>NOT(ISERROR((FIND("Staj",O11))))</f>
        <v>0</v>
      </c>
      <c r="AI12" s="9" t="s">
        <v>521</v>
      </c>
    </row>
    <row r="13" spans="1:35" ht="14.25" customHeight="1" x14ac:dyDescent="0.3">
      <c r="A13" s="309"/>
      <c r="B13" s="306"/>
      <c r="C13" s="52">
        <f>+IF(D13="","",C11+1)</f>
        <v>5</v>
      </c>
      <c r="D13" s="61" t="s">
        <v>36</v>
      </c>
      <c r="E13" s="62" t="s">
        <v>37</v>
      </c>
      <c r="F13" s="57">
        <v>2</v>
      </c>
      <c r="G13" s="57">
        <v>2</v>
      </c>
      <c r="H13" s="57">
        <v>0</v>
      </c>
      <c r="I13" s="58">
        <f>IF(E13="","",SUM(F13,SUM(G13,H13)/2))</f>
        <v>3</v>
      </c>
      <c r="J13" s="59">
        <v>5</v>
      </c>
      <c r="K13" s="60"/>
      <c r="L13" s="306"/>
      <c r="M13" s="52">
        <f>+IF(N13="","",M11+1)</f>
        <v>5</v>
      </c>
      <c r="N13" s="61" t="s">
        <v>51</v>
      </c>
      <c r="O13" s="62" t="s">
        <v>52</v>
      </c>
      <c r="P13" s="57">
        <v>1</v>
      </c>
      <c r="Q13" s="57">
        <v>2</v>
      </c>
      <c r="R13" s="57">
        <v>0</v>
      </c>
      <c r="S13" s="58">
        <f>IF(O13="","",SUM(P13,SUM(Q13,R13)/2))</f>
        <v>2</v>
      </c>
      <c r="T13" s="59">
        <v>4</v>
      </c>
      <c r="U13" s="60"/>
      <c r="V13" s="63"/>
      <c r="W13" s="63" t="b">
        <f>NOT(ISERROR((FIND("Seçmeli",E13))))</f>
        <v>0</v>
      </c>
      <c r="X13" s="63" t="b">
        <f>NOT(ISERROR((FIND("Seçmeli",O13))))</f>
        <v>0</v>
      </c>
      <c r="Y13" s="63" t="str">
        <f>+IF(W13=TRUE,J13,"")</f>
        <v/>
      </c>
      <c r="Z13" s="63" t="str">
        <f>+IF(X13=TRUE,T13,"")</f>
        <v/>
      </c>
      <c r="AA13" s="63" t="b">
        <f>NOT(ISERROR((FIND("Bölüm",E13))))</f>
        <v>0</v>
      </c>
      <c r="AB13" s="63" t="b">
        <f>NOT(ISERROR((FIND("Bölüm",O13))))</f>
        <v>0</v>
      </c>
      <c r="AC13" s="63" t="b">
        <f>NOT(ISERROR((FIND("Fakülte",E13))))</f>
        <v>0</v>
      </c>
      <c r="AD13" s="63" t="b">
        <f>NOT(ISERROR((FIND("Fakülte",O13))))</f>
        <v>0</v>
      </c>
      <c r="AE13" s="63" t="b">
        <f>NOT(ISERROR((FIND("Üniversite",E13))))</f>
        <v>0</v>
      </c>
      <c r="AF13" s="63" t="b">
        <f>NOT(ISERROR((FIND("Üniversite",O13))))</f>
        <v>0</v>
      </c>
      <c r="AG13" s="63" t="b">
        <f>NOT(ISERROR((FIND("Staj",E13))))</f>
        <v>0</v>
      </c>
      <c r="AH13" s="63" t="b">
        <f>NOT(ISERROR((FIND("Staj",O13))))</f>
        <v>0</v>
      </c>
      <c r="AI13" s="9" t="str">
        <f>+IF(OR(D13&lt;&gt;"",N13&lt;&gt;""),"","boş")</f>
        <v/>
      </c>
    </row>
    <row r="14" spans="1:35" ht="14.25" hidden="1" customHeight="1" x14ac:dyDescent="0.3">
      <c r="A14" s="309"/>
      <c r="B14" s="306"/>
      <c r="C14" s="269"/>
      <c r="D14" s="270"/>
      <c r="E14" s="271" t="s">
        <v>524</v>
      </c>
      <c r="F14" s="269"/>
      <c r="G14" s="269"/>
      <c r="H14" s="269"/>
      <c r="I14" s="272"/>
      <c r="J14" s="272"/>
      <c r="K14" s="273"/>
      <c r="L14" s="306"/>
      <c r="M14" s="269"/>
      <c r="N14" s="270"/>
      <c r="O14" s="271" t="s">
        <v>526</v>
      </c>
      <c r="P14" s="269"/>
      <c r="Q14" s="269"/>
      <c r="R14" s="269"/>
      <c r="S14" s="272"/>
      <c r="T14" s="272"/>
      <c r="U14" s="273"/>
      <c r="V14" s="63"/>
      <c r="W14" s="63" t="b">
        <f>NOT(ISERROR((FIND("Seçmeli",E13))))</f>
        <v>0</v>
      </c>
      <c r="X14" s="63" t="b">
        <f>NOT(ISERROR((FIND("Seçmeli",O13))))</f>
        <v>0</v>
      </c>
      <c r="Y14" s="63" t="str">
        <f>+IF(W13=TRUE,J13,"")</f>
        <v/>
      </c>
      <c r="Z14" s="63" t="str">
        <f>+IF(X13=TRUE,T13,"")</f>
        <v/>
      </c>
      <c r="AA14" s="63" t="b">
        <f>NOT(ISERROR((FIND("Bölüm",E13))))</f>
        <v>0</v>
      </c>
      <c r="AB14" s="63" t="b">
        <f>NOT(ISERROR((FIND("Bölüm",O13))))</f>
        <v>0</v>
      </c>
      <c r="AC14" s="63" t="b">
        <f>NOT(ISERROR((FIND("Fakülte",E13))))</f>
        <v>0</v>
      </c>
      <c r="AD14" s="63" t="b">
        <f>NOT(ISERROR((FIND("Fakülte",O13))))</f>
        <v>0</v>
      </c>
      <c r="AE14" s="63" t="b">
        <f>NOT(ISERROR((FIND("Üniversite",E13))))</f>
        <v>0</v>
      </c>
      <c r="AF14" s="63" t="b">
        <f>NOT(ISERROR((FIND("Üniversite",O13))))</f>
        <v>0</v>
      </c>
      <c r="AG14" s="63" t="b">
        <f>NOT(ISERROR((FIND("Staj",E13))))</f>
        <v>0</v>
      </c>
      <c r="AH14" s="63" t="b">
        <f>NOT(ISERROR((FIND("Staj",O13))))</f>
        <v>0</v>
      </c>
      <c r="AI14" s="9" t="s">
        <v>521</v>
      </c>
    </row>
    <row r="15" spans="1:35" ht="14.25" customHeight="1" x14ac:dyDescent="0.3">
      <c r="A15" s="309"/>
      <c r="B15" s="306"/>
      <c r="C15" s="52">
        <f>+IF(D15="","",C13+1)</f>
        <v>6</v>
      </c>
      <c r="D15" s="61" t="s">
        <v>32</v>
      </c>
      <c r="E15" s="62" t="s">
        <v>33</v>
      </c>
      <c r="F15" s="57">
        <v>1</v>
      </c>
      <c r="G15" s="57">
        <v>2</v>
      </c>
      <c r="H15" s="57">
        <v>0</v>
      </c>
      <c r="I15" s="58">
        <f>IF(E15="","",SUM(F15,SUM(G15,H15)/2))</f>
        <v>2</v>
      </c>
      <c r="J15" s="59">
        <v>2</v>
      </c>
      <c r="K15" s="60"/>
      <c r="L15" s="306"/>
      <c r="M15" s="52">
        <f>+IF(N15="","",M13+1)</f>
        <v>6</v>
      </c>
      <c r="N15" s="61" t="s">
        <v>135</v>
      </c>
      <c r="O15" s="62" t="s">
        <v>134</v>
      </c>
      <c r="P15" s="57">
        <v>2</v>
      </c>
      <c r="Q15" s="57">
        <v>0</v>
      </c>
      <c r="R15" s="57">
        <v>0</v>
      </c>
      <c r="S15" s="58">
        <f>IF(O15="","",SUM(P15,SUM(Q15,R15)/2))</f>
        <v>2</v>
      </c>
      <c r="T15" s="59">
        <v>3</v>
      </c>
      <c r="U15" s="60"/>
      <c r="V15" s="63"/>
      <c r="W15" s="63" t="b">
        <f>NOT(ISERROR((FIND("Seçmeli",E15))))</f>
        <v>0</v>
      </c>
      <c r="X15" s="63" t="b">
        <f>NOT(ISERROR((FIND("Seçmeli",O15))))</f>
        <v>1</v>
      </c>
      <c r="Y15" s="63" t="str">
        <f>+IF(W15=TRUE,J15,"")</f>
        <v/>
      </c>
      <c r="Z15" s="63">
        <f>+IF(X15=TRUE,T15,"")</f>
        <v>3</v>
      </c>
      <c r="AA15" s="63" t="b">
        <f>NOT(ISERROR((FIND("Bölüm",E15))))</f>
        <v>0</v>
      </c>
      <c r="AB15" s="63" t="b">
        <f>NOT(ISERROR((FIND("Bölüm",O15))))</f>
        <v>0</v>
      </c>
      <c r="AC15" s="63" t="b">
        <f>NOT(ISERROR((FIND("Fakülte",E15))))</f>
        <v>0</v>
      </c>
      <c r="AD15" s="63" t="b">
        <f>NOT(ISERROR((FIND("Fakülte",O15))))</f>
        <v>0</v>
      </c>
      <c r="AE15" s="63" t="b">
        <f>NOT(ISERROR((FIND("Üniversite",E15))))</f>
        <v>0</v>
      </c>
      <c r="AF15" s="63" t="b">
        <f>NOT(ISERROR((FIND("Üniversite",O15))))</f>
        <v>1</v>
      </c>
      <c r="AG15" s="63" t="b">
        <f>NOT(ISERROR((FIND("Staj",E15))))</f>
        <v>0</v>
      </c>
      <c r="AH15" s="63" t="b">
        <f>NOT(ISERROR((FIND("Staj",O15))))</f>
        <v>0</v>
      </c>
      <c r="AI15" s="9" t="str">
        <f>+IF(OR(D15&lt;&gt;"",N15&lt;&gt;""),"","boş")</f>
        <v/>
      </c>
    </row>
    <row r="16" spans="1:35" ht="14.25" hidden="1" customHeight="1" x14ac:dyDescent="0.3">
      <c r="A16" s="309"/>
      <c r="B16" s="306"/>
      <c r="C16" s="269"/>
      <c r="D16" s="270"/>
      <c r="E16" s="271" t="s">
        <v>527</v>
      </c>
      <c r="F16" s="269"/>
      <c r="G16" s="269"/>
      <c r="H16" s="269"/>
      <c r="I16" s="272"/>
      <c r="J16" s="272"/>
      <c r="K16" s="273"/>
      <c r="L16" s="306"/>
      <c r="M16" s="269"/>
      <c r="N16" s="270"/>
      <c r="O16" s="271" t="s">
        <v>379</v>
      </c>
      <c r="P16" s="269"/>
      <c r="Q16" s="269"/>
      <c r="R16" s="269"/>
      <c r="S16" s="272"/>
      <c r="T16" s="272"/>
      <c r="U16" s="273"/>
      <c r="V16" s="63"/>
      <c r="W16" s="63" t="b">
        <f>NOT(ISERROR((FIND("Seçmeli",E15))))</f>
        <v>0</v>
      </c>
      <c r="X16" s="63" t="b">
        <f>NOT(ISERROR((FIND("Seçmeli",O15))))</f>
        <v>1</v>
      </c>
      <c r="Y16" s="63" t="str">
        <f>+IF(W15=TRUE,J15,"")</f>
        <v/>
      </c>
      <c r="Z16" s="63">
        <f>+IF(X15=TRUE,T15,"")</f>
        <v>3</v>
      </c>
      <c r="AA16" s="63" t="b">
        <f>NOT(ISERROR((FIND("Bölüm",E15))))</f>
        <v>0</v>
      </c>
      <c r="AB16" s="63" t="b">
        <f>NOT(ISERROR((FIND("Bölüm",O15))))</f>
        <v>0</v>
      </c>
      <c r="AC16" s="63" t="b">
        <f>NOT(ISERROR((FIND("Fakülte",E15))))</f>
        <v>0</v>
      </c>
      <c r="AD16" s="63" t="b">
        <f>NOT(ISERROR((FIND("Fakülte",O15))))</f>
        <v>0</v>
      </c>
      <c r="AE16" s="63" t="b">
        <f>NOT(ISERROR((FIND("Üniversite",E15))))</f>
        <v>0</v>
      </c>
      <c r="AF16" s="63" t="b">
        <f>NOT(ISERROR((FIND("Üniversite",O15))))</f>
        <v>1</v>
      </c>
      <c r="AG16" s="63" t="b">
        <f>NOT(ISERROR((FIND("Staj",E15))))</f>
        <v>0</v>
      </c>
      <c r="AH16" s="63" t="b">
        <f>NOT(ISERROR((FIND("Staj",O15))))</f>
        <v>0</v>
      </c>
      <c r="AI16" s="9" t="s">
        <v>521</v>
      </c>
    </row>
    <row r="17" spans="1:35" ht="14.25" customHeight="1" x14ac:dyDescent="0.3">
      <c r="A17" s="309"/>
      <c r="B17" s="306"/>
      <c r="C17" s="52">
        <f>+IF(D17="","",C15+1)</f>
        <v>7</v>
      </c>
      <c r="D17" s="61" t="s">
        <v>38</v>
      </c>
      <c r="E17" s="62" t="s">
        <v>39</v>
      </c>
      <c r="F17" s="57">
        <v>2</v>
      </c>
      <c r="G17" s="57">
        <v>1</v>
      </c>
      <c r="H17" s="57">
        <v>0</v>
      </c>
      <c r="I17" s="58">
        <f>IF(E17="","",SUM(F17,SUM(G17,H17)/2))</f>
        <v>2.5</v>
      </c>
      <c r="J17" s="59">
        <v>2</v>
      </c>
      <c r="K17" s="60"/>
      <c r="L17" s="306"/>
      <c r="M17" s="52">
        <f>+IF(N17="","",M15+1)</f>
        <v>7</v>
      </c>
      <c r="N17" s="61" t="s">
        <v>55</v>
      </c>
      <c r="O17" s="62" t="s">
        <v>56</v>
      </c>
      <c r="P17" s="57">
        <v>1</v>
      </c>
      <c r="Q17" s="57">
        <v>0</v>
      </c>
      <c r="R17" s="57">
        <v>0</v>
      </c>
      <c r="S17" s="58">
        <f>IF(O17="","",SUM(P17,SUM(Q17,R17)/2))</f>
        <v>1</v>
      </c>
      <c r="T17" s="59">
        <v>2</v>
      </c>
      <c r="U17" s="60"/>
      <c r="V17" s="63"/>
      <c r="W17" s="63" t="b">
        <f>NOT(ISERROR((FIND("Seçmeli",E17))))</f>
        <v>0</v>
      </c>
      <c r="X17" s="63" t="b">
        <f>NOT(ISERROR((FIND("Seçmeli",O17))))</f>
        <v>0</v>
      </c>
      <c r="Y17" s="63" t="str">
        <f>+IF(W17=TRUE,J17,"")</f>
        <v/>
      </c>
      <c r="Z17" s="63" t="str">
        <f>+IF(X17=TRUE,T17,"")</f>
        <v/>
      </c>
      <c r="AA17" s="63" t="b">
        <f>NOT(ISERROR((FIND("Bölüm",E17))))</f>
        <v>0</v>
      </c>
      <c r="AB17" s="63" t="b">
        <f>NOT(ISERROR((FIND("Bölüm",O17))))</f>
        <v>0</v>
      </c>
      <c r="AC17" s="63" t="b">
        <f>NOT(ISERROR((FIND("Fakülte",E17))))</f>
        <v>0</v>
      </c>
      <c r="AD17" s="63" t="b">
        <f>NOT(ISERROR((FIND("Fakülte",O17))))</f>
        <v>0</v>
      </c>
      <c r="AE17" s="63" t="b">
        <f>NOT(ISERROR((FIND("Üniversite",E17))))</f>
        <v>0</v>
      </c>
      <c r="AF17" s="63" t="b">
        <f>NOT(ISERROR((FIND("Üniversite",O17))))</f>
        <v>0</v>
      </c>
      <c r="AG17" s="63" t="b">
        <f>NOT(ISERROR((FIND("Staj",E17))))</f>
        <v>0</v>
      </c>
      <c r="AH17" s="63" t="b">
        <f>NOT(ISERROR((FIND("Staj",O17))))</f>
        <v>0</v>
      </c>
      <c r="AI17" s="9" t="str">
        <f>+IF(OR(D17&lt;&gt;"",N17&lt;&gt;""),"","boş")</f>
        <v/>
      </c>
    </row>
    <row r="18" spans="1:35" ht="14.25" hidden="1" customHeight="1" x14ac:dyDescent="0.3">
      <c r="A18" s="309"/>
      <c r="B18" s="306"/>
      <c r="C18" s="269"/>
      <c r="D18" s="270"/>
      <c r="E18" s="271" t="s">
        <v>369</v>
      </c>
      <c r="F18" s="269"/>
      <c r="G18" s="269"/>
      <c r="H18" s="269"/>
      <c r="I18" s="272"/>
      <c r="J18" s="272"/>
      <c r="K18" s="273"/>
      <c r="L18" s="306"/>
      <c r="M18" s="269"/>
      <c r="N18" s="270"/>
      <c r="O18" s="271" t="s">
        <v>373</v>
      </c>
      <c r="P18" s="269"/>
      <c r="Q18" s="269"/>
      <c r="R18" s="269"/>
      <c r="S18" s="272"/>
      <c r="T18" s="272"/>
      <c r="U18" s="273"/>
      <c r="V18" s="63"/>
      <c r="W18" s="63" t="b">
        <f>NOT(ISERROR((FIND("Seçmeli",E17))))</f>
        <v>0</v>
      </c>
      <c r="X18" s="63" t="b">
        <f>NOT(ISERROR((FIND("Seçmeli",O17))))</f>
        <v>0</v>
      </c>
      <c r="Y18" s="63" t="str">
        <f>+IF(W17=TRUE,J17,"")</f>
        <v/>
      </c>
      <c r="Z18" s="63" t="str">
        <f>+IF(X17=TRUE,T17,"")</f>
        <v/>
      </c>
      <c r="AA18" s="63" t="b">
        <f>NOT(ISERROR((FIND("Bölüm",E17))))</f>
        <v>0</v>
      </c>
      <c r="AB18" s="63" t="b">
        <f>NOT(ISERROR((FIND("Bölüm",O17))))</f>
        <v>0</v>
      </c>
      <c r="AC18" s="63" t="b">
        <f>NOT(ISERROR((FIND("Fakülte",E17))))</f>
        <v>0</v>
      </c>
      <c r="AD18" s="63" t="b">
        <f>NOT(ISERROR((FIND("Fakülte",O17))))</f>
        <v>0</v>
      </c>
      <c r="AE18" s="63" t="b">
        <f>NOT(ISERROR((FIND("Üniversite",E17))))</f>
        <v>0</v>
      </c>
      <c r="AF18" s="63" t="b">
        <f>NOT(ISERROR((FIND("Üniversite",O17))))</f>
        <v>0</v>
      </c>
      <c r="AG18" s="63" t="b">
        <f>NOT(ISERROR((FIND("Staj",E17))))</f>
        <v>0</v>
      </c>
      <c r="AH18" s="63" t="b">
        <f>NOT(ISERROR((FIND("Staj",O17))))</f>
        <v>0</v>
      </c>
      <c r="AI18" s="9" t="s">
        <v>521</v>
      </c>
    </row>
    <row r="19" spans="1:35" ht="14.25" customHeight="1" x14ac:dyDescent="0.3">
      <c r="A19" s="309"/>
      <c r="B19" s="306"/>
      <c r="C19" s="52" t="str">
        <f>+IF(D19="","",C17+1)</f>
        <v/>
      </c>
      <c r="D19" s="61"/>
      <c r="E19" s="62"/>
      <c r="F19" s="57"/>
      <c r="G19" s="57"/>
      <c r="H19" s="57"/>
      <c r="I19" s="58" t="str">
        <f>IF(E19="","",SUM(F19,SUM(G19,H19)/2))</f>
        <v/>
      </c>
      <c r="J19" s="59"/>
      <c r="K19" s="60"/>
      <c r="L19" s="306"/>
      <c r="M19" s="52">
        <f>+IF(N19="","",M17+1)</f>
        <v>8</v>
      </c>
      <c r="N19" s="61" t="s">
        <v>57</v>
      </c>
      <c r="O19" s="62" t="s">
        <v>58</v>
      </c>
      <c r="P19" s="57">
        <v>2</v>
      </c>
      <c r="Q19" s="57">
        <v>1</v>
      </c>
      <c r="R19" s="57">
        <v>0</v>
      </c>
      <c r="S19" s="58">
        <f>IF(O19="","",SUM(P19,SUM(Q19,R19)/2))</f>
        <v>2.5</v>
      </c>
      <c r="T19" s="59">
        <v>2</v>
      </c>
      <c r="U19" s="60"/>
      <c r="V19" s="63"/>
      <c r="W19" s="63" t="b">
        <f>NOT(ISERROR((FIND("Seçmeli",E19))))</f>
        <v>0</v>
      </c>
      <c r="X19" s="63" t="b">
        <f>NOT(ISERROR((FIND("Seçmeli",O19))))</f>
        <v>0</v>
      </c>
      <c r="Y19" s="63" t="str">
        <f>+IF(W19=TRUE,J19,"")</f>
        <v/>
      </c>
      <c r="Z19" s="63" t="str">
        <f>+IF(X19=TRUE,T19,"")</f>
        <v/>
      </c>
      <c r="AA19" s="63" t="b">
        <f>NOT(ISERROR((FIND("Bölüm",E19))))</f>
        <v>0</v>
      </c>
      <c r="AB19" s="63" t="b">
        <f>NOT(ISERROR((FIND("Bölüm",O19))))</f>
        <v>0</v>
      </c>
      <c r="AC19" s="63" t="b">
        <f>NOT(ISERROR((FIND("Fakülte",E19))))</f>
        <v>0</v>
      </c>
      <c r="AD19" s="63" t="b">
        <f>NOT(ISERROR((FIND("Fakülte",O19))))</f>
        <v>0</v>
      </c>
      <c r="AE19" s="63" t="b">
        <f>NOT(ISERROR((FIND("Üniversite",E19))))</f>
        <v>0</v>
      </c>
      <c r="AF19" s="63" t="b">
        <f>NOT(ISERROR((FIND("Üniversite",O19))))</f>
        <v>0</v>
      </c>
      <c r="AG19" s="63" t="b">
        <f>NOT(ISERROR((FIND("Staj",E19))))</f>
        <v>0</v>
      </c>
      <c r="AH19" s="63" t="b">
        <f>NOT(ISERROR((FIND("Staj",O19))))</f>
        <v>0</v>
      </c>
      <c r="AI19" s="9" t="str">
        <f>+IF(OR(D19&lt;&gt;"",N19&lt;&gt;""),"","boş")</f>
        <v/>
      </c>
    </row>
    <row r="20" spans="1:35" ht="14.25" hidden="1" customHeight="1" x14ac:dyDescent="0.3">
      <c r="A20" s="309"/>
      <c r="B20" s="306"/>
      <c r="C20" s="269"/>
      <c r="D20" s="270"/>
      <c r="E20" s="271"/>
      <c r="F20" s="269"/>
      <c r="G20" s="269"/>
      <c r="H20" s="269"/>
      <c r="I20" s="272"/>
      <c r="J20" s="272"/>
      <c r="K20" s="273"/>
      <c r="L20" s="306"/>
      <c r="M20" s="269"/>
      <c r="N20" s="270"/>
      <c r="O20" s="271" t="s">
        <v>372</v>
      </c>
      <c r="P20" s="269"/>
      <c r="Q20" s="269"/>
      <c r="R20" s="269"/>
      <c r="S20" s="272"/>
      <c r="T20" s="272"/>
      <c r="U20" s="273"/>
      <c r="V20" s="63"/>
      <c r="W20" s="63" t="b">
        <f>NOT(ISERROR((FIND("Seçmeli",E19))))</f>
        <v>0</v>
      </c>
      <c r="X20" s="63" t="b">
        <f>NOT(ISERROR((FIND("Seçmeli",O19))))</f>
        <v>0</v>
      </c>
      <c r="Y20" s="63" t="str">
        <f>+IF(W19=TRUE,J19,"")</f>
        <v/>
      </c>
      <c r="Z20" s="63" t="str">
        <f>+IF(X19=TRUE,T19,"")</f>
        <v/>
      </c>
      <c r="AA20" s="63" t="b">
        <f>NOT(ISERROR((FIND("Bölüm",E19))))</f>
        <v>0</v>
      </c>
      <c r="AB20" s="63" t="b">
        <f>NOT(ISERROR((FIND("Bölüm",O19))))</f>
        <v>0</v>
      </c>
      <c r="AC20" s="63" t="b">
        <f>NOT(ISERROR((FIND("Fakülte",E19))))</f>
        <v>0</v>
      </c>
      <c r="AD20" s="63" t="b">
        <f>NOT(ISERROR((FIND("Fakülte",O19))))</f>
        <v>0</v>
      </c>
      <c r="AE20" s="63" t="b">
        <f>NOT(ISERROR((FIND("Üniversite",E19))))</f>
        <v>0</v>
      </c>
      <c r="AF20" s="63" t="b">
        <f>NOT(ISERROR((FIND("Üniversite",O19))))</f>
        <v>0</v>
      </c>
      <c r="AG20" s="63" t="b">
        <f>NOT(ISERROR((FIND("Staj",E19))))</f>
        <v>0</v>
      </c>
      <c r="AH20" s="63" t="b">
        <f>NOT(ISERROR((FIND("Staj",O19))))</f>
        <v>0</v>
      </c>
      <c r="AI20" s="9" t="s">
        <v>521</v>
      </c>
    </row>
    <row r="21" spans="1:35" ht="14.25" hidden="1" customHeight="1" x14ac:dyDescent="0.3">
      <c r="A21" s="309"/>
      <c r="B21" s="306"/>
      <c r="C21" s="52" t="str">
        <f>+IF(D21="","",C19+1)</f>
        <v/>
      </c>
      <c r="D21" s="61"/>
      <c r="E21" s="62"/>
      <c r="F21" s="57"/>
      <c r="G21" s="57"/>
      <c r="H21" s="57"/>
      <c r="I21" s="58" t="str">
        <f>IF(E21="","",SUM(F21,SUM(G21,H21)/2))</f>
        <v/>
      </c>
      <c r="J21" s="59"/>
      <c r="K21" s="60"/>
      <c r="L21" s="306"/>
      <c r="M21" s="52" t="str">
        <f>+IF(N21="","",M19+1)</f>
        <v/>
      </c>
      <c r="N21" s="61"/>
      <c r="O21" s="62"/>
      <c r="P21" s="57"/>
      <c r="Q21" s="57"/>
      <c r="R21" s="57"/>
      <c r="S21" s="58" t="str">
        <f>IF(O21="","",SUM(P21,SUM(Q21,R21)/2))</f>
        <v/>
      </c>
      <c r="T21" s="59"/>
      <c r="U21" s="60"/>
      <c r="V21" s="63"/>
      <c r="W21" s="63" t="b">
        <f>NOT(ISERROR((FIND("Seçmeli",E21))))</f>
        <v>0</v>
      </c>
      <c r="X21" s="63" t="b">
        <f>NOT(ISERROR((FIND("Seçmeli",O21))))</f>
        <v>0</v>
      </c>
      <c r="Y21" s="63" t="str">
        <f>+IF(W21=TRUE,J21,"")</f>
        <v/>
      </c>
      <c r="Z21" s="63" t="str">
        <f>+IF(X21=TRUE,T21,"")</f>
        <v/>
      </c>
      <c r="AA21" s="63" t="b">
        <f>NOT(ISERROR((FIND("Bölüm",E21))))</f>
        <v>0</v>
      </c>
      <c r="AB21" s="63" t="b">
        <f>NOT(ISERROR((FIND("Bölüm",O21))))</f>
        <v>0</v>
      </c>
      <c r="AC21" s="63" t="b">
        <f>NOT(ISERROR((FIND("Fakülte",E21))))</f>
        <v>0</v>
      </c>
      <c r="AD21" s="63" t="b">
        <f>NOT(ISERROR((FIND("Fakülte",O21))))</f>
        <v>0</v>
      </c>
      <c r="AE21" s="63" t="b">
        <f>NOT(ISERROR((FIND("Üniversite",E21))))</f>
        <v>0</v>
      </c>
      <c r="AF21" s="63" t="b">
        <f>NOT(ISERROR((FIND("Üniversite",O21))))</f>
        <v>0</v>
      </c>
      <c r="AG21" s="63" t="b">
        <f>NOT(ISERROR((FIND("Staj",E21))))</f>
        <v>0</v>
      </c>
      <c r="AH21" s="63" t="b">
        <f>NOT(ISERROR((FIND("Staj",O21))))</f>
        <v>0</v>
      </c>
      <c r="AI21" s="9" t="str">
        <f>+IF(OR(D21&lt;&gt;"",N21&lt;&gt;""),"","boş")</f>
        <v>boş</v>
      </c>
    </row>
    <row r="22" spans="1:35" ht="14.25" hidden="1" customHeight="1" x14ac:dyDescent="0.3">
      <c r="A22" s="309"/>
      <c r="B22" s="306"/>
      <c r="C22" s="269"/>
      <c r="D22" s="270"/>
      <c r="E22" s="271"/>
      <c r="F22" s="269"/>
      <c r="G22" s="269"/>
      <c r="H22" s="269"/>
      <c r="I22" s="272"/>
      <c r="J22" s="272"/>
      <c r="K22" s="273"/>
      <c r="L22" s="306"/>
      <c r="M22" s="269"/>
      <c r="N22" s="270"/>
      <c r="O22" s="271"/>
      <c r="P22" s="269"/>
      <c r="Q22" s="269"/>
      <c r="R22" s="269"/>
      <c r="S22" s="272"/>
      <c r="T22" s="272"/>
      <c r="U22" s="273"/>
      <c r="V22" s="63"/>
      <c r="W22" s="63" t="b">
        <f>NOT(ISERROR((FIND("Seçmeli",E21))))</f>
        <v>0</v>
      </c>
      <c r="X22" s="63" t="b">
        <f>NOT(ISERROR((FIND("Seçmeli",O21))))</f>
        <v>0</v>
      </c>
      <c r="Y22" s="63" t="str">
        <f>+IF(W21=TRUE,J21,"")</f>
        <v/>
      </c>
      <c r="Z22" s="63" t="str">
        <f>+IF(X21=TRUE,T21,"")</f>
        <v/>
      </c>
      <c r="AA22" s="63" t="b">
        <f>NOT(ISERROR((FIND("Bölüm",E21))))</f>
        <v>0</v>
      </c>
      <c r="AB22" s="63" t="b">
        <f>NOT(ISERROR((FIND("Bölüm",O21))))</f>
        <v>0</v>
      </c>
      <c r="AC22" s="63" t="b">
        <f>NOT(ISERROR((FIND("Fakülte",E21))))</f>
        <v>0</v>
      </c>
      <c r="AD22" s="63" t="b">
        <f>NOT(ISERROR((FIND("Fakülte",O21))))</f>
        <v>0</v>
      </c>
      <c r="AE22" s="63" t="b">
        <f>NOT(ISERROR((FIND("Üniversite",E21))))</f>
        <v>0</v>
      </c>
      <c r="AF22" s="63" t="b">
        <f>NOT(ISERROR((FIND("Üniversite",O21))))</f>
        <v>0</v>
      </c>
      <c r="AG22" s="63" t="b">
        <f>NOT(ISERROR((FIND("Staj",E21))))</f>
        <v>0</v>
      </c>
      <c r="AH22" s="63" t="b">
        <f>NOT(ISERROR((FIND("Staj",O21))))</f>
        <v>0</v>
      </c>
      <c r="AI22" s="9" t="s">
        <v>521</v>
      </c>
    </row>
    <row r="23" spans="1:35" ht="14.25" hidden="1" customHeight="1" x14ac:dyDescent="0.3">
      <c r="A23" s="309"/>
      <c r="B23" s="306"/>
      <c r="C23" s="52" t="str">
        <f>+IF(D23="","",C21+1)</f>
        <v/>
      </c>
      <c r="D23" s="61"/>
      <c r="E23" s="62"/>
      <c r="F23" s="57"/>
      <c r="G23" s="57"/>
      <c r="H23" s="57"/>
      <c r="I23" s="58" t="str">
        <f>IF(E23="","",SUM(F23,SUM(G23,H23)/2))</f>
        <v/>
      </c>
      <c r="J23" s="59"/>
      <c r="K23" s="60"/>
      <c r="L23" s="306"/>
      <c r="M23" s="52" t="str">
        <f>+IF(N23="","",M21+1)</f>
        <v/>
      </c>
      <c r="N23" s="61"/>
      <c r="O23" s="62"/>
      <c r="P23" s="57"/>
      <c r="Q23" s="57"/>
      <c r="R23" s="57"/>
      <c r="S23" s="58" t="str">
        <f>IF(O23="","",SUM(P23,SUM(Q23,R23)/2))</f>
        <v/>
      </c>
      <c r="T23" s="59"/>
      <c r="U23" s="60"/>
      <c r="V23" s="63"/>
      <c r="W23" s="63" t="b">
        <f>NOT(ISERROR((FIND("Seçmeli",E23))))</f>
        <v>0</v>
      </c>
      <c r="X23" s="63" t="b">
        <f>NOT(ISERROR((FIND("Seçmeli",O23))))</f>
        <v>0</v>
      </c>
      <c r="Y23" s="63" t="str">
        <f>+IF(W23=TRUE,J23,"")</f>
        <v/>
      </c>
      <c r="Z23" s="63" t="str">
        <f>+IF(X23=TRUE,T23,"")</f>
        <v/>
      </c>
      <c r="AA23" s="63" t="b">
        <f>NOT(ISERROR((FIND("Bölüm",E23))))</f>
        <v>0</v>
      </c>
      <c r="AB23" s="63" t="b">
        <f>NOT(ISERROR((FIND("Bölüm",O23))))</f>
        <v>0</v>
      </c>
      <c r="AC23" s="63" t="b">
        <f>NOT(ISERROR((FIND("Fakülte",E23))))</f>
        <v>0</v>
      </c>
      <c r="AD23" s="63" t="b">
        <f>NOT(ISERROR((FIND("Fakülte",O23))))</f>
        <v>0</v>
      </c>
      <c r="AE23" s="63" t="b">
        <f>NOT(ISERROR((FIND("Üniversite",E23))))</f>
        <v>0</v>
      </c>
      <c r="AF23" s="63" t="b">
        <f>NOT(ISERROR((FIND("Üniversite",O23))))</f>
        <v>0</v>
      </c>
      <c r="AG23" s="63" t="b">
        <f>NOT(ISERROR((FIND("Staj",E23))))</f>
        <v>0</v>
      </c>
      <c r="AH23" s="63" t="b">
        <f>NOT(ISERROR((FIND("Staj",O23))))</f>
        <v>0</v>
      </c>
      <c r="AI23" s="9" t="str">
        <f>+IF(OR(D23&lt;&gt;"",N23&lt;&gt;""),"","boş")</f>
        <v>boş</v>
      </c>
    </row>
    <row r="24" spans="1:35" ht="14.25" hidden="1" customHeight="1" x14ac:dyDescent="0.3">
      <c r="A24" s="309"/>
      <c r="B24" s="306"/>
      <c r="C24" s="269"/>
      <c r="D24" s="270"/>
      <c r="E24" s="271"/>
      <c r="F24" s="269"/>
      <c r="G24" s="269"/>
      <c r="H24" s="269"/>
      <c r="I24" s="272"/>
      <c r="J24" s="272"/>
      <c r="K24" s="273"/>
      <c r="L24" s="306"/>
      <c r="M24" s="269"/>
      <c r="N24" s="270"/>
      <c r="O24" s="271"/>
      <c r="P24" s="269"/>
      <c r="Q24" s="269"/>
      <c r="R24" s="269"/>
      <c r="S24" s="272"/>
      <c r="T24" s="272"/>
      <c r="U24" s="273"/>
      <c r="V24" s="63"/>
      <c r="W24" s="63" t="b">
        <f>NOT(ISERROR((FIND("Seçmeli",E23))))</f>
        <v>0</v>
      </c>
      <c r="X24" s="63" t="b">
        <f>NOT(ISERROR((FIND("Seçmeli",O23))))</f>
        <v>0</v>
      </c>
      <c r="Y24" s="63" t="str">
        <f>+IF(W23=TRUE,J23,"")</f>
        <v/>
      </c>
      <c r="Z24" s="63" t="str">
        <f>+IF(X23=TRUE,T23,"")</f>
        <v/>
      </c>
      <c r="AA24" s="63" t="b">
        <f>NOT(ISERROR((FIND("Bölüm",E23))))</f>
        <v>0</v>
      </c>
      <c r="AB24" s="63" t="b">
        <f>NOT(ISERROR((FIND("Bölüm",O23))))</f>
        <v>0</v>
      </c>
      <c r="AC24" s="63" t="b">
        <f>NOT(ISERROR((FIND("Fakülte",E23))))</f>
        <v>0</v>
      </c>
      <c r="AD24" s="63" t="b">
        <f>NOT(ISERROR((FIND("Fakülte",O23))))</f>
        <v>0</v>
      </c>
      <c r="AE24" s="63" t="b">
        <f>NOT(ISERROR((FIND("Üniversite",E23))))</f>
        <v>0</v>
      </c>
      <c r="AF24" s="63" t="b">
        <f>NOT(ISERROR((FIND("Üniversite",O23))))</f>
        <v>0</v>
      </c>
      <c r="AG24" s="63" t="b">
        <f>NOT(ISERROR((FIND("Staj",E23))))</f>
        <v>0</v>
      </c>
      <c r="AH24" s="63" t="b">
        <f>NOT(ISERROR((FIND("Staj",O23))))</f>
        <v>0</v>
      </c>
      <c r="AI24" s="9" t="s">
        <v>521</v>
      </c>
    </row>
    <row r="25" spans="1:35" ht="14.25" customHeight="1" x14ac:dyDescent="0.3">
      <c r="A25" s="309"/>
      <c r="B25" s="306"/>
      <c r="C25" s="72"/>
      <c r="D25" s="73"/>
      <c r="E25" s="78" t="s">
        <v>40</v>
      </c>
      <c r="F25" s="74">
        <f t="shared" ref="F25:J25" si="2">+SUM(F5:F24)</f>
        <v>17</v>
      </c>
      <c r="G25" s="75">
        <f t="shared" si="2"/>
        <v>5</v>
      </c>
      <c r="H25" s="75">
        <f t="shared" si="2"/>
        <v>4</v>
      </c>
      <c r="I25" s="75">
        <f t="shared" si="2"/>
        <v>21.5</v>
      </c>
      <c r="J25" s="76">
        <f t="shared" si="2"/>
        <v>28</v>
      </c>
      <c r="K25" s="77"/>
      <c r="L25" s="306"/>
      <c r="M25" s="72"/>
      <c r="N25" s="73"/>
      <c r="O25" s="78" t="s">
        <v>40</v>
      </c>
      <c r="P25" s="74">
        <f t="shared" ref="P25:T25" si="3">+SUM(P5:P24)</f>
        <v>19</v>
      </c>
      <c r="Q25" s="75">
        <f t="shared" si="3"/>
        <v>3</v>
      </c>
      <c r="R25" s="75">
        <f t="shared" si="3"/>
        <v>2</v>
      </c>
      <c r="S25" s="75">
        <f t="shared" si="3"/>
        <v>21.5</v>
      </c>
      <c r="T25" s="76">
        <f t="shared" si="3"/>
        <v>32</v>
      </c>
      <c r="U25" s="77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9"/>
    </row>
    <row r="26" spans="1:35" ht="14.25" customHeight="1" x14ac:dyDescent="0.3">
      <c r="A26" s="310"/>
      <c r="B26" s="307"/>
      <c r="C26" s="86"/>
      <c r="D26" s="87"/>
      <c r="E26" s="88" t="s">
        <v>41</v>
      </c>
      <c r="F26" s="90">
        <f t="shared" ref="F26:J26" si="4">F25</f>
        <v>17</v>
      </c>
      <c r="G26" s="90">
        <f t="shared" si="4"/>
        <v>5</v>
      </c>
      <c r="H26" s="90">
        <f t="shared" si="4"/>
        <v>4</v>
      </c>
      <c r="I26" s="90">
        <f t="shared" si="4"/>
        <v>21.5</v>
      </c>
      <c r="J26" s="91">
        <f t="shared" si="4"/>
        <v>28</v>
      </c>
      <c r="K26" s="92"/>
      <c r="L26" s="307"/>
      <c r="M26" s="86"/>
      <c r="N26" s="87"/>
      <c r="O26" s="88" t="s">
        <v>41</v>
      </c>
      <c r="P26" s="90">
        <f t="shared" ref="P26:T26" si="5">F26+P25</f>
        <v>36</v>
      </c>
      <c r="Q26" s="90">
        <f t="shared" si="5"/>
        <v>8</v>
      </c>
      <c r="R26" s="90">
        <f t="shared" si="5"/>
        <v>6</v>
      </c>
      <c r="S26" s="90">
        <f t="shared" si="5"/>
        <v>43</v>
      </c>
      <c r="T26" s="91">
        <f t="shared" si="5"/>
        <v>60</v>
      </c>
      <c r="U26" s="92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9"/>
    </row>
    <row r="27" spans="1:35" ht="14.25" customHeight="1" x14ac:dyDescent="0.3">
      <c r="A27" s="327" t="s">
        <v>59</v>
      </c>
      <c r="B27" s="263">
        <v>3</v>
      </c>
      <c r="C27" s="264" t="s">
        <v>5</v>
      </c>
      <c r="D27" s="265" t="s">
        <v>6</v>
      </c>
      <c r="E27" s="265" t="s">
        <v>7</v>
      </c>
      <c r="F27" s="266" t="s">
        <v>8</v>
      </c>
      <c r="G27" s="266" t="s">
        <v>9</v>
      </c>
      <c r="H27" s="266" t="s">
        <v>10</v>
      </c>
      <c r="I27" s="266" t="s">
        <v>11</v>
      </c>
      <c r="J27" s="267" t="s">
        <v>3</v>
      </c>
      <c r="K27" s="268" t="s">
        <v>12</v>
      </c>
      <c r="L27" s="263">
        <v>4</v>
      </c>
      <c r="M27" s="264" t="s">
        <v>5</v>
      </c>
      <c r="N27" s="265" t="s">
        <v>6</v>
      </c>
      <c r="O27" s="265" t="s">
        <v>7</v>
      </c>
      <c r="P27" s="266" t="s">
        <v>8</v>
      </c>
      <c r="Q27" s="266" t="s">
        <v>9</v>
      </c>
      <c r="R27" s="266" t="s">
        <v>10</v>
      </c>
      <c r="S27" s="266" t="s">
        <v>11</v>
      </c>
      <c r="T27" s="267" t="s">
        <v>3</v>
      </c>
      <c r="U27" s="268" t="s">
        <v>12</v>
      </c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9"/>
    </row>
    <row r="28" spans="1:35" ht="14.25" customHeight="1" x14ac:dyDescent="0.3">
      <c r="A28" s="309"/>
      <c r="B28" s="328" t="s">
        <v>60</v>
      </c>
      <c r="C28" s="52">
        <f>+IF(D28="","",1)</f>
        <v>1</v>
      </c>
      <c r="D28" s="61" t="s">
        <v>61</v>
      </c>
      <c r="E28" s="62" t="s">
        <v>62</v>
      </c>
      <c r="F28" s="57">
        <v>3</v>
      </c>
      <c r="G28" s="57">
        <v>0</v>
      </c>
      <c r="H28" s="57">
        <v>0</v>
      </c>
      <c r="I28" s="58">
        <f>IF(E28="","",SUM(F28,SUM(G28,H28)/2))</f>
        <v>3</v>
      </c>
      <c r="J28" s="59">
        <v>4</v>
      </c>
      <c r="K28" s="60"/>
      <c r="L28" s="328" t="s">
        <v>79</v>
      </c>
      <c r="M28" s="52">
        <f>+IF(N28="","",1)</f>
        <v>1</v>
      </c>
      <c r="N28" s="61" t="s">
        <v>84</v>
      </c>
      <c r="O28" s="62" t="s">
        <v>85</v>
      </c>
      <c r="P28" s="57">
        <v>3</v>
      </c>
      <c r="Q28" s="57">
        <v>0</v>
      </c>
      <c r="R28" s="57">
        <v>0</v>
      </c>
      <c r="S28" s="58">
        <f>IF(O28="","",SUM(P28,SUM(Q28,R28)/2))</f>
        <v>3</v>
      </c>
      <c r="T28" s="59">
        <v>5</v>
      </c>
      <c r="U28" s="60"/>
      <c r="V28" s="63"/>
      <c r="W28" s="63" t="b">
        <f>NOT(ISERROR((FIND("Seçmeli",E28))))</f>
        <v>0</v>
      </c>
      <c r="X28" s="63" t="b">
        <f>NOT(ISERROR((FIND("Seçmeli",O28))))</f>
        <v>0</v>
      </c>
      <c r="Y28" s="63" t="str">
        <f>+IF(W28=TRUE,J28,"")</f>
        <v/>
      </c>
      <c r="Z28" s="63" t="str">
        <f>+IF(X28=TRUE,T28,"")</f>
        <v/>
      </c>
      <c r="AA28" s="63" t="b">
        <f>NOT(ISERROR((FIND("Bölüm",E28))))</f>
        <v>0</v>
      </c>
      <c r="AB28" s="63" t="b">
        <f>NOT(ISERROR((FIND("Bölüm",O28))))</f>
        <v>0</v>
      </c>
      <c r="AC28" s="63" t="b">
        <f>NOT(ISERROR((FIND("Fakülte",E28))))</f>
        <v>0</v>
      </c>
      <c r="AD28" s="63" t="b">
        <f>NOT(ISERROR((FIND("Fakülte",O28))))</f>
        <v>0</v>
      </c>
      <c r="AE28" s="63" t="b">
        <f>NOT(ISERROR((FIND("Üniversite",E28))))</f>
        <v>0</v>
      </c>
      <c r="AF28" s="63" t="b">
        <f>NOT(ISERROR((FIND("Üniversite",O28))))</f>
        <v>0</v>
      </c>
      <c r="AG28" s="63" t="b">
        <f>NOT(ISERROR((FIND("Staj",E28))))</f>
        <v>0</v>
      </c>
      <c r="AH28" s="63" t="b">
        <f>NOT(ISERROR((FIND("Staj",O28))))</f>
        <v>0</v>
      </c>
      <c r="AI28" s="9" t="str">
        <f>+IF(OR(D28&lt;&gt;"",N28&lt;&gt;""),"","boş")</f>
        <v/>
      </c>
    </row>
    <row r="29" spans="1:35" ht="14.25" hidden="1" customHeight="1" x14ac:dyDescent="0.3">
      <c r="A29" s="309"/>
      <c r="B29" s="306"/>
      <c r="C29" s="269"/>
      <c r="D29" s="270"/>
      <c r="E29" s="271" t="s">
        <v>374</v>
      </c>
      <c r="F29" s="269"/>
      <c r="G29" s="269"/>
      <c r="H29" s="269"/>
      <c r="I29" s="272"/>
      <c r="J29" s="272"/>
      <c r="K29" s="273"/>
      <c r="L29" s="306"/>
      <c r="M29" s="269"/>
      <c r="N29" s="270"/>
      <c r="O29" s="271" t="s">
        <v>574</v>
      </c>
      <c r="P29" s="269"/>
      <c r="Q29" s="269"/>
      <c r="R29" s="269"/>
      <c r="S29" s="272"/>
      <c r="T29" s="272"/>
      <c r="U29" s="273"/>
      <c r="V29" s="63"/>
      <c r="W29" s="63" t="b">
        <f>NOT(ISERROR((FIND("Seçmeli",E28))))</f>
        <v>0</v>
      </c>
      <c r="X29" s="63" t="b">
        <f>NOT(ISERROR((FIND("Seçmeli",O28))))</f>
        <v>0</v>
      </c>
      <c r="Y29" s="63" t="str">
        <f>+IF(W28=TRUE,J28,"")</f>
        <v/>
      </c>
      <c r="Z29" s="63" t="str">
        <f>+IF(X28=TRUE,T28,"")</f>
        <v/>
      </c>
      <c r="AA29" s="63" t="b">
        <f>NOT(ISERROR((FIND("Bölüm",E28))))</f>
        <v>0</v>
      </c>
      <c r="AB29" s="63" t="b">
        <f>NOT(ISERROR((FIND("Bölüm",O28))))</f>
        <v>0</v>
      </c>
      <c r="AC29" s="63" t="b">
        <f>NOT(ISERROR((FIND("Fakülte",E28))))</f>
        <v>0</v>
      </c>
      <c r="AD29" s="63" t="b">
        <f>NOT(ISERROR((FIND("Fakülte",O28))))</f>
        <v>0</v>
      </c>
      <c r="AE29" s="63" t="b">
        <f>NOT(ISERROR((FIND("Üniversite",E28))))</f>
        <v>0</v>
      </c>
      <c r="AF29" s="63" t="b">
        <f>NOT(ISERROR((FIND("Üniversite",O28))))</f>
        <v>0</v>
      </c>
      <c r="AG29" s="63" t="b">
        <f>NOT(ISERROR((FIND("Staj",E28))))</f>
        <v>0</v>
      </c>
      <c r="AH29" s="63" t="b">
        <f>NOT(ISERROR((FIND("Staj",O28))))</f>
        <v>0</v>
      </c>
      <c r="AI29" s="9" t="s">
        <v>521</v>
      </c>
    </row>
    <row r="30" spans="1:35" ht="14.25" customHeight="1" x14ac:dyDescent="0.3">
      <c r="A30" s="309"/>
      <c r="B30" s="306"/>
      <c r="C30" s="52">
        <f>+IF(D30="","",C28+1)</f>
        <v>2</v>
      </c>
      <c r="D30" s="61" t="s">
        <v>68</v>
      </c>
      <c r="E30" s="62" t="s">
        <v>67</v>
      </c>
      <c r="F30" s="57">
        <v>3</v>
      </c>
      <c r="G30" s="57">
        <v>0</v>
      </c>
      <c r="H30" s="57">
        <v>1</v>
      </c>
      <c r="I30" s="58">
        <f>IF(E30="","",SUM(F30,SUM(G30,H30)/2))</f>
        <v>3.5</v>
      </c>
      <c r="J30" s="59">
        <v>6</v>
      </c>
      <c r="K30" s="60" t="s">
        <v>69</v>
      </c>
      <c r="L30" s="306"/>
      <c r="M30" s="52">
        <f>+IF(N30="","",M28+1)</f>
        <v>2</v>
      </c>
      <c r="N30" s="61" t="s">
        <v>88</v>
      </c>
      <c r="O30" s="62" t="s">
        <v>87</v>
      </c>
      <c r="P30" s="57">
        <v>3</v>
      </c>
      <c r="Q30" s="57">
        <v>0</v>
      </c>
      <c r="R30" s="57">
        <v>1</v>
      </c>
      <c r="S30" s="58">
        <f>IF(O30="","",SUM(P30,SUM(Q30,R30)/2))</f>
        <v>3.5</v>
      </c>
      <c r="T30" s="59">
        <v>6</v>
      </c>
      <c r="U30" s="60" t="s">
        <v>69</v>
      </c>
      <c r="V30" s="63"/>
      <c r="W30" s="63" t="b">
        <f>NOT(ISERROR((FIND("Seçmeli",E30))))</f>
        <v>0</v>
      </c>
      <c r="X30" s="63" t="b">
        <f>NOT(ISERROR((FIND("Seçmeli",O30))))</f>
        <v>0</v>
      </c>
      <c r="Y30" s="63" t="str">
        <f>+IF(W30=TRUE,J30,"")</f>
        <v/>
      </c>
      <c r="Z30" s="63" t="str">
        <f>+IF(X30=TRUE,T30,"")</f>
        <v/>
      </c>
      <c r="AA30" s="63" t="b">
        <f>NOT(ISERROR((FIND("Bölüm",E30))))</f>
        <v>0</v>
      </c>
      <c r="AB30" s="63" t="b">
        <f>NOT(ISERROR((FIND("Bölüm",O30))))</f>
        <v>0</v>
      </c>
      <c r="AC30" s="63" t="b">
        <f>NOT(ISERROR((FIND("Fakülte",E30))))</f>
        <v>0</v>
      </c>
      <c r="AD30" s="63" t="b">
        <f>NOT(ISERROR((FIND("Fakülte",O30))))</f>
        <v>0</v>
      </c>
      <c r="AE30" s="63" t="b">
        <f>NOT(ISERROR((FIND("Üniversite",E30))))</f>
        <v>0</v>
      </c>
      <c r="AF30" s="63" t="b">
        <f>NOT(ISERROR((FIND("Üniversite",O30))))</f>
        <v>0</v>
      </c>
      <c r="AG30" s="63" t="b">
        <f>NOT(ISERROR((FIND("Staj",E30))))</f>
        <v>0</v>
      </c>
      <c r="AH30" s="63" t="b">
        <f>NOT(ISERROR((FIND("Staj",O30))))</f>
        <v>0</v>
      </c>
      <c r="AI30" s="9" t="str">
        <f>+IF(OR(D30&lt;&gt;"",N30&lt;&gt;""),"","boş")</f>
        <v/>
      </c>
    </row>
    <row r="31" spans="1:35" ht="14.25" hidden="1" customHeight="1" x14ac:dyDescent="0.3">
      <c r="A31" s="309"/>
      <c r="B31" s="306"/>
      <c r="C31" s="269"/>
      <c r="D31" s="270"/>
      <c r="E31" s="271" t="s">
        <v>533</v>
      </c>
      <c r="F31" s="269"/>
      <c r="G31" s="269"/>
      <c r="H31" s="269"/>
      <c r="I31" s="272"/>
      <c r="J31" s="272"/>
      <c r="K31" s="273"/>
      <c r="L31" s="306"/>
      <c r="M31" s="269"/>
      <c r="N31" s="270"/>
      <c r="O31" s="271" t="s">
        <v>534</v>
      </c>
      <c r="P31" s="269"/>
      <c r="Q31" s="269"/>
      <c r="R31" s="269"/>
      <c r="S31" s="272"/>
      <c r="T31" s="272"/>
      <c r="U31" s="273"/>
      <c r="V31" s="63"/>
      <c r="W31" s="63" t="b">
        <f>NOT(ISERROR((FIND("Seçmeli",E30))))</f>
        <v>0</v>
      </c>
      <c r="X31" s="63" t="b">
        <f>NOT(ISERROR((FIND("Seçmeli",O30))))</f>
        <v>0</v>
      </c>
      <c r="Y31" s="63" t="str">
        <f>+IF(W30=TRUE,J30,"")</f>
        <v/>
      </c>
      <c r="Z31" s="63" t="str">
        <f>+IF(X30=TRUE,T30,"")</f>
        <v/>
      </c>
      <c r="AA31" s="63" t="b">
        <f>NOT(ISERROR((FIND("Bölüm",E30))))</f>
        <v>0</v>
      </c>
      <c r="AB31" s="63" t="b">
        <f>NOT(ISERROR((FIND("Bölüm",O30))))</f>
        <v>0</v>
      </c>
      <c r="AC31" s="63" t="b">
        <f>NOT(ISERROR((FIND("Fakülte",E30))))</f>
        <v>0</v>
      </c>
      <c r="AD31" s="63" t="b">
        <f>NOT(ISERROR((FIND("Fakülte",O30))))</f>
        <v>0</v>
      </c>
      <c r="AE31" s="63" t="b">
        <f>NOT(ISERROR((FIND("Üniversite",E30))))</f>
        <v>0</v>
      </c>
      <c r="AF31" s="63" t="b">
        <f>NOT(ISERROR((FIND("Üniversite",O30))))</f>
        <v>0</v>
      </c>
      <c r="AG31" s="63" t="b">
        <f>NOT(ISERROR((FIND("Staj",E30))))</f>
        <v>0</v>
      </c>
      <c r="AH31" s="63" t="b">
        <f>NOT(ISERROR((FIND("Staj",O30))))</f>
        <v>0</v>
      </c>
      <c r="AI31" s="9" t="s">
        <v>521</v>
      </c>
    </row>
    <row r="32" spans="1:35" ht="14.25" customHeight="1" x14ac:dyDescent="0.3">
      <c r="A32" s="309"/>
      <c r="B32" s="306"/>
      <c r="C32" s="52">
        <f>+IF(D32="","",C30+1)</f>
        <v>3</v>
      </c>
      <c r="D32" s="61" t="s">
        <v>72</v>
      </c>
      <c r="E32" s="62" t="s">
        <v>71</v>
      </c>
      <c r="F32" s="57">
        <v>3</v>
      </c>
      <c r="G32" s="57">
        <v>0</v>
      </c>
      <c r="H32" s="57">
        <v>0</v>
      </c>
      <c r="I32" s="58">
        <f>IF(E32="","",SUM(F32,SUM(G32,H32)/2))</f>
        <v>3</v>
      </c>
      <c r="J32" s="59">
        <v>5</v>
      </c>
      <c r="K32" s="60"/>
      <c r="L32" s="306"/>
      <c r="M32" s="52">
        <f>+IF(N32="","",M30+1)</f>
        <v>3</v>
      </c>
      <c r="N32" s="61" t="s">
        <v>216</v>
      </c>
      <c r="O32" s="62" t="s">
        <v>217</v>
      </c>
      <c r="P32" s="57">
        <v>2</v>
      </c>
      <c r="Q32" s="57">
        <v>2</v>
      </c>
      <c r="R32" s="57">
        <v>0</v>
      </c>
      <c r="S32" s="58">
        <f>IF(O32="","",SUM(P32,SUM(Q32,R32)/2))</f>
        <v>3</v>
      </c>
      <c r="T32" s="59">
        <v>5</v>
      </c>
      <c r="U32" s="60"/>
      <c r="V32" s="63"/>
      <c r="W32" s="63" t="b">
        <f>NOT(ISERROR((FIND("Seçmeli",E32))))</f>
        <v>0</v>
      </c>
      <c r="X32" s="63" t="b">
        <f>NOT(ISERROR((FIND("Seçmeli",O32))))</f>
        <v>0</v>
      </c>
      <c r="Y32" s="63" t="str">
        <f>+IF(W32=TRUE,J32,"")</f>
        <v/>
      </c>
      <c r="Z32" s="63" t="str">
        <f>+IF(X32=TRUE,T32,"")</f>
        <v/>
      </c>
      <c r="AA32" s="63" t="b">
        <f>NOT(ISERROR((FIND("Bölüm",E32))))</f>
        <v>0</v>
      </c>
      <c r="AB32" s="63" t="b">
        <f>NOT(ISERROR((FIND("Bölüm",O32))))</f>
        <v>0</v>
      </c>
      <c r="AC32" s="63" t="b">
        <f>NOT(ISERROR((FIND("Fakülte",E32))))</f>
        <v>0</v>
      </c>
      <c r="AD32" s="63" t="b">
        <f>NOT(ISERROR((FIND("Fakülte",O32))))</f>
        <v>0</v>
      </c>
      <c r="AE32" s="63" t="b">
        <f>NOT(ISERROR((FIND("Üniversite",E32))))</f>
        <v>0</v>
      </c>
      <c r="AF32" s="63" t="b">
        <f>NOT(ISERROR((FIND("Üniversite",O32))))</f>
        <v>0</v>
      </c>
      <c r="AG32" s="63" t="b">
        <f>NOT(ISERROR((FIND("Staj",E32))))</f>
        <v>0</v>
      </c>
      <c r="AH32" s="63" t="b">
        <f>NOT(ISERROR((FIND("Staj",O32))))</f>
        <v>0</v>
      </c>
      <c r="AI32" s="9" t="str">
        <f>+IF(OR(D32&lt;&gt;"",N32&lt;&gt;""),"","boş")</f>
        <v/>
      </c>
    </row>
    <row r="33" spans="1:35" ht="14.25" hidden="1" customHeight="1" x14ac:dyDescent="0.3">
      <c r="A33" s="309"/>
      <c r="B33" s="306"/>
      <c r="C33" s="269"/>
      <c r="D33" s="270"/>
      <c r="E33" s="271" t="s">
        <v>535</v>
      </c>
      <c r="F33" s="269"/>
      <c r="G33" s="269"/>
      <c r="H33" s="269"/>
      <c r="I33" s="272"/>
      <c r="J33" s="272"/>
      <c r="K33" s="273"/>
      <c r="L33" s="306"/>
      <c r="M33" s="269"/>
      <c r="N33" s="270"/>
      <c r="O33" s="271" t="s">
        <v>575</v>
      </c>
      <c r="P33" s="269"/>
      <c r="Q33" s="269"/>
      <c r="R33" s="269"/>
      <c r="S33" s="272"/>
      <c r="T33" s="272"/>
      <c r="U33" s="273"/>
      <c r="V33" s="63"/>
      <c r="W33" s="63" t="b">
        <f>NOT(ISERROR((FIND("Seçmeli",E32))))</f>
        <v>0</v>
      </c>
      <c r="X33" s="63" t="b">
        <f>NOT(ISERROR((FIND("Seçmeli",O32))))</f>
        <v>0</v>
      </c>
      <c r="Y33" s="63" t="str">
        <f>+IF(W32=TRUE,J32,"")</f>
        <v/>
      </c>
      <c r="Z33" s="63" t="str">
        <f>+IF(X32=TRUE,T32,"")</f>
        <v/>
      </c>
      <c r="AA33" s="63" t="b">
        <f>NOT(ISERROR((FIND("Bölüm",E32))))</f>
        <v>0</v>
      </c>
      <c r="AB33" s="63" t="b">
        <f>NOT(ISERROR((FIND("Bölüm",O32))))</f>
        <v>0</v>
      </c>
      <c r="AC33" s="63" t="b">
        <f>NOT(ISERROR((FIND("Fakülte",E32))))</f>
        <v>0</v>
      </c>
      <c r="AD33" s="63" t="b">
        <f>NOT(ISERROR((FIND("Fakülte",O32))))</f>
        <v>0</v>
      </c>
      <c r="AE33" s="63" t="b">
        <f>NOT(ISERROR((FIND("Üniversite",E32))))</f>
        <v>0</v>
      </c>
      <c r="AF33" s="63" t="b">
        <f>NOT(ISERROR((FIND("Üniversite",O32))))</f>
        <v>0</v>
      </c>
      <c r="AG33" s="63" t="b">
        <f>NOT(ISERROR((FIND("Staj",E32))))</f>
        <v>0</v>
      </c>
      <c r="AH33" s="63" t="b">
        <f>NOT(ISERROR((FIND("Staj",O32))))</f>
        <v>0</v>
      </c>
      <c r="AI33" s="9" t="s">
        <v>521</v>
      </c>
    </row>
    <row r="34" spans="1:35" ht="14.25" customHeight="1" x14ac:dyDescent="0.3">
      <c r="A34" s="309"/>
      <c r="B34" s="306"/>
      <c r="C34" s="52">
        <f>+IF(D34="","",C32+1)</f>
        <v>4</v>
      </c>
      <c r="D34" s="61" t="s">
        <v>65</v>
      </c>
      <c r="E34" s="62" t="s">
        <v>64</v>
      </c>
      <c r="F34" s="57">
        <v>3</v>
      </c>
      <c r="G34" s="57">
        <v>0</v>
      </c>
      <c r="H34" s="57">
        <v>1</v>
      </c>
      <c r="I34" s="58">
        <f>IF(E34="","",SUM(F34,SUM(G34,H34)/2))</f>
        <v>3.5</v>
      </c>
      <c r="J34" s="59">
        <v>5</v>
      </c>
      <c r="K34" s="60"/>
      <c r="L34" s="306"/>
      <c r="M34" s="52">
        <f>+IF(N34="","",M32+1)</f>
        <v>4</v>
      </c>
      <c r="N34" s="61" t="s">
        <v>218</v>
      </c>
      <c r="O34" s="62" t="s">
        <v>219</v>
      </c>
      <c r="P34" s="57">
        <v>3</v>
      </c>
      <c r="Q34" s="57">
        <v>0</v>
      </c>
      <c r="R34" s="57">
        <v>1</v>
      </c>
      <c r="S34" s="58">
        <f>IF(O34="","",SUM(P34,SUM(Q34,R34)/2))</f>
        <v>3.5</v>
      </c>
      <c r="T34" s="59">
        <v>5</v>
      </c>
      <c r="U34" s="60"/>
      <c r="V34" s="63"/>
      <c r="W34" s="63" t="b">
        <f>NOT(ISERROR((FIND("Seçmeli",E34))))</f>
        <v>0</v>
      </c>
      <c r="X34" s="63" t="b">
        <f>NOT(ISERROR((FIND("Seçmeli",O34))))</f>
        <v>0</v>
      </c>
      <c r="Y34" s="63" t="str">
        <f>+IF(W34=TRUE,J34,"")</f>
        <v/>
      </c>
      <c r="Z34" s="63" t="str">
        <f>+IF(X34=TRUE,T34,"")</f>
        <v/>
      </c>
      <c r="AA34" s="63" t="b">
        <f>NOT(ISERROR((FIND("Bölüm",E34))))</f>
        <v>0</v>
      </c>
      <c r="AB34" s="63" t="b">
        <f>NOT(ISERROR((FIND("Bölüm",O34))))</f>
        <v>0</v>
      </c>
      <c r="AC34" s="63" t="b">
        <f>NOT(ISERROR((FIND("Fakülte",E34))))</f>
        <v>0</v>
      </c>
      <c r="AD34" s="63" t="b">
        <f>NOT(ISERROR((FIND("Fakülte",O34))))</f>
        <v>0</v>
      </c>
      <c r="AE34" s="63" t="b">
        <f>NOT(ISERROR((FIND("Üniversite",E34))))</f>
        <v>0</v>
      </c>
      <c r="AF34" s="63" t="b">
        <f>NOT(ISERROR((FIND("Üniversite",O34))))</f>
        <v>0</v>
      </c>
      <c r="AG34" s="63" t="b">
        <f>NOT(ISERROR((FIND("Staj",E34))))</f>
        <v>0</v>
      </c>
      <c r="AH34" s="63" t="b">
        <f>NOT(ISERROR((FIND("Staj",O34))))</f>
        <v>0</v>
      </c>
      <c r="AI34" s="9" t="str">
        <f>+IF(OR(D34&lt;&gt;"",N34&lt;&gt;""),"","boş")</f>
        <v/>
      </c>
    </row>
    <row r="35" spans="1:35" ht="14.25" hidden="1" customHeight="1" x14ac:dyDescent="0.3">
      <c r="A35" s="309"/>
      <c r="B35" s="306"/>
      <c r="C35" s="269"/>
      <c r="D35" s="270"/>
      <c r="E35" s="271" t="s">
        <v>576</v>
      </c>
      <c r="F35" s="269"/>
      <c r="G35" s="269"/>
      <c r="H35" s="269"/>
      <c r="I35" s="272"/>
      <c r="J35" s="272"/>
      <c r="K35" s="273"/>
      <c r="L35" s="306"/>
      <c r="M35" s="269"/>
      <c r="N35" s="270"/>
      <c r="O35" s="271" t="s">
        <v>577</v>
      </c>
      <c r="P35" s="269"/>
      <c r="Q35" s="269"/>
      <c r="R35" s="269"/>
      <c r="S35" s="272"/>
      <c r="T35" s="272"/>
      <c r="U35" s="273"/>
      <c r="V35" s="63"/>
      <c r="W35" s="63" t="b">
        <f>NOT(ISERROR((FIND("Seçmeli",E34))))</f>
        <v>0</v>
      </c>
      <c r="X35" s="63" t="b">
        <f>NOT(ISERROR((FIND("Seçmeli",O34))))</f>
        <v>0</v>
      </c>
      <c r="Y35" s="63" t="str">
        <f>+IF(W34=TRUE,J34,"")</f>
        <v/>
      </c>
      <c r="Z35" s="63" t="str">
        <f>+IF(X34=TRUE,T34,"")</f>
        <v/>
      </c>
      <c r="AA35" s="63" t="b">
        <f>NOT(ISERROR((FIND("Bölüm",E34))))</f>
        <v>0</v>
      </c>
      <c r="AB35" s="63" t="b">
        <f>NOT(ISERROR((FIND("Bölüm",O34))))</f>
        <v>0</v>
      </c>
      <c r="AC35" s="63" t="b">
        <f>NOT(ISERROR((FIND("Fakülte",E34))))</f>
        <v>0</v>
      </c>
      <c r="AD35" s="63" t="b">
        <f>NOT(ISERROR((FIND("Fakülte",O34))))</f>
        <v>0</v>
      </c>
      <c r="AE35" s="63" t="b">
        <f>NOT(ISERROR((FIND("Üniversite",E34))))</f>
        <v>0</v>
      </c>
      <c r="AF35" s="63" t="b">
        <f>NOT(ISERROR((FIND("Üniversite",O34))))</f>
        <v>0</v>
      </c>
      <c r="AG35" s="63" t="b">
        <f>NOT(ISERROR((FIND("Staj",E34))))</f>
        <v>0</v>
      </c>
      <c r="AH35" s="63" t="b">
        <f>NOT(ISERROR((FIND("Staj",O34))))</f>
        <v>0</v>
      </c>
      <c r="AI35" s="9" t="s">
        <v>521</v>
      </c>
    </row>
    <row r="36" spans="1:35" ht="14.25" customHeight="1" x14ac:dyDescent="0.3">
      <c r="A36" s="309"/>
      <c r="B36" s="306"/>
      <c r="C36" s="52">
        <f>+IF(D36="","",C34+1)</f>
        <v>5</v>
      </c>
      <c r="D36" s="61" t="s">
        <v>95</v>
      </c>
      <c r="E36" s="62" t="s">
        <v>96</v>
      </c>
      <c r="F36" s="57">
        <v>3</v>
      </c>
      <c r="G36" s="57">
        <v>0</v>
      </c>
      <c r="H36" s="57">
        <v>0</v>
      </c>
      <c r="I36" s="58">
        <f>IF(E36="","",SUM(F36,SUM(G36,H36)/2))</f>
        <v>3</v>
      </c>
      <c r="J36" s="59">
        <v>4</v>
      </c>
      <c r="K36" s="60"/>
      <c r="L36" s="306"/>
      <c r="M36" s="52">
        <f>+IF(N36="","",M34+1)</f>
        <v>5</v>
      </c>
      <c r="N36" s="61" t="s">
        <v>220</v>
      </c>
      <c r="O36" s="62" t="s">
        <v>221</v>
      </c>
      <c r="P36" s="57">
        <v>3</v>
      </c>
      <c r="Q36" s="57">
        <v>0</v>
      </c>
      <c r="R36" s="57">
        <v>0</v>
      </c>
      <c r="S36" s="58">
        <f>IF(O36="","",SUM(P36,SUM(Q36,R36)/2))</f>
        <v>3</v>
      </c>
      <c r="T36" s="59">
        <v>4</v>
      </c>
      <c r="U36" s="60"/>
      <c r="V36" s="63"/>
      <c r="W36" s="63" t="b">
        <f>NOT(ISERROR((FIND("Seçmeli",E36))))</f>
        <v>1</v>
      </c>
      <c r="X36" s="63" t="b">
        <f>NOT(ISERROR((FIND("Seçmeli",O36))))</f>
        <v>0</v>
      </c>
      <c r="Y36" s="63">
        <f>+IF(W36=TRUE,J36,"")</f>
        <v>4</v>
      </c>
      <c r="Z36" s="63" t="str">
        <f>+IF(X36=TRUE,T36,"")</f>
        <v/>
      </c>
      <c r="AA36" s="63" t="b">
        <f>NOT(ISERROR((FIND("Bölüm",E36))))</f>
        <v>1</v>
      </c>
      <c r="AB36" s="63" t="b">
        <f>NOT(ISERROR((FIND("Bölüm",O36))))</f>
        <v>0</v>
      </c>
      <c r="AC36" s="63" t="b">
        <f>NOT(ISERROR((FIND("Fakülte",E36))))</f>
        <v>0</v>
      </c>
      <c r="AD36" s="63" t="b">
        <f>NOT(ISERROR((FIND("Fakülte",O36))))</f>
        <v>0</v>
      </c>
      <c r="AE36" s="63" t="b">
        <f>NOT(ISERROR((FIND("Üniversite",E36))))</f>
        <v>0</v>
      </c>
      <c r="AF36" s="63" t="b">
        <f>NOT(ISERROR((FIND("Üniversite",O36))))</f>
        <v>0</v>
      </c>
      <c r="AG36" s="63" t="b">
        <f>NOT(ISERROR((FIND("Staj",E36))))</f>
        <v>0</v>
      </c>
      <c r="AH36" s="63" t="b">
        <f>NOT(ISERROR((FIND("Staj",O36))))</f>
        <v>0</v>
      </c>
      <c r="AI36" s="9" t="str">
        <f>+IF(OR(D36&lt;&gt;"",N36&lt;&gt;""),"","boş")</f>
        <v/>
      </c>
    </row>
    <row r="37" spans="1:35" ht="14.25" hidden="1" customHeight="1" x14ac:dyDescent="0.3">
      <c r="A37" s="309"/>
      <c r="B37" s="306"/>
      <c r="C37" s="269"/>
      <c r="D37" s="270"/>
      <c r="E37" s="271" t="s">
        <v>578</v>
      </c>
      <c r="F37" s="269"/>
      <c r="G37" s="269"/>
      <c r="H37" s="269"/>
      <c r="I37" s="272"/>
      <c r="J37" s="272"/>
      <c r="K37" s="273"/>
      <c r="L37" s="306"/>
      <c r="M37" s="269"/>
      <c r="N37" s="270"/>
      <c r="O37" s="271" t="s">
        <v>579</v>
      </c>
      <c r="P37" s="269"/>
      <c r="Q37" s="269"/>
      <c r="R37" s="269"/>
      <c r="S37" s="272"/>
      <c r="T37" s="272"/>
      <c r="U37" s="273"/>
      <c r="V37" s="63"/>
      <c r="W37" s="63" t="b">
        <f>NOT(ISERROR((FIND("Seçmeli",E36))))</f>
        <v>1</v>
      </c>
      <c r="X37" s="63" t="b">
        <f>NOT(ISERROR((FIND("Seçmeli",O36))))</f>
        <v>0</v>
      </c>
      <c r="Y37" s="63">
        <f>+IF(W36=TRUE,J36,"")</f>
        <v>4</v>
      </c>
      <c r="Z37" s="63" t="str">
        <f>+IF(X36=TRUE,T36,"")</f>
        <v/>
      </c>
      <c r="AA37" s="63" t="b">
        <f>NOT(ISERROR((FIND("Bölüm",E36))))</f>
        <v>1</v>
      </c>
      <c r="AB37" s="63" t="b">
        <f>NOT(ISERROR((FIND("Bölüm",O36))))</f>
        <v>0</v>
      </c>
      <c r="AC37" s="63" t="b">
        <f>NOT(ISERROR((FIND("Fakülte",E36))))</f>
        <v>0</v>
      </c>
      <c r="AD37" s="63" t="b">
        <f>NOT(ISERROR((FIND("Fakülte",O36))))</f>
        <v>0</v>
      </c>
      <c r="AE37" s="63" t="b">
        <f>NOT(ISERROR((FIND("Üniversite",E36))))</f>
        <v>0</v>
      </c>
      <c r="AF37" s="63" t="b">
        <f>NOT(ISERROR((FIND("Üniversite",O36))))</f>
        <v>0</v>
      </c>
      <c r="AG37" s="63" t="b">
        <f>NOT(ISERROR((FIND("Staj",E36))))</f>
        <v>0</v>
      </c>
      <c r="AH37" s="63" t="b">
        <f>NOT(ISERROR((FIND("Staj",O36))))</f>
        <v>0</v>
      </c>
      <c r="AI37" s="9" t="s">
        <v>521</v>
      </c>
    </row>
    <row r="38" spans="1:35" ht="14.25" customHeight="1" x14ac:dyDescent="0.3">
      <c r="A38" s="309"/>
      <c r="B38" s="306"/>
      <c r="C38" s="52">
        <f>+IF(D38="","",C36+1)</f>
        <v>6</v>
      </c>
      <c r="D38" s="61" t="s">
        <v>158</v>
      </c>
      <c r="E38" s="62" t="s">
        <v>157</v>
      </c>
      <c r="F38" s="57">
        <v>2</v>
      </c>
      <c r="G38" s="57">
        <v>0</v>
      </c>
      <c r="H38" s="57">
        <v>0</v>
      </c>
      <c r="I38" s="58">
        <f>IF(E38="","",SUM(F38,SUM(G38,H38)/2))</f>
        <v>2</v>
      </c>
      <c r="J38" s="59">
        <v>3</v>
      </c>
      <c r="K38" s="60"/>
      <c r="L38" s="306"/>
      <c r="M38" s="52">
        <f>+IF(N38="","",M36+1)</f>
        <v>6</v>
      </c>
      <c r="N38" s="61" t="s">
        <v>53</v>
      </c>
      <c r="O38" s="62" t="s">
        <v>54</v>
      </c>
      <c r="P38" s="57">
        <v>3</v>
      </c>
      <c r="Q38" s="57">
        <v>0</v>
      </c>
      <c r="R38" s="57">
        <v>0</v>
      </c>
      <c r="S38" s="58">
        <f>IF(O38="","",SUM(P38,SUM(Q38,R38)/2))</f>
        <v>3</v>
      </c>
      <c r="T38" s="59">
        <v>4</v>
      </c>
      <c r="U38" s="60"/>
      <c r="V38" s="63"/>
      <c r="W38" s="63" t="b">
        <f>NOT(ISERROR((FIND("Seçmeli",E38))))</f>
        <v>1</v>
      </c>
      <c r="X38" s="63" t="b">
        <f>NOT(ISERROR((FIND("Seçmeli",O38))))</f>
        <v>0</v>
      </c>
      <c r="Y38" s="63">
        <f>+IF(W38=TRUE,J38,"")</f>
        <v>3</v>
      </c>
      <c r="Z38" s="63" t="str">
        <f>+IF(X38=TRUE,T38,"")</f>
        <v/>
      </c>
      <c r="AA38" s="63" t="b">
        <f>NOT(ISERROR((FIND("Bölüm",E38))))</f>
        <v>0</v>
      </c>
      <c r="AB38" s="63" t="b">
        <f>NOT(ISERROR((FIND("Bölüm",O38))))</f>
        <v>0</v>
      </c>
      <c r="AC38" s="63" t="b">
        <f>NOT(ISERROR((FIND("Fakülte",E38))))</f>
        <v>0</v>
      </c>
      <c r="AD38" s="63" t="b">
        <f>NOT(ISERROR((FIND("Fakülte",O38))))</f>
        <v>0</v>
      </c>
      <c r="AE38" s="63" t="b">
        <f>NOT(ISERROR((FIND("Üniversite",E38))))</f>
        <v>1</v>
      </c>
      <c r="AF38" s="63" t="b">
        <f>NOT(ISERROR((FIND("Üniversite",O38))))</f>
        <v>0</v>
      </c>
      <c r="AG38" s="63" t="b">
        <f>NOT(ISERROR((FIND("Staj",E38))))</f>
        <v>0</v>
      </c>
      <c r="AH38" s="63" t="b">
        <f>NOT(ISERROR((FIND("Staj",O38))))</f>
        <v>0</v>
      </c>
      <c r="AI38" s="9" t="str">
        <f>+IF(OR(D38&lt;&gt;"",N38&lt;&gt;""),"","boş")</f>
        <v/>
      </c>
    </row>
    <row r="39" spans="1:35" ht="14.25" hidden="1" customHeight="1" x14ac:dyDescent="0.3">
      <c r="A39" s="309"/>
      <c r="B39" s="306"/>
      <c r="C39" s="269"/>
      <c r="D39" s="270"/>
      <c r="E39" s="271" t="s">
        <v>381</v>
      </c>
      <c r="F39" s="269"/>
      <c r="G39" s="269"/>
      <c r="H39" s="269"/>
      <c r="I39" s="272"/>
      <c r="J39" s="272"/>
      <c r="K39" s="273"/>
      <c r="L39" s="306"/>
      <c r="M39" s="269"/>
      <c r="N39" s="270"/>
      <c r="O39" s="271" t="s">
        <v>528</v>
      </c>
      <c r="P39" s="269"/>
      <c r="Q39" s="269"/>
      <c r="R39" s="269"/>
      <c r="S39" s="272"/>
      <c r="T39" s="272"/>
      <c r="U39" s="273"/>
      <c r="V39" s="63"/>
      <c r="W39" s="63" t="b">
        <f>NOT(ISERROR((FIND("Seçmeli",E38))))</f>
        <v>1</v>
      </c>
      <c r="X39" s="63" t="b">
        <f>NOT(ISERROR((FIND("Seçmeli",O38))))</f>
        <v>0</v>
      </c>
      <c r="Y39" s="63">
        <f>+IF(W38=TRUE,J38,"")</f>
        <v>3</v>
      </c>
      <c r="Z39" s="63" t="str">
        <f>+IF(X38=TRUE,T38,"")</f>
        <v/>
      </c>
      <c r="AA39" s="63" t="b">
        <f>NOT(ISERROR((FIND("Bölüm",E38))))</f>
        <v>0</v>
      </c>
      <c r="AB39" s="63" t="b">
        <f>NOT(ISERROR((FIND("Bölüm",O38))))</f>
        <v>0</v>
      </c>
      <c r="AC39" s="63" t="b">
        <f>NOT(ISERROR((FIND("Fakülte",E38))))</f>
        <v>0</v>
      </c>
      <c r="AD39" s="63" t="b">
        <f>NOT(ISERROR((FIND("Fakülte",O38))))</f>
        <v>0</v>
      </c>
      <c r="AE39" s="63" t="b">
        <f>NOT(ISERROR((FIND("Üniversite",E38))))</f>
        <v>1</v>
      </c>
      <c r="AF39" s="63" t="b">
        <f>NOT(ISERROR((FIND("Üniversite",O38))))</f>
        <v>0</v>
      </c>
      <c r="AG39" s="63" t="b">
        <f>NOT(ISERROR((FIND("Staj",E38))))</f>
        <v>0</v>
      </c>
      <c r="AH39" s="63" t="b">
        <f>NOT(ISERROR((FIND("Staj",O38))))</f>
        <v>0</v>
      </c>
      <c r="AI39" s="9" t="s">
        <v>521</v>
      </c>
    </row>
    <row r="40" spans="1:35" ht="14.25" customHeight="1" x14ac:dyDescent="0.3">
      <c r="A40" s="309"/>
      <c r="B40" s="306"/>
      <c r="C40" s="52">
        <f>+IF(D40="","",C38+1)</f>
        <v>7</v>
      </c>
      <c r="D40" s="61" t="s">
        <v>77</v>
      </c>
      <c r="E40" s="62" t="s">
        <v>78</v>
      </c>
      <c r="F40" s="57">
        <v>2</v>
      </c>
      <c r="G40" s="57">
        <v>0</v>
      </c>
      <c r="H40" s="57">
        <v>0</v>
      </c>
      <c r="I40" s="58">
        <f>IF(E40="","",SUM(F40,SUM(G40,H40)/2))</f>
        <v>2</v>
      </c>
      <c r="J40" s="59">
        <v>2</v>
      </c>
      <c r="K40" s="60"/>
      <c r="L40" s="306"/>
      <c r="M40" s="52">
        <f>+IF(N40="","",M38+1)</f>
        <v>7</v>
      </c>
      <c r="N40" s="61" t="s">
        <v>99</v>
      </c>
      <c r="O40" s="62" t="s">
        <v>100</v>
      </c>
      <c r="P40" s="57">
        <v>2</v>
      </c>
      <c r="Q40" s="57">
        <v>0</v>
      </c>
      <c r="R40" s="57">
        <v>0</v>
      </c>
      <c r="S40" s="58">
        <f>IF(O40="","",SUM(P40,SUM(Q40,R40)/2))</f>
        <v>2</v>
      </c>
      <c r="T40" s="59">
        <v>2</v>
      </c>
      <c r="U40" s="60"/>
      <c r="V40" s="63"/>
      <c r="W40" s="63" t="b">
        <f>NOT(ISERROR((FIND("Seçmeli",E40))))</f>
        <v>0</v>
      </c>
      <c r="X40" s="63" t="b">
        <f>NOT(ISERROR((FIND("Seçmeli",O40))))</f>
        <v>0</v>
      </c>
      <c r="Y40" s="63" t="str">
        <f>+IF(W40=TRUE,J40,"")</f>
        <v/>
      </c>
      <c r="Z40" s="63" t="str">
        <f>+IF(X40=TRUE,T40,"")</f>
        <v/>
      </c>
      <c r="AA40" s="63" t="b">
        <f>NOT(ISERROR((FIND("Bölüm",E40))))</f>
        <v>0</v>
      </c>
      <c r="AB40" s="63" t="b">
        <f>NOT(ISERROR((FIND("Bölüm",O40))))</f>
        <v>0</v>
      </c>
      <c r="AC40" s="63" t="b">
        <f>NOT(ISERROR((FIND("Fakülte",E40))))</f>
        <v>0</v>
      </c>
      <c r="AD40" s="63" t="b">
        <f>NOT(ISERROR((FIND("Fakülte",O40))))</f>
        <v>0</v>
      </c>
      <c r="AE40" s="63" t="b">
        <f>NOT(ISERROR((FIND("Üniversite",E40))))</f>
        <v>0</v>
      </c>
      <c r="AF40" s="63" t="b">
        <f>NOT(ISERROR((FIND("Üniversite",O40))))</f>
        <v>0</v>
      </c>
      <c r="AG40" s="63" t="b">
        <f>NOT(ISERROR((FIND("Staj",E40))))</f>
        <v>0</v>
      </c>
      <c r="AH40" s="63" t="b">
        <f>NOT(ISERROR((FIND("Staj",O40))))</f>
        <v>0</v>
      </c>
      <c r="AI40" s="9" t="str">
        <f>+IF(OR(D40&lt;&gt;"",N40&lt;&gt;""),"","boş")</f>
        <v/>
      </c>
    </row>
    <row r="41" spans="1:35" ht="14.25" hidden="1" customHeight="1" x14ac:dyDescent="0.3">
      <c r="A41" s="309"/>
      <c r="B41" s="306"/>
      <c r="C41" s="269"/>
      <c r="D41" s="270"/>
      <c r="E41" s="271" t="s">
        <v>375</v>
      </c>
      <c r="F41" s="269"/>
      <c r="G41" s="269"/>
      <c r="H41" s="269"/>
      <c r="I41" s="272"/>
      <c r="J41" s="272"/>
      <c r="K41" s="273"/>
      <c r="L41" s="306"/>
      <c r="M41" s="269"/>
      <c r="N41" s="270"/>
      <c r="O41" s="271" t="s">
        <v>376</v>
      </c>
      <c r="P41" s="269"/>
      <c r="Q41" s="269"/>
      <c r="R41" s="269"/>
      <c r="S41" s="272"/>
      <c r="T41" s="272"/>
      <c r="U41" s="273"/>
      <c r="V41" s="63"/>
      <c r="W41" s="63" t="b">
        <f>NOT(ISERROR((FIND("Seçmeli",E40))))</f>
        <v>0</v>
      </c>
      <c r="X41" s="63" t="b">
        <f>NOT(ISERROR((FIND("Seçmeli",O40))))</f>
        <v>0</v>
      </c>
      <c r="Y41" s="63" t="str">
        <f>+IF(W40=TRUE,J40,"")</f>
        <v/>
      </c>
      <c r="Z41" s="63" t="str">
        <f>+IF(X40=TRUE,T40,"")</f>
        <v/>
      </c>
      <c r="AA41" s="63" t="b">
        <f>NOT(ISERROR((FIND("Bölüm",E40))))</f>
        <v>0</v>
      </c>
      <c r="AB41" s="63" t="b">
        <f>NOT(ISERROR((FIND("Bölüm",O40))))</f>
        <v>0</v>
      </c>
      <c r="AC41" s="63" t="b">
        <f>NOT(ISERROR((FIND("Fakülte",E40))))</f>
        <v>0</v>
      </c>
      <c r="AD41" s="63" t="b">
        <f>NOT(ISERROR((FIND("Fakülte",O40))))</f>
        <v>0</v>
      </c>
      <c r="AE41" s="63" t="b">
        <f>NOT(ISERROR((FIND("Üniversite",E40))))</f>
        <v>0</v>
      </c>
      <c r="AF41" s="63" t="b">
        <f>NOT(ISERROR((FIND("Üniversite",O40))))</f>
        <v>0</v>
      </c>
      <c r="AG41" s="63" t="b">
        <f>NOT(ISERROR((FIND("Staj",E40))))</f>
        <v>0</v>
      </c>
      <c r="AH41" s="63" t="b">
        <f>NOT(ISERROR((FIND("Staj",O40))))</f>
        <v>0</v>
      </c>
      <c r="AI41" s="9" t="s">
        <v>521</v>
      </c>
    </row>
    <row r="42" spans="1:35" ht="14.25" hidden="1" customHeight="1" x14ac:dyDescent="0.3">
      <c r="A42" s="309"/>
      <c r="B42" s="306"/>
      <c r="C42" s="52" t="str">
        <f>+IF(D42="","",C40+1)</f>
        <v/>
      </c>
      <c r="D42" s="61"/>
      <c r="E42" s="62"/>
      <c r="F42" s="57"/>
      <c r="G42" s="57"/>
      <c r="H42" s="57"/>
      <c r="I42" s="58" t="str">
        <f>IF(E42="","",SUM(F42,SUM(G42,H42)/2))</f>
        <v/>
      </c>
      <c r="J42" s="59"/>
      <c r="K42" s="60"/>
      <c r="L42" s="306"/>
      <c r="M42" s="52" t="str">
        <f>+IF(N42="","",M40+1)</f>
        <v/>
      </c>
      <c r="N42" s="61"/>
      <c r="O42" s="62"/>
      <c r="P42" s="57"/>
      <c r="Q42" s="57"/>
      <c r="R42" s="57"/>
      <c r="S42" s="58" t="str">
        <f>IF(O42="","",SUM(P42,SUM(Q42,R42)/2))</f>
        <v/>
      </c>
      <c r="T42" s="59"/>
      <c r="U42" s="60"/>
      <c r="V42" s="63"/>
      <c r="W42" s="63" t="b">
        <f>NOT(ISERROR((FIND("Seçmeli",E42))))</f>
        <v>0</v>
      </c>
      <c r="X42" s="63" t="b">
        <f>NOT(ISERROR((FIND("Seçmeli",O42))))</f>
        <v>0</v>
      </c>
      <c r="Y42" s="63" t="str">
        <f>+IF(W42=TRUE,J42,"")</f>
        <v/>
      </c>
      <c r="Z42" s="63" t="str">
        <f>+IF(X42=TRUE,T42,"")</f>
        <v/>
      </c>
      <c r="AA42" s="63" t="b">
        <f>NOT(ISERROR((FIND("Bölüm",E42))))</f>
        <v>0</v>
      </c>
      <c r="AB42" s="63" t="b">
        <f>NOT(ISERROR((FIND("Bölüm",O42))))</f>
        <v>0</v>
      </c>
      <c r="AC42" s="63" t="b">
        <f>NOT(ISERROR((FIND("Fakülte",E42))))</f>
        <v>0</v>
      </c>
      <c r="AD42" s="63" t="b">
        <f>NOT(ISERROR((FIND("Fakülte",O42))))</f>
        <v>0</v>
      </c>
      <c r="AE42" s="63" t="b">
        <f>NOT(ISERROR((FIND("Üniversite",E42))))</f>
        <v>0</v>
      </c>
      <c r="AF42" s="63" t="b">
        <f>NOT(ISERROR((FIND("Üniversite",O42))))</f>
        <v>0</v>
      </c>
      <c r="AG42" s="63" t="b">
        <f>NOT(ISERROR((FIND("Staj",E42))))</f>
        <v>0</v>
      </c>
      <c r="AH42" s="63" t="b">
        <f>NOT(ISERROR((FIND("Staj",O42))))</f>
        <v>0</v>
      </c>
      <c r="AI42" s="9" t="str">
        <f>+IF(OR(D42&lt;&gt;"",N42&lt;&gt;""),"","boş")</f>
        <v>boş</v>
      </c>
    </row>
    <row r="43" spans="1:35" ht="14.25" hidden="1" customHeight="1" x14ac:dyDescent="0.3">
      <c r="A43" s="309"/>
      <c r="B43" s="306"/>
      <c r="C43" s="269"/>
      <c r="D43" s="270"/>
      <c r="E43" s="271"/>
      <c r="F43" s="269"/>
      <c r="G43" s="269"/>
      <c r="H43" s="269"/>
      <c r="I43" s="272"/>
      <c r="J43" s="272"/>
      <c r="K43" s="273"/>
      <c r="L43" s="306"/>
      <c r="M43" s="269"/>
      <c r="N43" s="270"/>
      <c r="O43" s="271"/>
      <c r="P43" s="269"/>
      <c r="Q43" s="269"/>
      <c r="R43" s="269"/>
      <c r="S43" s="272"/>
      <c r="T43" s="272"/>
      <c r="U43" s="273"/>
      <c r="V43" s="63"/>
      <c r="W43" s="63" t="b">
        <f>NOT(ISERROR((FIND("Seçmeli",E42))))</f>
        <v>0</v>
      </c>
      <c r="X43" s="63" t="b">
        <f>NOT(ISERROR((FIND("Seçmeli",O42))))</f>
        <v>0</v>
      </c>
      <c r="Y43" s="63" t="str">
        <f>+IF(W42=TRUE,J42,"")</f>
        <v/>
      </c>
      <c r="Z43" s="63" t="str">
        <f>+IF(X42=TRUE,T42,"")</f>
        <v/>
      </c>
      <c r="AA43" s="63" t="b">
        <f>NOT(ISERROR((FIND("Bölüm",E42))))</f>
        <v>0</v>
      </c>
      <c r="AB43" s="63" t="b">
        <f>NOT(ISERROR((FIND("Bölüm",O42))))</f>
        <v>0</v>
      </c>
      <c r="AC43" s="63" t="b">
        <f>NOT(ISERROR((FIND("Fakülte",E42))))</f>
        <v>0</v>
      </c>
      <c r="AD43" s="63" t="b">
        <f>NOT(ISERROR((FIND("Fakülte",O42))))</f>
        <v>0</v>
      </c>
      <c r="AE43" s="63" t="b">
        <f>NOT(ISERROR((FIND("Üniversite",E42))))</f>
        <v>0</v>
      </c>
      <c r="AF43" s="63" t="b">
        <f>NOT(ISERROR((FIND("Üniversite",O42))))</f>
        <v>0</v>
      </c>
      <c r="AG43" s="63" t="b">
        <f>NOT(ISERROR((FIND("Staj",E42))))</f>
        <v>0</v>
      </c>
      <c r="AH43" s="63" t="b">
        <f>NOT(ISERROR((FIND("Staj",O42))))</f>
        <v>0</v>
      </c>
      <c r="AI43" s="9" t="s">
        <v>521</v>
      </c>
    </row>
    <row r="44" spans="1:35" ht="14.25" hidden="1" customHeight="1" x14ac:dyDescent="0.3">
      <c r="A44" s="309"/>
      <c r="B44" s="306"/>
      <c r="C44" s="52" t="str">
        <f>+IF(D44="","",C42+1)</f>
        <v/>
      </c>
      <c r="D44" s="61"/>
      <c r="E44" s="62"/>
      <c r="F44" s="57"/>
      <c r="G44" s="57"/>
      <c r="H44" s="57"/>
      <c r="I44" s="58" t="str">
        <f>IF(E44="","",SUM(F44,SUM(G44,H44)/2))</f>
        <v/>
      </c>
      <c r="J44" s="59"/>
      <c r="K44" s="60"/>
      <c r="L44" s="306"/>
      <c r="M44" s="52" t="str">
        <f>+IF(N44="","",M42+1)</f>
        <v/>
      </c>
      <c r="N44" s="61"/>
      <c r="O44" s="62"/>
      <c r="P44" s="57"/>
      <c r="Q44" s="57"/>
      <c r="R44" s="57"/>
      <c r="S44" s="58" t="str">
        <f>IF(O44="","",SUM(P44,SUM(Q44,R44)/2))</f>
        <v/>
      </c>
      <c r="T44" s="59"/>
      <c r="U44" s="60"/>
      <c r="V44" s="63"/>
      <c r="W44" s="63" t="b">
        <f>NOT(ISERROR((FIND("Seçmeli",E44))))</f>
        <v>0</v>
      </c>
      <c r="X44" s="63" t="b">
        <f>NOT(ISERROR((FIND("Seçmeli",O44))))</f>
        <v>0</v>
      </c>
      <c r="Y44" s="63" t="str">
        <f>+IF(W44=TRUE,J44,"")</f>
        <v/>
      </c>
      <c r="Z44" s="63" t="str">
        <f>+IF(X44=TRUE,T44,"")</f>
        <v/>
      </c>
      <c r="AA44" s="63" t="b">
        <f>NOT(ISERROR((FIND("Bölüm",E44))))</f>
        <v>0</v>
      </c>
      <c r="AB44" s="63" t="b">
        <f>NOT(ISERROR((FIND("Bölüm",O44))))</f>
        <v>0</v>
      </c>
      <c r="AC44" s="63" t="b">
        <f>NOT(ISERROR((FIND("Fakülte",E44))))</f>
        <v>0</v>
      </c>
      <c r="AD44" s="63" t="b">
        <f>NOT(ISERROR((FIND("Fakülte",O44))))</f>
        <v>0</v>
      </c>
      <c r="AE44" s="63" t="b">
        <f>NOT(ISERROR((FIND("Üniversite",E44))))</f>
        <v>0</v>
      </c>
      <c r="AF44" s="63" t="b">
        <f>NOT(ISERROR((FIND("Üniversite",O44))))</f>
        <v>0</v>
      </c>
      <c r="AG44" s="63" t="b">
        <f>NOT(ISERROR((FIND("Staj",E44))))</f>
        <v>0</v>
      </c>
      <c r="AH44" s="63" t="b">
        <f>NOT(ISERROR((FIND("Staj",O44))))</f>
        <v>0</v>
      </c>
      <c r="AI44" s="9" t="str">
        <f>+IF(OR(D44&lt;&gt;"",N44&lt;&gt;""),"","boş")</f>
        <v>boş</v>
      </c>
    </row>
    <row r="45" spans="1:35" ht="14.25" hidden="1" customHeight="1" x14ac:dyDescent="0.3">
      <c r="A45" s="309"/>
      <c r="B45" s="306"/>
      <c r="C45" s="269"/>
      <c r="D45" s="270"/>
      <c r="E45" s="271"/>
      <c r="F45" s="269"/>
      <c r="G45" s="269"/>
      <c r="H45" s="269"/>
      <c r="I45" s="272"/>
      <c r="J45" s="272"/>
      <c r="K45" s="273"/>
      <c r="L45" s="306"/>
      <c r="M45" s="269"/>
      <c r="N45" s="270"/>
      <c r="O45" s="271"/>
      <c r="P45" s="269"/>
      <c r="Q45" s="269"/>
      <c r="R45" s="269"/>
      <c r="S45" s="272"/>
      <c r="T45" s="272"/>
      <c r="U45" s="273"/>
      <c r="V45" s="63"/>
      <c r="W45" s="63" t="b">
        <f>NOT(ISERROR((FIND("Seçmeli",E44))))</f>
        <v>0</v>
      </c>
      <c r="X45" s="63" t="b">
        <f>NOT(ISERROR((FIND("Seçmeli",O44))))</f>
        <v>0</v>
      </c>
      <c r="Y45" s="63" t="str">
        <f>+IF(W44=TRUE,J44,"")</f>
        <v/>
      </c>
      <c r="Z45" s="63" t="str">
        <f>+IF(X44=TRUE,T44,"")</f>
        <v/>
      </c>
      <c r="AA45" s="63" t="b">
        <f>NOT(ISERROR((FIND("Bölüm",E44))))</f>
        <v>0</v>
      </c>
      <c r="AB45" s="63" t="b">
        <f>NOT(ISERROR((FIND("Bölüm",O44))))</f>
        <v>0</v>
      </c>
      <c r="AC45" s="63" t="b">
        <f>NOT(ISERROR((FIND("Fakülte",E44))))</f>
        <v>0</v>
      </c>
      <c r="AD45" s="63" t="b">
        <f>NOT(ISERROR((FIND("Fakülte",O44))))</f>
        <v>0</v>
      </c>
      <c r="AE45" s="63" t="b">
        <f>NOT(ISERROR((FIND("Üniversite",E44))))</f>
        <v>0</v>
      </c>
      <c r="AF45" s="63" t="b">
        <f>NOT(ISERROR((FIND("Üniversite",O44))))</f>
        <v>0</v>
      </c>
      <c r="AG45" s="63" t="b">
        <f>NOT(ISERROR((FIND("Staj",E44))))</f>
        <v>0</v>
      </c>
      <c r="AH45" s="63" t="b">
        <f>NOT(ISERROR((FIND("Staj",O44))))</f>
        <v>0</v>
      </c>
      <c r="AI45" s="9" t="s">
        <v>521</v>
      </c>
    </row>
    <row r="46" spans="1:35" ht="14.25" hidden="1" customHeight="1" x14ac:dyDescent="0.3">
      <c r="A46" s="309"/>
      <c r="B46" s="306"/>
      <c r="C46" s="52" t="str">
        <f>+IF(D46="","",C44+1)</f>
        <v/>
      </c>
      <c r="D46" s="61"/>
      <c r="E46" s="62"/>
      <c r="F46" s="57"/>
      <c r="G46" s="57"/>
      <c r="H46" s="57"/>
      <c r="I46" s="58" t="str">
        <f>IF(E46="","",SUM(F46,SUM(G46,H46)/2))</f>
        <v/>
      </c>
      <c r="J46" s="59"/>
      <c r="K46" s="60"/>
      <c r="L46" s="306"/>
      <c r="M46" s="52" t="str">
        <f>+IF(N46="","",M44+1)</f>
        <v/>
      </c>
      <c r="N46" s="61"/>
      <c r="O46" s="62"/>
      <c r="P46" s="57"/>
      <c r="Q46" s="57"/>
      <c r="R46" s="57"/>
      <c r="S46" s="58" t="str">
        <f>IF(O46="","",SUM(P46,SUM(Q46,R46)/2))</f>
        <v/>
      </c>
      <c r="T46" s="59"/>
      <c r="U46" s="60"/>
      <c r="V46" s="63"/>
      <c r="W46" s="63" t="b">
        <f>NOT(ISERROR((FIND("Seçmeli",E46))))</f>
        <v>0</v>
      </c>
      <c r="X46" s="63" t="b">
        <f>NOT(ISERROR((FIND("Seçmeli",O46))))</f>
        <v>0</v>
      </c>
      <c r="Y46" s="63" t="str">
        <f>+IF(W46=TRUE,J46,"")</f>
        <v/>
      </c>
      <c r="Z46" s="63" t="str">
        <f>+IF(X46=TRUE,T46,"")</f>
        <v/>
      </c>
      <c r="AA46" s="63" t="b">
        <f>NOT(ISERROR((FIND("Bölüm",E46))))</f>
        <v>0</v>
      </c>
      <c r="AB46" s="63" t="b">
        <f>NOT(ISERROR((FIND("Bölüm",O46))))</f>
        <v>0</v>
      </c>
      <c r="AC46" s="63" t="b">
        <f>NOT(ISERROR((FIND("Fakülte",E46))))</f>
        <v>0</v>
      </c>
      <c r="AD46" s="63" t="b">
        <f>NOT(ISERROR((FIND("Fakülte",O46))))</f>
        <v>0</v>
      </c>
      <c r="AE46" s="63" t="b">
        <f>NOT(ISERROR((FIND("Üniversite",E46))))</f>
        <v>0</v>
      </c>
      <c r="AF46" s="63" t="b">
        <f>NOT(ISERROR((FIND("Üniversite",O46))))</f>
        <v>0</v>
      </c>
      <c r="AG46" s="63" t="b">
        <f>NOT(ISERROR((FIND("Staj",E46))))</f>
        <v>0</v>
      </c>
      <c r="AH46" s="63" t="b">
        <f>NOT(ISERROR((FIND("Staj",O46))))</f>
        <v>0</v>
      </c>
      <c r="AI46" s="9" t="str">
        <f>+IF(OR(D46&lt;&gt;"",N46&lt;&gt;""),"","boş")</f>
        <v>boş</v>
      </c>
    </row>
    <row r="47" spans="1:35" ht="14.25" hidden="1" customHeight="1" x14ac:dyDescent="0.3">
      <c r="A47" s="309"/>
      <c r="B47" s="306"/>
      <c r="C47" s="269"/>
      <c r="D47" s="270"/>
      <c r="E47" s="271"/>
      <c r="F47" s="269"/>
      <c r="G47" s="269"/>
      <c r="H47" s="269"/>
      <c r="I47" s="272"/>
      <c r="J47" s="272"/>
      <c r="K47" s="273"/>
      <c r="L47" s="306"/>
      <c r="M47" s="269"/>
      <c r="N47" s="270"/>
      <c r="O47" s="271"/>
      <c r="P47" s="269"/>
      <c r="Q47" s="269"/>
      <c r="R47" s="269"/>
      <c r="S47" s="272"/>
      <c r="T47" s="272"/>
      <c r="U47" s="273"/>
      <c r="V47" s="63"/>
      <c r="W47" s="63" t="b">
        <f>NOT(ISERROR((FIND("Seçmeli",E46))))</f>
        <v>0</v>
      </c>
      <c r="X47" s="63" t="b">
        <f>NOT(ISERROR((FIND("Seçmeli",O46))))</f>
        <v>0</v>
      </c>
      <c r="Y47" s="63" t="str">
        <f>+IF(W46=TRUE,J46,"")</f>
        <v/>
      </c>
      <c r="Z47" s="63" t="str">
        <f>+IF(X46=TRUE,T46,"")</f>
        <v/>
      </c>
      <c r="AA47" s="63" t="b">
        <f>NOT(ISERROR((FIND("Bölüm",E46))))</f>
        <v>0</v>
      </c>
      <c r="AB47" s="63" t="b">
        <f>NOT(ISERROR((FIND("Bölüm",O46))))</f>
        <v>0</v>
      </c>
      <c r="AC47" s="63" t="b">
        <f>NOT(ISERROR((FIND("Fakülte",E46))))</f>
        <v>0</v>
      </c>
      <c r="AD47" s="63" t="b">
        <f>NOT(ISERROR((FIND("Fakülte",O46))))</f>
        <v>0</v>
      </c>
      <c r="AE47" s="63" t="b">
        <f>NOT(ISERROR((FIND("Üniversite",E46))))</f>
        <v>0</v>
      </c>
      <c r="AF47" s="63" t="b">
        <f>NOT(ISERROR((FIND("Üniversite",O46))))</f>
        <v>0</v>
      </c>
      <c r="AG47" s="63" t="b">
        <f>NOT(ISERROR((FIND("Staj",E46))))</f>
        <v>0</v>
      </c>
      <c r="AH47" s="63" t="b">
        <f>NOT(ISERROR((FIND("Staj",O46))))</f>
        <v>0</v>
      </c>
      <c r="AI47" s="9" t="s">
        <v>521</v>
      </c>
    </row>
    <row r="48" spans="1:35" ht="14.25" customHeight="1" x14ac:dyDescent="0.3">
      <c r="A48" s="309"/>
      <c r="B48" s="306"/>
      <c r="C48" s="72"/>
      <c r="D48" s="73"/>
      <c r="E48" s="78" t="s">
        <v>40</v>
      </c>
      <c r="F48" s="74">
        <f t="shared" ref="F48:J48" si="6">+SUM(F28:F47)</f>
        <v>19</v>
      </c>
      <c r="G48" s="75">
        <f t="shared" si="6"/>
        <v>0</v>
      </c>
      <c r="H48" s="75">
        <f t="shared" si="6"/>
        <v>2</v>
      </c>
      <c r="I48" s="75">
        <f t="shared" si="6"/>
        <v>20</v>
      </c>
      <c r="J48" s="76">
        <f t="shared" si="6"/>
        <v>29</v>
      </c>
      <c r="K48" s="77"/>
      <c r="L48" s="306"/>
      <c r="M48" s="72"/>
      <c r="N48" s="73"/>
      <c r="O48" s="78" t="s">
        <v>40</v>
      </c>
      <c r="P48" s="74">
        <f t="shared" ref="P48:T48" si="7">+SUM(P28:P47)</f>
        <v>19</v>
      </c>
      <c r="Q48" s="75">
        <f t="shared" si="7"/>
        <v>2</v>
      </c>
      <c r="R48" s="75">
        <f t="shared" si="7"/>
        <v>2</v>
      </c>
      <c r="S48" s="75">
        <f t="shared" si="7"/>
        <v>21</v>
      </c>
      <c r="T48" s="76">
        <f t="shared" si="7"/>
        <v>31</v>
      </c>
      <c r="U48" s="77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9"/>
    </row>
    <row r="49" spans="1:35" ht="14.25" customHeight="1" x14ac:dyDescent="0.3">
      <c r="A49" s="310"/>
      <c r="B49" s="307"/>
      <c r="C49" s="86"/>
      <c r="D49" s="87"/>
      <c r="E49" s="88" t="s">
        <v>41</v>
      </c>
      <c r="F49" s="90">
        <f t="shared" ref="F49:J49" si="8">P26+F48</f>
        <v>55</v>
      </c>
      <c r="G49" s="90">
        <f t="shared" si="8"/>
        <v>8</v>
      </c>
      <c r="H49" s="90">
        <f t="shared" si="8"/>
        <v>8</v>
      </c>
      <c r="I49" s="90">
        <f t="shared" si="8"/>
        <v>63</v>
      </c>
      <c r="J49" s="91">
        <f t="shared" si="8"/>
        <v>89</v>
      </c>
      <c r="K49" s="92"/>
      <c r="L49" s="307"/>
      <c r="M49" s="86"/>
      <c r="N49" s="87"/>
      <c r="O49" s="88" t="s">
        <v>41</v>
      </c>
      <c r="P49" s="90">
        <f t="shared" ref="P49:T49" si="9">F49+P48</f>
        <v>74</v>
      </c>
      <c r="Q49" s="90">
        <f t="shared" si="9"/>
        <v>10</v>
      </c>
      <c r="R49" s="90">
        <f t="shared" si="9"/>
        <v>10</v>
      </c>
      <c r="S49" s="90">
        <f t="shared" si="9"/>
        <v>84</v>
      </c>
      <c r="T49" s="91">
        <f t="shared" si="9"/>
        <v>120</v>
      </c>
      <c r="U49" s="92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9"/>
    </row>
    <row r="50" spans="1:35" ht="14.25" customHeight="1" x14ac:dyDescent="0.3">
      <c r="A50" s="327" t="s">
        <v>102</v>
      </c>
      <c r="B50" s="263">
        <v>5</v>
      </c>
      <c r="C50" s="264" t="s">
        <v>5</v>
      </c>
      <c r="D50" s="265" t="s">
        <v>6</v>
      </c>
      <c r="E50" s="265" t="s">
        <v>7</v>
      </c>
      <c r="F50" s="266" t="s">
        <v>8</v>
      </c>
      <c r="G50" s="266" t="s">
        <v>9</v>
      </c>
      <c r="H50" s="266" t="s">
        <v>10</v>
      </c>
      <c r="I50" s="266" t="s">
        <v>11</v>
      </c>
      <c r="J50" s="267" t="s">
        <v>3</v>
      </c>
      <c r="K50" s="268" t="s">
        <v>12</v>
      </c>
      <c r="L50" s="263">
        <v>6</v>
      </c>
      <c r="M50" s="264" t="s">
        <v>5</v>
      </c>
      <c r="N50" s="265" t="s">
        <v>6</v>
      </c>
      <c r="O50" s="265" t="s">
        <v>7</v>
      </c>
      <c r="P50" s="266" t="s">
        <v>8</v>
      </c>
      <c r="Q50" s="266" t="s">
        <v>9</v>
      </c>
      <c r="R50" s="266" t="s">
        <v>10</v>
      </c>
      <c r="S50" s="266" t="s">
        <v>11</v>
      </c>
      <c r="T50" s="267" t="s">
        <v>3</v>
      </c>
      <c r="U50" s="268" t="s">
        <v>12</v>
      </c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9"/>
    </row>
    <row r="51" spans="1:35" ht="14.25" customHeight="1" x14ac:dyDescent="0.3">
      <c r="A51" s="309"/>
      <c r="B51" s="328" t="s">
        <v>103</v>
      </c>
      <c r="C51" s="52">
        <f>+IF(D51="","",1)</f>
        <v>1</v>
      </c>
      <c r="D51" s="61" t="s">
        <v>222</v>
      </c>
      <c r="E51" s="62" t="s">
        <v>223</v>
      </c>
      <c r="F51" s="57">
        <v>3</v>
      </c>
      <c r="G51" s="57">
        <v>0</v>
      </c>
      <c r="H51" s="57">
        <v>1</v>
      </c>
      <c r="I51" s="58">
        <f>IF(E51="","",SUM(F51,SUM(G51,H51)/2))</f>
        <v>3.5</v>
      </c>
      <c r="J51" s="59">
        <v>5</v>
      </c>
      <c r="K51" s="60" t="s">
        <v>224</v>
      </c>
      <c r="L51" s="328" t="s">
        <v>120</v>
      </c>
      <c r="M51" s="52">
        <f>+IF(N51="","",1)</f>
        <v>1</v>
      </c>
      <c r="N51" s="61" t="s">
        <v>234</v>
      </c>
      <c r="O51" s="62" t="s">
        <v>235</v>
      </c>
      <c r="P51" s="57">
        <v>3</v>
      </c>
      <c r="Q51" s="57">
        <v>0</v>
      </c>
      <c r="R51" s="57">
        <v>1</v>
      </c>
      <c r="S51" s="58">
        <f>IF(O51="","",SUM(P51,SUM(Q51,R51)/2))</f>
        <v>3.5</v>
      </c>
      <c r="T51" s="59">
        <v>4</v>
      </c>
      <c r="U51" s="60"/>
      <c r="V51" s="63"/>
      <c r="W51" s="63" t="b">
        <f>NOT(ISERROR((FIND("Seçmeli",E51))))</f>
        <v>0</v>
      </c>
      <c r="X51" s="63" t="b">
        <f>NOT(ISERROR((FIND("Seçmeli",O51))))</f>
        <v>0</v>
      </c>
      <c r="Y51" s="63" t="str">
        <f>+IF(W51=TRUE,J51,"")</f>
        <v/>
      </c>
      <c r="Z51" s="63" t="str">
        <f>+IF(X51=TRUE,T51,"")</f>
        <v/>
      </c>
      <c r="AA51" s="63" t="b">
        <f>NOT(ISERROR((FIND("Bölüm",E51))))</f>
        <v>0</v>
      </c>
      <c r="AB51" s="63" t="b">
        <f>NOT(ISERROR((FIND("Bölüm",O51))))</f>
        <v>0</v>
      </c>
      <c r="AC51" s="63" t="b">
        <f>NOT(ISERROR((FIND("Fakülte",E51))))</f>
        <v>0</v>
      </c>
      <c r="AD51" s="63" t="b">
        <f>NOT(ISERROR((FIND("Fakülte",O51))))</f>
        <v>0</v>
      </c>
      <c r="AE51" s="63" t="b">
        <f>NOT(ISERROR((FIND("Üniversite",E51))))</f>
        <v>0</v>
      </c>
      <c r="AF51" s="63" t="b">
        <f>NOT(ISERROR((FIND("Üniversite",O51))))</f>
        <v>0</v>
      </c>
      <c r="AG51" s="63" t="b">
        <f>NOT(ISERROR((FIND("Staj",E51))))</f>
        <v>0</v>
      </c>
      <c r="AH51" s="63" t="b">
        <f>NOT(ISERROR((FIND("Staj",O51))))</f>
        <v>0</v>
      </c>
      <c r="AI51" s="9" t="str">
        <f>+IF(OR(D51&lt;&gt;"",N51&lt;&gt;""),"","boş")</f>
        <v/>
      </c>
    </row>
    <row r="52" spans="1:35" ht="14.25" hidden="1" customHeight="1" x14ac:dyDescent="0.3">
      <c r="A52" s="309"/>
      <c r="B52" s="306"/>
      <c r="C52" s="269"/>
      <c r="D52" s="270"/>
      <c r="E52" s="271" t="s">
        <v>580</v>
      </c>
      <c r="F52" s="269"/>
      <c r="G52" s="269"/>
      <c r="H52" s="269"/>
      <c r="I52" s="272"/>
      <c r="J52" s="272"/>
      <c r="K52" s="273"/>
      <c r="L52" s="306"/>
      <c r="M52" s="269"/>
      <c r="N52" s="270"/>
      <c r="O52" s="271" t="s">
        <v>581</v>
      </c>
      <c r="P52" s="269"/>
      <c r="Q52" s="269"/>
      <c r="R52" s="269"/>
      <c r="S52" s="272"/>
      <c r="T52" s="272"/>
      <c r="U52" s="273"/>
      <c r="V52" s="63"/>
      <c r="W52" s="63" t="b">
        <f>NOT(ISERROR((FIND("Seçmeli",E51))))</f>
        <v>0</v>
      </c>
      <c r="X52" s="63" t="b">
        <f>NOT(ISERROR((FIND("Seçmeli",O51))))</f>
        <v>0</v>
      </c>
      <c r="Y52" s="63" t="str">
        <f>+IF(W51=TRUE,J51,"")</f>
        <v/>
      </c>
      <c r="Z52" s="63" t="str">
        <f>+IF(X51=TRUE,T51,"")</f>
        <v/>
      </c>
      <c r="AA52" s="63" t="b">
        <f>NOT(ISERROR((FIND("Bölüm",E51))))</f>
        <v>0</v>
      </c>
      <c r="AB52" s="63" t="b">
        <f>NOT(ISERROR((FIND("Bölüm",O51))))</f>
        <v>0</v>
      </c>
      <c r="AC52" s="63" t="b">
        <f>NOT(ISERROR((FIND("Fakülte",E51))))</f>
        <v>0</v>
      </c>
      <c r="AD52" s="63" t="b">
        <f>NOT(ISERROR((FIND("Fakülte",O51))))</f>
        <v>0</v>
      </c>
      <c r="AE52" s="63" t="b">
        <f>NOT(ISERROR((FIND("Üniversite",E51))))</f>
        <v>0</v>
      </c>
      <c r="AF52" s="63" t="b">
        <f>NOT(ISERROR((FIND("Üniversite",O51))))</f>
        <v>0</v>
      </c>
      <c r="AG52" s="63" t="b">
        <f>NOT(ISERROR((FIND("Staj",E51))))</f>
        <v>0</v>
      </c>
      <c r="AH52" s="63" t="b">
        <f>NOT(ISERROR((FIND("Staj",O51))))</f>
        <v>0</v>
      </c>
      <c r="AI52" s="9" t="s">
        <v>521</v>
      </c>
    </row>
    <row r="53" spans="1:35" ht="14.25" customHeight="1" x14ac:dyDescent="0.3">
      <c r="A53" s="309"/>
      <c r="B53" s="306"/>
      <c r="C53" s="52">
        <f>+IF(D53="","",C51+1)</f>
        <v>2</v>
      </c>
      <c r="D53" s="61" t="s">
        <v>225</v>
      </c>
      <c r="E53" s="62" t="s">
        <v>226</v>
      </c>
      <c r="F53" s="57">
        <v>3</v>
      </c>
      <c r="G53" s="57">
        <v>0</v>
      </c>
      <c r="H53" s="57">
        <v>0</v>
      </c>
      <c r="I53" s="58">
        <f>IF(E53="","",SUM(F53,SUM(G53,H53)/2))</f>
        <v>3</v>
      </c>
      <c r="J53" s="59">
        <v>5</v>
      </c>
      <c r="K53" s="60" t="s">
        <v>69</v>
      </c>
      <c r="L53" s="306"/>
      <c r="M53" s="52">
        <f>+IF(N53="","",M51+1)</f>
        <v>2</v>
      </c>
      <c r="N53" s="61" t="s">
        <v>236</v>
      </c>
      <c r="O53" s="62" t="s">
        <v>237</v>
      </c>
      <c r="P53" s="57">
        <v>3</v>
      </c>
      <c r="Q53" s="57">
        <v>1</v>
      </c>
      <c r="R53" s="57">
        <v>0</v>
      </c>
      <c r="S53" s="58">
        <f>IF(O53="","",SUM(P53,SUM(Q53,R53)/2))</f>
        <v>3.5</v>
      </c>
      <c r="T53" s="59">
        <v>5</v>
      </c>
      <c r="U53" s="60" t="s">
        <v>238</v>
      </c>
      <c r="V53" s="63"/>
      <c r="W53" s="63" t="b">
        <f>NOT(ISERROR((FIND("Seçmeli",E53))))</f>
        <v>0</v>
      </c>
      <c r="X53" s="63" t="b">
        <f>NOT(ISERROR((FIND("Seçmeli",O53))))</f>
        <v>0</v>
      </c>
      <c r="Y53" s="63" t="str">
        <f>+IF(W53=TRUE,J53,"")</f>
        <v/>
      </c>
      <c r="Z53" s="63" t="str">
        <f>+IF(X53=TRUE,T53,"")</f>
        <v/>
      </c>
      <c r="AA53" s="63" t="b">
        <f>NOT(ISERROR((FIND("Bölüm",E53))))</f>
        <v>0</v>
      </c>
      <c r="AB53" s="63" t="b">
        <f>NOT(ISERROR((FIND("Bölüm",O53))))</f>
        <v>0</v>
      </c>
      <c r="AC53" s="63" t="b">
        <f>NOT(ISERROR((FIND("Fakülte",E53))))</f>
        <v>0</v>
      </c>
      <c r="AD53" s="63" t="b">
        <f>NOT(ISERROR((FIND("Fakülte",O53))))</f>
        <v>0</v>
      </c>
      <c r="AE53" s="63" t="b">
        <f>NOT(ISERROR((FIND("Üniversite",E53))))</f>
        <v>0</v>
      </c>
      <c r="AF53" s="63" t="b">
        <f>NOT(ISERROR((FIND("Üniversite",O53))))</f>
        <v>0</v>
      </c>
      <c r="AG53" s="63" t="b">
        <f>NOT(ISERROR((FIND("Staj",E53))))</f>
        <v>0</v>
      </c>
      <c r="AH53" s="63" t="b">
        <f>NOT(ISERROR((FIND("Staj",O53))))</f>
        <v>0</v>
      </c>
      <c r="AI53" s="9" t="str">
        <f>+IF(OR(D53&lt;&gt;"",N53&lt;&gt;""),"","boş")</f>
        <v/>
      </c>
    </row>
    <row r="54" spans="1:35" ht="14.25" hidden="1" customHeight="1" x14ac:dyDescent="0.3">
      <c r="A54" s="309"/>
      <c r="B54" s="306"/>
      <c r="C54" s="269"/>
      <c r="D54" s="270"/>
      <c r="E54" s="271" t="s">
        <v>582</v>
      </c>
      <c r="F54" s="269"/>
      <c r="G54" s="269"/>
      <c r="H54" s="269"/>
      <c r="I54" s="272"/>
      <c r="J54" s="272"/>
      <c r="K54" s="273"/>
      <c r="L54" s="306"/>
      <c r="M54" s="269"/>
      <c r="N54" s="270"/>
      <c r="O54" s="271" t="s">
        <v>583</v>
      </c>
      <c r="P54" s="269"/>
      <c r="Q54" s="269"/>
      <c r="R54" s="269"/>
      <c r="S54" s="272"/>
      <c r="T54" s="272"/>
      <c r="U54" s="273"/>
      <c r="V54" s="63"/>
      <c r="W54" s="63" t="b">
        <f>NOT(ISERROR((FIND("Seçmeli",E53))))</f>
        <v>0</v>
      </c>
      <c r="X54" s="63" t="b">
        <f>NOT(ISERROR((FIND("Seçmeli",O53))))</f>
        <v>0</v>
      </c>
      <c r="Y54" s="63" t="str">
        <f>+IF(W53=TRUE,J53,"")</f>
        <v/>
      </c>
      <c r="Z54" s="63" t="str">
        <f>+IF(X53=TRUE,T53,"")</f>
        <v/>
      </c>
      <c r="AA54" s="63" t="b">
        <f>NOT(ISERROR((FIND("Bölüm",E53))))</f>
        <v>0</v>
      </c>
      <c r="AB54" s="63" t="b">
        <f>NOT(ISERROR((FIND("Bölüm",O53))))</f>
        <v>0</v>
      </c>
      <c r="AC54" s="63" t="b">
        <f>NOT(ISERROR((FIND("Fakülte",E53))))</f>
        <v>0</v>
      </c>
      <c r="AD54" s="63" t="b">
        <f>NOT(ISERROR((FIND("Fakülte",O53))))</f>
        <v>0</v>
      </c>
      <c r="AE54" s="63" t="b">
        <f>NOT(ISERROR((FIND("Üniversite",E53))))</f>
        <v>0</v>
      </c>
      <c r="AF54" s="63" t="b">
        <f>NOT(ISERROR((FIND("Üniversite",O53))))</f>
        <v>0</v>
      </c>
      <c r="AG54" s="63" t="b">
        <f>NOT(ISERROR((FIND("Staj",E53))))</f>
        <v>0</v>
      </c>
      <c r="AH54" s="63" t="b">
        <f>NOT(ISERROR((FIND("Staj",O53))))</f>
        <v>0</v>
      </c>
      <c r="AI54" s="9" t="s">
        <v>521</v>
      </c>
    </row>
    <row r="55" spans="1:35" ht="14.25" customHeight="1" x14ac:dyDescent="0.3">
      <c r="A55" s="309"/>
      <c r="B55" s="306"/>
      <c r="C55" s="52">
        <f>+IF(D55="","",C53+1)</f>
        <v>3</v>
      </c>
      <c r="D55" s="61" t="s">
        <v>227</v>
      </c>
      <c r="E55" s="62" t="s">
        <v>228</v>
      </c>
      <c r="F55" s="57">
        <v>3</v>
      </c>
      <c r="G55" s="57">
        <v>1</v>
      </c>
      <c r="H55" s="57">
        <v>0</v>
      </c>
      <c r="I55" s="58">
        <f>IF(E55="","",SUM(F55,SUM(G55,H55)/2))</f>
        <v>3.5</v>
      </c>
      <c r="J55" s="59">
        <v>4</v>
      </c>
      <c r="K55" s="60"/>
      <c r="L55" s="306"/>
      <c r="M55" s="52">
        <f>+IF(N55="","",M53+1)</f>
        <v>3</v>
      </c>
      <c r="N55" s="61" t="s">
        <v>239</v>
      </c>
      <c r="O55" s="62" t="s">
        <v>240</v>
      </c>
      <c r="P55" s="57">
        <v>3</v>
      </c>
      <c r="Q55" s="57">
        <v>1</v>
      </c>
      <c r="R55" s="57">
        <v>0</v>
      </c>
      <c r="S55" s="58">
        <f>IF(O55="","",SUM(P55,SUM(Q55,R55)/2))</f>
        <v>3.5</v>
      </c>
      <c r="T55" s="59">
        <v>5</v>
      </c>
      <c r="U55" s="60"/>
      <c r="V55" s="63"/>
      <c r="W55" s="63" t="b">
        <f>NOT(ISERROR((FIND("Seçmeli",E55))))</f>
        <v>0</v>
      </c>
      <c r="X55" s="63" t="b">
        <f>NOT(ISERROR((FIND("Seçmeli",O55))))</f>
        <v>0</v>
      </c>
      <c r="Y55" s="63" t="str">
        <f>+IF(W55=TRUE,J55,"")</f>
        <v/>
      </c>
      <c r="Z55" s="63" t="str">
        <f>+IF(X55=TRUE,T55,"")</f>
        <v/>
      </c>
      <c r="AA55" s="63" t="b">
        <f>NOT(ISERROR((FIND("Bölüm",E55))))</f>
        <v>0</v>
      </c>
      <c r="AB55" s="63" t="b">
        <f>NOT(ISERROR((FIND("Bölüm",O55))))</f>
        <v>0</v>
      </c>
      <c r="AC55" s="63" t="b">
        <f>NOT(ISERROR((FIND("Fakülte",E55))))</f>
        <v>0</v>
      </c>
      <c r="AD55" s="63" t="b">
        <f>NOT(ISERROR((FIND("Fakülte",O55))))</f>
        <v>0</v>
      </c>
      <c r="AE55" s="63" t="b">
        <f>NOT(ISERROR((FIND("Üniversite",E55))))</f>
        <v>0</v>
      </c>
      <c r="AF55" s="63" t="b">
        <f>NOT(ISERROR((FIND("Üniversite",O55))))</f>
        <v>0</v>
      </c>
      <c r="AG55" s="63" t="b">
        <f>NOT(ISERROR((FIND("Staj",E55))))</f>
        <v>0</v>
      </c>
      <c r="AH55" s="63" t="b">
        <f>NOT(ISERROR((FIND("Staj",O55))))</f>
        <v>0</v>
      </c>
      <c r="AI55" s="9" t="str">
        <f>+IF(OR(D55&lt;&gt;"",N55&lt;&gt;""),"","boş")</f>
        <v/>
      </c>
    </row>
    <row r="56" spans="1:35" ht="14.25" hidden="1" customHeight="1" x14ac:dyDescent="0.3">
      <c r="A56" s="309"/>
      <c r="B56" s="306"/>
      <c r="C56" s="269"/>
      <c r="D56" s="270"/>
      <c r="E56" s="271" t="s">
        <v>584</v>
      </c>
      <c r="F56" s="269"/>
      <c r="G56" s="269"/>
      <c r="H56" s="269"/>
      <c r="I56" s="272"/>
      <c r="J56" s="272"/>
      <c r="K56" s="273"/>
      <c r="L56" s="306"/>
      <c r="M56" s="269"/>
      <c r="N56" s="270"/>
      <c r="O56" s="271" t="s">
        <v>585</v>
      </c>
      <c r="P56" s="269"/>
      <c r="Q56" s="269"/>
      <c r="R56" s="269"/>
      <c r="S56" s="272"/>
      <c r="T56" s="272"/>
      <c r="U56" s="273"/>
      <c r="V56" s="63"/>
      <c r="W56" s="63" t="b">
        <f>NOT(ISERROR((FIND("Seçmeli",E55))))</f>
        <v>0</v>
      </c>
      <c r="X56" s="63" t="b">
        <f>NOT(ISERROR((FIND("Seçmeli",O55))))</f>
        <v>0</v>
      </c>
      <c r="Y56" s="63" t="str">
        <f>+IF(W55=TRUE,J55,"")</f>
        <v/>
      </c>
      <c r="Z56" s="63" t="str">
        <f>+IF(X55=TRUE,T55,"")</f>
        <v/>
      </c>
      <c r="AA56" s="63" t="b">
        <f>NOT(ISERROR((FIND("Bölüm",E55))))</f>
        <v>0</v>
      </c>
      <c r="AB56" s="63" t="b">
        <f>NOT(ISERROR((FIND("Bölüm",O55))))</f>
        <v>0</v>
      </c>
      <c r="AC56" s="63" t="b">
        <f>NOT(ISERROR((FIND("Fakülte",E55))))</f>
        <v>0</v>
      </c>
      <c r="AD56" s="63" t="b">
        <f>NOT(ISERROR((FIND("Fakülte",O55))))</f>
        <v>0</v>
      </c>
      <c r="AE56" s="63" t="b">
        <f>NOT(ISERROR((FIND("Üniversite",E55))))</f>
        <v>0</v>
      </c>
      <c r="AF56" s="63" t="b">
        <f>NOT(ISERROR((FIND("Üniversite",O55))))</f>
        <v>0</v>
      </c>
      <c r="AG56" s="63" t="b">
        <f>NOT(ISERROR((FIND("Staj",E55))))</f>
        <v>0</v>
      </c>
      <c r="AH56" s="63" t="b">
        <f>NOT(ISERROR((FIND("Staj",O55))))</f>
        <v>0</v>
      </c>
      <c r="AI56" s="9" t="s">
        <v>521</v>
      </c>
    </row>
    <row r="57" spans="1:35" ht="14.25" customHeight="1" x14ac:dyDescent="0.3">
      <c r="A57" s="309"/>
      <c r="B57" s="306"/>
      <c r="C57" s="52">
        <f>+IF(D57="","",C55+1)</f>
        <v>4</v>
      </c>
      <c r="D57" s="61" t="s">
        <v>229</v>
      </c>
      <c r="E57" s="62" t="s">
        <v>230</v>
      </c>
      <c r="F57" s="57">
        <v>3</v>
      </c>
      <c r="G57" s="57">
        <v>0</v>
      </c>
      <c r="H57" s="57">
        <v>1</v>
      </c>
      <c r="I57" s="58">
        <f>IF(E57="","",SUM(F57,SUM(G57,H57)/2))</f>
        <v>3.5</v>
      </c>
      <c r="J57" s="59">
        <v>5</v>
      </c>
      <c r="K57" s="60"/>
      <c r="L57" s="306"/>
      <c r="M57" s="52">
        <f>+IF(N57="","",M55+1)</f>
        <v>4</v>
      </c>
      <c r="N57" s="61" t="s">
        <v>241</v>
      </c>
      <c r="O57" s="62" t="s">
        <v>242</v>
      </c>
      <c r="P57" s="57">
        <v>3</v>
      </c>
      <c r="Q57" s="57">
        <v>0</v>
      </c>
      <c r="R57" s="57">
        <v>0</v>
      </c>
      <c r="S57" s="58">
        <f>IF(O57="","",SUM(P57,SUM(Q57,R57)/2))</f>
        <v>3</v>
      </c>
      <c r="T57" s="59">
        <v>4</v>
      </c>
      <c r="U57" s="60"/>
      <c r="V57" s="63"/>
      <c r="W57" s="63" t="b">
        <f>NOT(ISERROR((FIND("Seçmeli",E57))))</f>
        <v>0</v>
      </c>
      <c r="X57" s="63" t="b">
        <f>NOT(ISERROR((FIND("Seçmeli",O57))))</f>
        <v>0</v>
      </c>
      <c r="Y57" s="63" t="str">
        <f>+IF(W57=TRUE,J57,"")</f>
        <v/>
      </c>
      <c r="Z57" s="63" t="str">
        <f>+IF(X57=TRUE,T57,"")</f>
        <v/>
      </c>
      <c r="AA57" s="63" t="b">
        <f>NOT(ISERROR((FIND("Bölüm",E57))))</f>
        <v>0</v>
      </c>
      <c r="AB57" s="63" t="b">
        <f>NOT(ISERROR((FIND("Bölüm",O57))))</f>
        <v>0</v>
      </c>
      <c r="AC57" s="63" t="b">
        <f>NOT(ISERROR((FIND("Fakülte",E57))))</f>
        <v>0</v>
      </c>
      <c r="AD57" s="63" t="b">
        <f>NOT(ISERROR((FIND("Fakülte",O57))))</f>
        <v>0</v>
      </c>
      <c r="AE57" s="63" t="b">
        <f>NOT(ISERROR((FIND("Üniversite",E57))))</f>
        <v>0</v>
      </c>
      <c r="AF57" s="63" t="b">
        <f>NOT(ISERROR((FIND("Üniversite",O57))))</f>
        <v>0</v>
      </c>
      <c r="AG57" s="63" t="b">
        <f>NOT(ISERROR((FIND("Staj",E57))))</f>
        <v>0</v>
      </c>
      <c r="AH57" s="63" t="b">
        <f>NOT(ISERROR((FIND("Staj",O57))))</f>
        <v>0</v>
      </c>
      <c r="AI57" s="9" t="str">
        <f>+IF(OR(D57&lt;&gt;"",N57&lt;&gt;""),"","boş")</f>
        <v/>
      </c>
    </row>
    <row r="58" spans="1:35" ht="14.25" hidden="1" customHeight="1" x14ac:dyDescent="0.3">
      <c r="A58" s="309"/>
      <c r="B58" s="306"/>
      <c r="C58" s="269"/>
      <c r="D58" s="270"/>
      <c r="E58" s="271" t="s">
        <v>586</v>
      </c>
      <c r="F58" s="269"/>
      <c r="G58" s="269"/>
      <c r="H58" s="269"/>
      <c r="I58" s="272"/>
      <c r="J58" s="272"/>
      <c r="K58" s="273"/>
      <c r="L58" s="306"/>
      <c r="M58" s="269"/>
      <c r="N58" s="270"/>
      <c r="O58" s="271" t="s">
        <v>587</v>
      </c>
      <c r="P58" s="269"/>
      <c r="Q58" s="269"/>
      <c r="R58" s="269"/>
      <c r="S58" s="272"/>
      <c r="T58" s="272"/>
      <c r="U58" s="273"/>
      <c r="V58" s="63"/>
      <c r="W58" s="63" t="b">
        <f>NOT(ISERROR((FIND("Seçmeli",E57))))</f>
        <v>0</v>
      </c>
      <c r="X58" s="63" t="b">
        <f>NOT(ISERROR((FIND("Seçmeli",O57))))</f>
        <v>0</v>
      </c>
      <c r="Y58" s="63" t="str">
        <f>+IF(W57=TRUE,J57,"")</f>
        <v/>
      </c>
      <c r="Z58" s="63" t="str">
        <f>+IF(X57=TRUE,T57,"")</f>
        <v/>
      </c>
      <c r="AA58" s="63" t="b">
        <f>NOT(ISERROR((FIND("Bölüm",E57))))</f>
        <v>0</v>
      </c>
      <c r="AB58" s="63" t="b">
        <f>NOT(ISERROR((FIND("Bölüm",O57))))</f>
        <v>0</v>
      </c>
      <c r="AC58" s="63" t="b">
        <f>NOT(ISERROR((FIND("Fakülte",E57))))</f>
        <v>0</v>
      </c>
      <c r="AD58" s="63" t="b">
        <f>NOT(ISERROR((FIND("Fakülte",O57))))</f>
        <v>0</v>
      </c>
      <c r="AE58" s="63" t="b">
        <f>NOT(ISERROR((FIND("Üniversite",E57))))</f>
        <v>0</v>
      </c>
      <c r="AF58" s="63" t="b">
        <f>NOT(ISERROR((FIND("Üniversite",O57))))</f>
        <v>0</v>
      </c>
      <c r="AG58" s="63" t="b">
        <f>NOT(ISERROR((FIND("Staj",E57))))</f>
        <v>0</v>
      </c>
      <c r="AH58" s="63" t="b">
        <f>NOT(ISERROR((FIND("Staj",O57))))</f>
        <v>0</v>
      </c>
      <c r="AI58" s="9" t="s">
        <v>521</v>
      </c>
    </row>
    <row r="59" spans="1:35" ht="14.25" customHeight="1" x14ac:dyDescent="0.3">
      <c r="A59" s="309"/>
      <c r="B59" s="306"/>
      <c r="C59" s="52">
        <f>+IF(D59="","",C57+1)</f>
        <v>5</v>
      </c>
      <c r="D59" s="61" t="s">
        <v>231</v>
      </c>
      <c r="E59" s="62" t="s">
        <v>232</v>
      </c>
      <c r="F59" s="57">
        <v>3</v>
      </c>
      <c r="G59" s="57">
        <v>0</v>
      </c>
      <c r="H59" s="57">
        <v>0</v>
      </c>
      <c r="I59" s="58">
        <f>IF(E59="","",SUM(F59,SUM(G59,H59)/2))</f>
        <v>3</v>
      </c>
      <c r="J59" s="59">
        <v>3</v>
      </c>
      <c r="K59" s="60"/>
      <c r="L59" s="306"/>
      <c r="M59" s="52">
        <f>+IF(N59="","",M57+1)</f>
        <v>5</v>
      </c>
      <c r="N59" s="61" t="s">
        <v>243</v>
      </c>
      <c r="O59" s="62" t="s">
        <v>244</v>
      </c>
      <c r="P59" s="57">
        <v>3</v>
      </c>
      <c r="Q59" s="57">
        <v>0</v>
      </c>
      <c r="R59" s="57">
        <v>0</v>
      </c>
      <c r="S59" s="58">
        <f>IF(O59="","",SUM(P59,SUM(Q59,R59)/2))</f>
        <v>3</v>
      </c>
      <c r="T59" s="59">
        <v>4</v>
      </c>
      <c r="U59" s="60"/>
      <c r="V59" s="63"/>
      <c r="W59" s="63" t="b">
        <f>NOT(ISERROR((FIND("Seçmeli",E59))))</f>
        <v>1</v>
      </c>
      <c r="X59" s="63" t="b">
        <f>NOT(ISERROR((FIND("Seçmeli",O59))))</f>
        <v>0</v>
      </c>
      <c r="Y59" s="63">
        <f>+IF(W59=TRUE,J59,"")</f>
        <v>3</v>
      </c>
      <c r="Z59" s="63" t="str">
        <f>+IF(X59=TRUE,T59,"")</f>
        <v/>
      </c>
      <c r="AA59" s="63" t="b">
        <f>NOT(ISERROR((FIND("Bölüm",E59))))</f>
        <v>1</v>
      </c>
      <c r="AB59" s="63" t="b">
        <f>NOT(ISERROR((FIND("Bölüm",O59))))</f>
        <v>0</v>
      </c>
      <c r="AC59" s="63" t="b">
        <f>NOT(ISERROR((FIND("Fakülte",E59))))</f>
        <v>0</v>
      </c>
      <c r="AD59" s="63" t="b">
        <f>NOT(ISERROR((FIND("Fakülte",O59))))</f>
        <v>0</v>
      </c>
      <c r="AE59" s="63" t="b">
        <f>NOT(ISERROR((FIND("Üniversite",E59))))</f>
        <v>0</v>
      </c>
      <c r="AF59" s="63" t="b">
        <f>NOT(ISERROR((FIND("Üniversite",O59))))</f>
        <v>0</v>
      </c>
      <c r="AG59" s="63" t="b">
        <f>NOT(ISERROR((FIND("Staj",E59))))</f>
        <v>1</v>
      </c>
      <c r="AH59" s="63" t="b">
        <f>NOT(ISERROR((FIND("Staj",O59))))</f>
        <v>0</v>
      </c>
      <c r="AI59" s="9" t="str">
        <f>+IF(OR(D59&lt;&gt;"",N59&lt;&gt;""),"","boş")</f>
        <v/>
      </c>
    </row>
    <row r="60" spans="1:35" ht="14.25" hidden="1" customHeight="1" x14ac:dyDescent="0.3">
      <c r="A60" s="309"/>
      <c r="B60" s="306"/>
      <c r="C60" s="269"/>
      <c r="D60" s="270"/>
      <c r="E60" s="271" t="s">
        <v>588</v>
      </c>
      <c r="F60" s="269"/>
      <c r="G60" s="269"/>
      <c r="H60" s="269"/>
      <c r="I60" s="272"/>
      <c r="J60" s="272"/>
      <c r="K60" s="273"/>
      <c r="L60" s="306"/>
      <c r="M60" s="269"/>
      <c r="N60" s="270"/>
      <c r="O60" s="271" t="s">
        <v>589</v>
      </c>
      <c r="P60" s="269"/>
      <c r="Q60" s="269"/>
      <c r="R60" s="269"/>
      <c r="S60" s="272"/>
      <c r="T60" s="272"/>
      <c r="U60" s="273"/>
      <c r="V60" s="63"/>
      <c r="W60" s="63" t="b">
        <f>NOT(ISERROR((FIND("Seçmeli",E59))))</f>
        <v>1</v>
      </c>
      <c r="X60" s="63" t="b">
        <f>NOT(ISERROR((FIND("Seçmeli",O59))))</f>
        <v>0</v>
      </c>
      <c r="Y60" s="63">
        <f>+IF(W59=TRUE,J59,"")</f>
        <v>3</v>
      </c>
      <c r="Z60" s="63" t="str">
        <f>+IF(X59=TRUE,T59,"")</f>
        <v/>
      </c>
      <c r="AA60" s="63" t="b">
        <f>NOT(ISERROR((FIND("Bölüm",E59))))</f>
        <v>1</v>
      </c>
      <c r="AB60" s="63" t="b">
        <f>NOT(ISERROR((FIND("Bölüm",O59))))</f>
        <v>0</v>
      </c>
      <c r="AC60" s="63" t="b">
        <f>NOT(ISERROR((FIND("Fakülte",E59))))</f>
        <v>0</v>
      </c>
      <c r="AD60" s="63" t="b">
        <f>NOT(ISERROR((FIND("Fakülte",O59))))</f>
        <v>0</v>
      </c>
      <c r="AE60" s="63" t="b">
        <f>NOT(ISERROR((FIND("Üniversite",E59))))</f>
        <v>0</v>
      </c>
      <c r="AF60" s="63" t="b">
        <f>NOT(ISERROR((FIND("Üniversite",O59))))</f>
        <v>0</v>
      </c>
      <c r="AG60" s="63" t="b">
        <f>NOT(ISERROR((FIND("Staj",E59))))</f>
        <v>1</v>
      </c>
      <c r="AH60" s="63" t="b">
        <f>NOT(ISERROR((FIND("Staj",O59))))</f>
        <v>0</v>
      </c>
      <c r="AI60" s="9" t="s">
        <v>521</v>
      </c>
    </row>
    <row r="61" spans="1:35" ht="14.25" customHeight="1" x14ac:dyDescent="0.3">
      <c r="A61" s="309"/>
      <c r="B61" s="306"/>
      <c r="C61" s="52">
        <f>+IF(D61="","",C59+1)</f>
        <v>6</v>
      </c>
      <c r="D61" s="61" t="s">
        <v>233</v>
      </c>
      <c r="E61" s="62" t="s">
        <v>130</v>
      </c>
      <c r="F61" s="57">
        <v>3</v>
      </c>
      <c r="G61" s="57">
        <v>0</v>
      </c>
      <c r="H61" s="57">
        <v>0</v>
      </c>
      <c r="I61" s="58">
        <f>IF(E61="","",SUM(F61,SUM(G61,H61)/2))</f>
        <v>3</v>
      </c>
      <c r="J61" s="59">
        <v>4</v>
      </c>
      <c r="K61" s="60"/>
      <c r="L61" s="306"/>
      <c r="M61" s="52">
        <f>+IF(N61="","",M59+1)</f>
        <v>6</v>
      </c>
      <c r="N61" s="61" t="s">
        <v>245</v>
      </c>
      <c r="O61" s="62" t="s">
        <v>246</v>
      </c>
      <c r="P61" s="57">
        <v>3</v>
      </c>
      <c r="Q61" s="57">
        <v>0</v>
      </c>
      <c r="R61" s="57">
        <v>0</v>
      </c>
      <c r="S61" s="58">
        <f>IF(O61="","",SUM(P61,SUM(Q61,R61)/2))</f>
        <v>3</v>
      </c>
      <c r="T61" s="59">
        <v>4</v>
      </c>
      <c r="U61" s="60"/>
      <c r="V61" s="63"/>
      <c r="W61" s="63" t="b">
        <f>NOT(ISERROR((FIND("Seçmeli",E61))))</f>
        <v>1</v>
      </c>
      <c r="X61" s="63" t="b">
        <f>NOT(ISERROR((FIND("Seçmeli",O61))))</f>
        <v>0</v>
      </c>
      <c r="Y61" s="63">
        <f>+IF(W61=TRUE,J61,"")</f>
        <v>4</v>
      </c>
      <c r="Z61" s="63" t="str">
        <f>+IF(X61=TRUE,T61,"")</f>
        <v/>
      </c>
      <c r="AA61" s="63" t="b">
        <f>NOT(ISERROR((FIND("Bölüm",E61))))</f>
        <v>1</v>
      </c>
      <c r="AB61" s="63" t="b">
        <f>NOT(ISERROR((FIND("Bölüm",O61))))</f>
        <v>0</v>
      </c>
      <c r="AC61" s="63" t="b">
        <f>NOT(ISERROR((FIND("Fakülte",E61))))</f>
        <v>0</v>
      </c>
      <c r="AD61" s="63" t="b">
        <f>NOT(ISERROR((FIND("Fakülte",O61))))</f>
        <v>0</v>
      </c>
      <c r="AE61" s="63" t="b">
        <f>NOT(ISERROR((FIND("Üniversite",E61))))</f>
        <v>0</v>
      </c>
      <c r="AF61" s="63" t="b">
        <f>NOT(ISERROR((FIND("Üniversite",O61))))</f>
        <v>0</v>
      </c>
      <c r="AG61" s="63" t="b">
        <f>NOT(ISERROR((FIND("Staj",E61))))</f>
        <v>0</v>
      </c>
      <c r="AH61" s="63" t="b">
        <f>NOT(ISERROR((FIND("Staj",O61))))</f>
        <v>0</v>
      </c>
      <c r="AI61" s="9" t="str">
        <f>+IF(OR(D61&lt;&gt;"",N61&lt;&gt;""),"","boş")</f>
        <v/>
      </c>
    </row>
    <row r="62" spans="1:35" ht="14.25" hidden="1" customHeight="1" x14ac:dyDescent="0.3">
      <c r="A62" s="309"/>
      <c r="B62" s="306"/>
      <c r="C62" s="269"/>
      <c r="D62" s="270"/>
      <c r="E62" s="271" t="s">
        <v>550</v>
      </c>
      <c r="F62" s="269"/>
      <c r="G62" s="269"/>
      <c r="H62" s="269"/>
      <c r="I62" s="272"/>
      <c r="J62" s="272"/>
      <c r="K62" s="273"/>
      <c r="L62" s="306"/>
      <c r="M62" s="269"/>
      <c r="N62" s="270"/>
      <c r="O62" s="271" t="s">
        <v>590</v>
      </c>
      <c r="P62" s="269"/>
      <c r="Q62" s="269"/>
      <c r="R62" s="269"/>
      <c r="S62" s="272"/>
      <c r="T62" s="272"/>
      <c r="U62" s="273"/>
      <c r="V62" s="63"/>
      <c r="W62" s="63" t="b">
        <f>NOT(ISERROR((FIND("Seçmeli",E61))))</f>
        <v>1</v>
      </c>
      <c r="X62" s="63" t="b">
        <f>NOT(ISERROR((FIND("Seçmeli",O61))))</f>
        <v>0</v>
      </c>
      <c r="Y62" s="63">
        <f>+IF(W61=TRUE,J61,"")</f>
        <v>4</v>
      </c>
      <c r="Z62" s="63" t="str">
        <f>+IF(X61=TRUE,T61,"")</f>
        <v/>
      </c>
      <c r="AA62" s="63" t="b">
        <f>NOT(ISERROR((FIND("Bölüm",E61))))</f>
        <v>1</v>
      </c>
      <c r="AB62" s="63" t="b">
        <f>NOT(ISERROR((FIND("Bölüm",O61))))</f>
        <v>0</v>
      </c>
      <c r="AC62" s="63" t="b">
        <f>NOT(ISERROR((FIND("Fakülte",E61))))</f>
        <v>0</v>
      </c>
      <c r="AD62" s="63" t="b">
        <f>NOT(ISERROR((FIND("Fakülte",O61))))</f>
        <v>0</v>
      </c>
      <c r="AE62" s="63" t="b">
        <f>NOT(ISERROR((FIND("Üniversite",E61))))</f>
        <v>0</v>
      </c>
      <c r="AF62" s="63" t="b">
        <f>NOT(ISERROR((FIND("Üniversite",O61))))</f>
        <v>0</v>
      </c>
      <c r="AG62" s="63" t="b">
        <f>NOT(ISERROR((FIND("Staj",E61))))</f>
        <v>0</v>
      </c>
      <c r="AH62" s="63" t="b">
        <f>NOT(ISERROR((FIND("Staj",O61))))</f>
        <v>0</v>
      </c>
      <c r="AI62" s="9" t="s">
        <v>521</v>
      </c>
    </row>
    <row r="63" spans="1:35" ht="14.25" customHeight="1" x14ac:dyDescent="0.3">
      <c r="A63" s="309"/>
      <c r="B63" s="306"/>
      <c r="C63" s="52">
        <f>+IF(D63="","",C61+1)</f>
        <v>7</v>
      </c>
      <c r="D63" s="61" t="s">
        <v>97</v>
      </c>
      <c r="E63" s="62" t="s">
        <v>98</v>
      </c>
      <c r="F63" s="57">
        <v>3</v>
      </c>
      <c r="G63" s="57">
        <v>0</v>
      </c>
      <c r="H63" s="57">
        <v>0</v>
      </c>
      <c r="I63" s="58">
        <f>IF(E63="","",SUM(F63,SUM(G63,H63)/2))</f>
        <v>3</v>
      </c>
      <c r="J63" s="59">
        <v>4</v>
      </c>
      <c r="K63" s="60"/>
      <c r="L63" s="306"/>
      <c r="M63" s="52">
        <f>+IF(N63="","",M61+1)</f>
        <v>7</v>
      </c>
      <c r="N63" s="61" t="s">
        <v>136</v>
      </c>
      <c r="O63" s="62" t="s">
        <v>137</v>
      </c>
      <c r="P63" s="57">
        <v>2</v>
      </c>
      <c r="Q63" s="57">
        <v>0</v>
      </c>
      <c r="R63" s="57">
        <v>0</v>
      </c>
      <c r="S63" s="58">
        <f>IF(O63="","",SUM(P63,SUM(Q63,R63)/2))</f>
        <v>2</v>
      </c>
      <c r="T63" s="59">
        <v>2</v>
      </c>
      <c r="U63" s="60"/>
      <c r="V63" s="63"/>
      <c r="W63" s="63" t="b">
        <f>NOT(ISERROR((FIND("Seçmeli",E63))))</f>
        <v>0</v>
      </c>
      <c r="X63" s="63" t="b">
        <f>NOT(ISERROR((FIND("Seçmeli",O63))))</f>
        <v>0</v>
      </c>
      <c r="Y63" s="63" t="str">
        <f>+IF(W63=TRUE,J63,"")</f>
        <v/>
      </c>
      <c r="Z63" s="63" t="str">
        <f>+IF(X63=TRUE,T63,"")</f>
        <v/>
      </c>
      <c r="AA63" s="63" t="b">
        <f>NOT(ISERROR((FIND("Bölüm",E63))))</f>
        <v>0</v>
      </c>
      <c r="AB63" s="63" t="b">
        <f>NOT(ISERROR((FIND("Bölüm",O63))))</f>
        <v>0</v>
      </c>
      <c r="AC63" s="63" t="b">
        <f>NOT(ISERROR((FIND("Fakülte",E63))))</f>
        <v>0</v>
      </c>
      <c r="AD63" s="63" t="b">
        <f>NOT(ISERROR((FIND("Fakülte",O63))))</f>
        <v>0</v>
      </c>
      <c r="AE63" s="63" t="b">
        <f>NOT(ISERROR((FIND("Üniversite",E63))))</f>
        <v>0</v>
      </c>
      <c r="AF63" s="63" t="b">
        <f>NOT(ISERROR((FIND("Üniversite",O63))))</f>
        <v>0</v>
      </c>
      <c r="AG63" s="63" t="b">
        <f>NOT(ISERROR((FIND("Staj",E63))))</f>
        <v>0</v>
      </c>
      <c r="AH63" s="63" t="b">
        <f>NOT(ISERROR((FIND("Staj",O63))))</f>
        <v>0</v>
      </c>
      <c r="AI63" s="9" t="str">
        <f>+IF(OR(D63&lt;&gt;"",N63&lt;&gt;""),"","boş")</f>
        <v/>
      </c>
    </row>
    <row r="64" spans="1:35" ht="14.25" hidden="1" customHeight="1" x14ac:dyDescent="0.3">
      <c r="A64" s="309"/>
      <c r="B64" s="306"/>
      <c r="C64" s="269"/>
      <c r="D64" s="270"/>
      <c r="E64" s="271" t="s">
        <v>377</v>
      </c>
      <c r="F64" s="269"/>
      <c r="G64" s="269"/>
      <c r="H64" s="269"/>
      <c r="I64" s="272"/>
      <c r="J64" s="272"/>
      <c r="K64" s="273"/>
      <c r="L64" s="306"/>
      <c r="M64" s="269"/>
      <c r="N64" s="270"/>
      <c r="O64" s="271" t="s">
        <v>555</v>
      </c>
      <c r="P64" s="269"/>
      <c r="Q64" s="269"/>
      <c r="R64" s="269"/>
      <c r="S64" s="272"/>
      <c r="T64" s="272"/>
      <c r="U64" s="273"/>
      <c r="V64" s="63"/>
      <c r="W64" s="63" t="b">
        <f>NOT(ISERROR((FIND("Seçmeli",E63))))</f>
        <v>0</v>
      </c>
      <c r="X64" s="63" t="b">
        <f>NOT(ISERROR((FIND("Seçmeli",O63))))</f>
        <v>0</v>
      </c>
      <c r="Y64" s="63" t="str">
        <f>+IF(W63=TRUE,J63,"")</f>
        <v/>
      </c>
      <c r="Z64" s="63" t="str">
        <f>+IF(X63=TRUE,T63,"")</f>
        <v/>
      </c>
      <c r="AA64" s="63" t="b">
        <f>NOT(ISERROR((FIND("Bölüm",E63))))</f>
        <v>0</v>
      </c>
      <c r="AB64" s="63" t="b">
        <f>NOT(ISERROR((FIND("Bölüm",O63))))</f>
        <v>0</v>
      </c>
      <c r="AC64" s="63" t="b">
        <f>NOT(ISERROR((FIND("Fakülte",E63))))</f>
        <v>0</v>
      </c>
      <c r="AD64" s="63" t="b">
        <f>NOT(ISERROR((FIND("Fakülte",O63))))</f>
        <v>0</v>
      </c>
      <c r="AE64" s="63" t="b">
        <f>NOT(ISERROR((FIND("Üniversite",E63))))</f>
        <v>0</v>
      </c>
      <c r="AF64" s="63" t="b">
        <f>NOT(ISERROR((FIND("Üniversite",O63))))</f>
        <v>0</v>
      </c>
      <c r="AG64" s="63" t="b">
        <f>NOT(ISERROR((FIND("Staj",E63))))</f>
        <v>0</v>
      </c>
      <c r="AH64" s="63" t="b">
        <f>NOT(ISERROR((FIND("Staj",O63))))</f>
        <v>0</v>
      </c>
      <c r="AI64" s="9" t="s">
        <v>521</v>
      </c>
    </row>
    <row r="65" spans="1:35" ht="14.25" customHeight="1" x14ac:dyDescent="0.3">
      <c r="A65" s="309"/>
      <c r="B65" s="306"/>
      <c r="C65" s="52">
        <f>+IF(D65="","",C63+1)</f>
        <v>8</v>
      </c>
      <c r="D65" s="61" t="s">
        <v>118</v>
      </c>
      <c r="E65" s="62" t="s">
        <v>119</v>
      </c>
      <c r="F65" s="57">
        <v>2</v>
      </c>
      <c r="G65" s="57">
        <v>0</v>
      </c>
      <c r="H65" s="57">
        <v>0</v>
      </c>
      <c r="I65" s="58">
        <f>IF(E65="","",SUM(F65,SUM(G65,H65)/2))</f>
        <v>2</v>
      </c>
      <c r="J65" s="59">
        <v>2</v>
      </c>
      <c r="K65" s="60"/>
      <c r="L65" s="306"/>
      <c r="M65" s="52" t="str">
        <f>+IF(N65="","",M63+1)</f>
        <v/>
      </c>
      <c r="N65" s="61"/>
      <c r="O65" s="62"/>
      <c r="P65" s="57"/>
      <c r="Q65" s="57"/>
      <c r="R65" s="57"/>
      <c r="S65" s="58" t="str">
        <f>IF(O65="","",SUM(P65,SUM(Q65,R65)/2))</f>
        <v/>
      </c>
      <c r="T65" s="59"/>
      <c r="U65" s="60"/>
      <c r="V65" s="63"/>
      <c r="W65" s="63" t="b">
        <f>NOT(ISERROR((FIND("Seçmeli",E65))))</f>
        <v>0</v>
      </c>
      <c r="X65" s="63" t="b">
        <f>NOT(ISERROR((FIND("Seçmeli",O65))))</f>
        <v>0</v>
      </c>
      <c r="Y65" s="63" t="str">
        <f>+IF(W65=TRUE,J65,"")</f>
        <v/>
      </c>
      <c r="Z65" s="63" t="str">
        <f>+IF(X65=TRUE,T65,"")</f>
        <v/>
      </c>
      <c r="AA65" s="63" t="b">
        <f>NOT(ISERROR((FIND("Bölüm",E65))))</f>
        <v>0</v>
      </c>
      <c r="AB65" s="63" t="b">
        <f>NOT(ISERROR((FIND("Bölüm",O65))))</f>
        <v>0</v>
      </c>
      <c r="AC65" s="63" t="b">
        <f>NOT(ISERROR((FIND("Fakülte",E65))))</f>
        <v>0</v>
      </c>
      <c r="AD65" s="63" t="b">
        <f>NOT(ISERROR((FIND("Fakülte",O65))))</f>
        <v>0</v>
      </c>
      <c r="AE65" s="63" t="b">
        <f>NOT(ISERROR((FIND("Üniversite",E65))))</f>
        <v>0</v>
      </c>
      <c r="AF65" s="63" t="b">
        <f>NOT(ISERROR((FIND("Üniversite",O65))))</f>
        <v>0</v>
      </c>
      <c r="AG65" s="63" t="b">
        <f>NOT(ISERROR((FIND("Staj",E65))))</f>
        <v>0</v>
      </c>
      <c r="AH65" s="63" t="b">
        <f>NOT(ISERROR((FIND("Staj",O65))))</f>
        <v>0</v>
      </c>
      <c r="AI65" s="9" t="str">
        <f>+IF(OR(D65&lt;&gt;"",N65&lt;&gt;""),"","boş")</f>
        <v/>
      </c>
    </row>
    <row r="66" spans="1:35" ht="14.25" hidden="1" customHeight="1" x14ac:dyDescent="0.3">
      <c r="A66" s="309"/>
      <c r="B66" s="306"/>
      <c r="C66" s="269"/>
      <c r="D66" s="270"/>
      <c r="E66" s="271" t="s">
        <v>554</v>
      </c>
      <c r="F66" s="269"/>
      <c r="G66" s="269"/>
      <c r="H66" s="269"/>
      <c r="I66" s="272"/>
      <c r="J66" s="272"/>
      <c r="K66" s="273"/>
      <c r="L66" s="306"/>
      <c r="M66" s="269"/>
      <c r="N66" s="270"/>
      <c r="O66" s="271"/>
      <c r="P66" s="269"/>
      <c r="Q66" s="269"/>
      <c r="R66" s="269"/>
      <c r="S66" s="272"/>
      <c r="T66" s="272"/>
      <c r="U66" s="273"/>
      <c r="V66" s="63"/>
      <c r="W66" s="63" t="b">
        <f>NOT(ISERROR((FIND("Seçmeli",E65))))</f>
        <v>0</v>
      </c>
      <c r="X66" s="63" t="b">
        <f>NOT(ISERROR((FIND("Seçmeli",O65))))</f>
        <v>0</v>
      </c>
      <c r="Y66" s="63" t="str">
        <f>+IF(W65=TRUE,J65,"")</f>
        <v/>
      </c>
      <c r="Z66" s="63" t="str">
        <f>+IF(X65=TRUE,T65,"")</f>
        <v/>
      </c>
      <c r="AA66" s="63" t="b">
        <f>NOT(ISERROR((FIND("Bölüm",E65))))</f>
        <v>0</v>
      </c>
      <c r="AB66" s="63" t="b">
        <f>NOT(ISERROR((FIND("Bölüm",O65))))</f>
        <v>0</v>
      </c>
      <c r="AC66" s="63" t="b">
        <f>NOT(ISERROR((FIND("Fakülte",E65))))</f>
        <v>0</v>
      </c>
      <c r="AD66" s="63" t="b">
        <f>NOT(ISERROR((FIND("Fakülte",O65))))</f>
        <v>0</v>
      </c>
      <c r="AE66" s="63" t="b">
        <f>NOT(ISERROR((FIND("Üniversite",E65))))</f>
        <v>0</v>
      </c>
      <c r="AF66" s="63" t="b">
        <f>NOT(ISERROR((FIND("Üniversite",O65))))</f>
        <v>0</v>
      </c>
      <c r="AG66" s="63" t="b">
        <f>NOT(ISERROR((FIND("Staj",E65))))</f>
        <v>0</v>
      </c>
      <c r="AH66" s="63" t="b">
        <f>NOT(ISERROR((FIND("Staj",O65))))</f>
        <v>0</v>
      </c>
      <c r="AI66" s="9" t="s">
        <v>521</v>
      </c>
    </row>
    <row r="67" spans="1:35" ht="14.25" hidden="1" customHeight="1" x14ac:dyDescent="0.3">
      <c r="A67" s="309"/>
      <c r="B67" s="306"/>
      <c r="C67" s="52" t="str">
        <f>+IF(D67="","",C65+1)</f>
        <v/>
      </c>
      <c r="D67" s="61"/>
      <c r="E67" s="62"/>
      <c r="F67" s="57"/>
      <c r="G67" s="57"/>
      <c r="H67" s="57"/>
      <c r="I67" s="58" t="str">
        <f>IF(E67="","",SUM(F67,SUM(G67,H67)/2))</f>
        <v/>
      </c>
      <c r="J67" s="59"/>
      <c r="K67" s="60"/>
      <c r="L67" s="306"/>
      <c r="M67" s="52" t="str">
        <f>+IF(N67="","",M65+1)</f>
        <v/>
      </c>
      <c r="N67" s="61"/>
      <c r="O67" s="62"/>
      <c r="P67" s="57"/>
      <c r="Q67" s="57"/>
      <c r="R67" s="57"/>
      <c r="S67" s="58" t="str">
        <f>IF(O67="","",SUM(P67,SUM(Q67,R67)/2))</f>
        <v/>
      </c>
      <c r="T67" s="59"/>
      <c r="U67" s="60"/>
      <c r="V67" s="63"/>
      <c r="W67" s="63" t="b">
        <f>NOT(ISERROR((FIND("Seçmeli",E67))))</f>
        <v>0</v>
      </c>
      <c r="X67" s="63" t="b">
        <f>NOT(ISERROR((FIND("Seçmeli",O67))))</f>
        <v>0</v>
      </c>
      <c r="Y67" s="63" t="str">
        <f>+IF(W67=TRUE,J67,"")</f>
        <v/>
      </c>
      <c r="Z67" s="63" t="str">
        <f>+IF(X67=TRUE,T67,"")</f>
        <v/>
      </c>
      <c r="AA67" s="63" t="b">
        <f>NOT(ISERROR((FIND("Bölüm",E67))))</f>
        <v>0</v>
      </c>
      <c r="AB67" s="63" t="b">
        <f>NOT(ISERROR((FIND("Bölüm",O67))))</f>
        <v>0</v>
      </c>
      <c r="AC67" s="63" t="b">
        <f>NOT(ISERROR((FIND("Fakülte",E67))))</f>
        <v>0</v>
      </c>
      <c r="AD67" s="63" t="b">
        <f>NOT(ISERROR((FIND("Fakülte",O67))))</f>
        <v>0</v>
      </c>
      <c r="AE67" s="63" t="b">
        <f>NOT(ISERROR((FIND("Üniversite",E67))))</f>
        <v>0</v>
      </c>
      <c r="AF67" s="63" t="b">
        <f>NOT(ISERROR((FIND("Üniversite",O67))))</f>
        <v>0</v>
      </c>
      <c r="AG67" s="63" t="b">
        <f>NOT(ISERROR((FIND("Staj",E67))))</f>
        <v>0</v>
      </c>
      <c r="AH67" s="63" t="b">
        <f>NOT(ISERROR((FIND("Staj",O67))))</f>
        <v>0</v>
      </c>
      <c r="AI67" s="9" t="str">
        <f>+IF(OR(D67&lt;&gt;"",N67&lt;&gt;""),"","boş")</f>
        <v>boş</v>
      </c>
    </row>
    <row r="68" spans="1:35" ht="14.25" hidden="1" customHeight="1" x14ac:dyDescent="0.3">
      <c r="A68" s="309"/>
      <c r="B68" s="306"/>
      <c r="C68" s="269"/>
      <c r="D68" s="270"/>
      <c r="E68" s="271"/>
      <c r="F68" s="269"/>
      <c r="G68" s="269"/>
      <c r="H68" s="269"/>
      <c r="I68" s="272"/>
      <c r="J68" s="272"/>
      <c r="K68" s="273"/>
      <c r="L68" s="306"/>
      <c r="M68" s="269"/>
      <c r="N68" s="270"/>
      <c r="O68" s="271"/>
      <c r="P68" s="269"/>
      <c r="Q68" s="269"/>
      <c r="R68" s="269"/>
      <c r="S68" s="272"/>
      <c r="T68" s="272"/>
      <c r="U68" s="273"/>
      <c r="V68" s="63"/>
      <c r="W68" s="63" t="b">
        <f>NOT(ISERROR((FIND("Seçmeli",E67))))</f>
        <v>0</v>
      </c>
      <c r="X68" s="63" t="b">
        <f>NOT(ISERROR((FIND("Seçmeli",O67))))</f>
        <v>0</v>
      </c>
      <c r="Y68" s="63" t="str">
        <f>+IF(W67=TRUE,J67,"")</f>
        <v/>
      </c>
      <c r="Z68" s="63" t="str">
        <f>+IF(X67=TRUE,T67,"")</f>
        <v/>
      </c>
      <c r="AA68" s="63" t="b">
        <f>NOT(ISERROR((FIND("Bölüm",E67))))</f>
        <v>0</v>
      </c>
      <c r="AB68" s="63" t="b">
        <f>NOT(ISERROR((FIND("Bölüm",O67))))</f>
        <v>0</v>
      </c>
      <c r="AC68" s="63" t="b">
        <f>NOT(ISERROR((FIND("Fakülte",E67))))</f>
        <v>0</v>
      </c>
      <c r="AD68" s="63" t="b">
        <f>NOT(ISERROR((FIND("Fakülte",O67))))</f>
        <v>0</v>
      </c>
      <c r="AE68" s="63" t="b">
        <f>NOT(ISERROR((FIND("Üniversite",E67))))</f>
        <v>0</v>
      </c>
      <c r="AF68" s="63" t="b">
        <f>NOT(ISERROR((FIND("Üniversite",O67))))</f>
        <v>0</v>
      </c>
      <c r="AG68" s="63" t="b">
        <f>NOT(ISERROR((FIND("Staj",E67))))</f>
        <v>0</v>
      </c>
      <c r="AH68" s="63" t="b">
        <f>NOT(ISERROR((FIND("Staj",O67))))</f>
        <v>0</v>
      </c>
      <c r="AI68" s="9" t="s">
        <v>521</v>
      </c>
    </row>
    <row r="69" spans="1:35" ht="14.25" hidden="1" customHeight="1" x14ac:dyDescent="0.3">
      <c r="A69" s="309"/>
      <c r="B69" s="306"/>
      <c r="C69" s="52" t="str">
        <f>+IF(D69="","",C67+1)</f>
        <v/>
      </c>
      <c r="D69" s="61"/>
      <c r="E69" s="62"/>
      <c r="F69" s="57"/>
      <c r="G69" s="57"/>
      <c r="H69" s="57"/>
      <c r="I69" s="58" t="str">
        <f>IF(E69="","",SUM(F69,SUM(G69,H69)/2))</f>
        <v/>
      </c>
      <c r="J69" s="59"/>
      <c r="K69" s="60"/>
      <c r="L69" s="306"/>
      <c r="M69" s="52" t="str">
        <f>+IF(N69="","",M67+1)</f>
        <v/>
      </c>
      <c r="N69" s="61"/>
      <c r="O69" s="62"/>
      <c r="P69" s="57"/>
      <c r="Q69" s="57"/>
      <c r="R69" s="57"/>
      <c r="S69" s="58" t="str">
        <f>IF(O69="","",SUM(P69,SUM(Q69,R69)/2))</f>
        <v/>
      </c>
      <c r="T69" s="59"/>
      <c r="U69" s="60"/>
      <c r="V69" s="63"/>
      <c r="W69" s="63" t="b">
        <f>NOT(ISERROR((FIND("Seçmeli",E69))))</f>
        <v>0</v>
      </c>
      <c r="X69" s="63" t="b">
        <f>NOT(ISERROR((FIND("Seçmeli",O69))))</f>
        <v>0</v>
      </c>
      <c r="Y69" s="63" t="str">
        <f>+IF(W69=TRUE,J69,"")</f>
        <v/>
      </c>
      <c r="Z69" s="63" t="str">
        <f>+IF(X69=TRUE,T69,"")</f>
        <v/>
      </c>
      <c r="AA69" s="63" t="b">
        <f>NOT(ISERROR((FIND("Bölüm",E69))))</f>
        <v>0</v>
      </c>
      <c r="AB69" s="63" t="b">
        <f>NOT(ISERROR((FIND("Bölüm",O69))))</f>
        <v>0</v>
      </c>
      <c r="AC69" s="63" t="b">
        <f>NOT(ISERROR((FIND("Fakülte",E69))))</f>
        <v>0</v>
      </c>
      <c r="AD69" s="63" t="b">
        <f>NOT(ISERROR((FIND("Fakülte",O69))))</f>
        <v>0</v>
      </c>
      <c r="AE69" s="63" t="b">
        <f>NOT(ISERROR((FIND("Üniversite",E69))))</f>
        <v>0</v>
      </c>
      <c r="AF69" s="63" t="b">
        <f>NOT(ISERROR((FIND("Üniversite",O69))))</f>
        <v>0</v>
      </c>
      <c r="AG69" s="63" t="b">
        <f>NOT(ISERROR((FIND("Staj",E69))))</f>
        <v>0</v>
      </c>
      <c r="AH69" s="63" t="b">
        <f>NOT(ISERROR((FIND("Staj",O69))))</f>
        <v>0</v>
      </c>
      <c r="AI69" s="9" t="str">
        <f>+IF(OR(D69&lt;&gt;"",N69&lt;&gt;""),"","boş")</f>
        <v>boş</v>
      </c>
    </row>
    <row r="70" spans="1:35" ht="14.25" hidden="1" customHeight="1" x14ac:dyDescent="0.3">
      <c r="A70" s="309"/>
      <c r="B70" s="306"/>
      <c r="C70" s="269"/>
      <c r="D70" s="270"/>
      <c r="E70" s="271"/>
      <c r="F70" s="269"/>
      <c r="G70" s="269"/>
      <c r="H70" s="269"/>
      <c r="I70" s="272"/>
      <c r="J70" s="272"/>
      <c r="K70" s="273"/>
      <c r="L70" s="306"/>
      <c r="M70" s="269"/>
      <c r="N70" s="270"/>
      <c r="O70" s="271"/>
      <c r="P70" s="269"/>
      <c r="Q70" s="269"/>
      <c r="R70" s="269"/>
      <c r="S70" s="272"/>
      <c r="T70" s="272"/>
      <c r="U70" s="273"/>
      <c r="V70" s="63"/>
      <c r="W70" s="63" t="b">
        <f>NOT(ISERROR((FIND("Seçmeli",E69))))</f>
        <v>0</v>
      </c>
      <c r="X70" s="63" t="b">
        <f>NOT(ISERROR((FIND("Seçmeli",O69))))</f>
        <v>0</v>
      </c>
      <c r="Y70" s="63" t="str">
        <f>+IF(W69=TRUE,J69,"")</f>
        <v/>
      </c>
      <c r="Z70" s="63" t="str">
        <f>+IF(X69=TRUE,T69,"")</f>
        <v/>
      </c>
      <c r="AA70" s="63" t="b">
        <f>NOT(ISERROR((FIND("Bölüm",E69))))</f>
        <v>0</v>
      </c>
      <c r="AB70" s="63" t="b">
        <f>NOT(ISERROR((FIND("Bölüm",O69))))</f>
        <v>0</v>
      </c>
      <c r="AC70" s="63" t="b">
        <f>NOT(ISERROR((FIND("Fakülte",E69))))</f>
        <v>0</v>
      </c>
      <c r="AD70" s="63" t="b">
        <f>NOT(ISERROR((FIND("Fakülte",O69))))</f>
        <v>0</v>
      </c>
      <c r="AE70" s="63" t="b">
        <f>NOT(ISERROR((FIND("Üniversite",E69))))</f>
        <v>0</v>
      </c>
      <c r="AF70" s="63" t="b">
        <f>NOT(ISERROR((FIND("Üniversite",O69))))</f>
        <v>0</v>
      </c>
      <c r="AG70" s="63" t="b">
        <f>NOT(ISERROR((FIND("Staj",E69))))</f>
        <v>0</v>
      </c>
      <c r="AH70" s="63" t="b">
        <f>NOT(ISERROR((FIND("Staj",O69))))</f>
        <v>0</v>
      </c>
      <c r="AI70" s="9" t="s">
        <v>521</v>
      </c>
    </row>
    <row r="71" spans="1:35" ht="14.25" customHeight="1" x14ac:dyDescent="0.3">
      <c r="A71" s="309"/>
      <c r="B71" s="306"/>
      <c r="C71" s="72"/>
      <c r="D71" s="73"/>
      <c r="E71" s="78" t="s">
        <v>40</v>
      </c>
      <c r="F71" s="74">
        <f t="shared" ref="F71:J71" si="10">+SUM(F51:F70)</f>
        <v>23</v>
      </c>
      <c r="G71" s="75">
        <f t="shared" si="10"/>
        <v>1</v>
      </c>
      <c r="H71" s="75">
        <f t="shared" si="10"/>
        <v>2</v>
      </c>
      <c r="I71" s="75">
        <f t="shared" si="10"/>
        <v>24.5</v>
      </c>
      <c r="J71" s="76">
        <f t="shared" si="10"/>
        <v>32</v>
      </c>
      <c r="K71" s="77"/>
      <c r="L71" s="306"/>
      <c r="M71" s="72"/>
      <c r="N71" s="73"/>
      <c r="O71" s="78" t="s">
        <v>40</v>
      </c>
      <c r="P71" s="74">
        <f t="shared" ref="P71:T71" si="11">+SUM(P51:P70)</f>
        <v>20</v>
      </c>
      <c r="Q71" s="75">
        <f t="shared" si="11"/>
        <v>2</v>
      </c>
      <c r="R71" s="75">
        <f t="shared" si="11"/>
        <v>1</v>
      </c>
      <c r="S71" s="75">
        <f t="shared" si="11"/>
        <v>21.5</v>
      </c>
      <c r="T71" s="76">
        <f t="shared" si="11"/>
        <v>28</v>
      </c>
      <c r="U71" s="77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9"/>
    </row>
    <row r="72" spans="1:35" ht="14.25" customHeight="1" x14ac:dyDescent="0.3">
      <c r="A72" s="310"/>
      <c r="B72" s="307"/>
      <c r="C72" s="86"/>
      <c r="D72" s="87"/>
      <c r="E72" s="88" t="s">
        <v>41</v>
      </c>
      <c r="F72" s="90">
        <f t="shared" ref="F72:J72" si="12">P49+F71</f>
        <v>97</v>
      </c>
      <c r="G72" s="90">
        <f t="shared" si="12"/>
        <v>11</v>
      </c>
      <c r="H72" s="90">
        <f t="shared" si="12"/>
        <v>12</v>
      </c>
      <c r="I72" s="90">
        <f t="shared" si="12"/>
        <v>108.5</v>
      </c>
      <c r="J72" s="91">
        <f t="shared" si="12"/>
        <v>152</v>
      </c>
      <c r="K72" s="92"/>
      <c r="L72" s="307"/>
      <c r="M72" s="86"/>
      <c r="N72" s="87"/>
      <c r="O72" s="88" t="s">
        <v>41</v>
      </c>
      <c r="P72" s="90">
        <f t="shared" ref="P72:T72" si="13">F72+P71</f>
        <v>117</v>
      </c>
      <c r="Q72" s="90">
        <f t="shared" si="13"/>
        <v>13</v>
      </c>
      <c r="R72" s="90">
        <f t="shared" si="13"/>
        <v>13</v>
      </c>
      <c r="S72" s="90">
        <f t="shared" si="13"/>
        <v>130</v>
      </c>
      <c r="T72" s="91">
        <f t="shared" si="13"/>
        <v>180</v>
      </c>
      <c r="U72" s="92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9"/>
    </row>
    <row r="73" spans="1:35" ht="14.25" customHeight="1" x14ac:dyDescent="0.3">
      <c r="A73" s="327" t="s">
        <v>138</v>
      </c>
      <c r="B73" s="263">
        <v>7</v>
      </c>
      <c r="C73" s="264" t="s">
        <v>5</v>
      </c>
      <c r="D73" s="265" t="s">
        <v>6</v>
      </c>
      <c r="E73" s="265" t="s">
        <v>7</v>
      </c>
      <c r="F73" s="266" t="s">
        <v>8</v>
      </c>
      <c r="G73" s="266" t="s">
        <v>9</v>
      </c>
      <c r="H73" s="266" t="s">
        <v>10</v>
      </c>
      <c r="I73" s="266" t="s">
        <v>11</v>
      </c>
      <c r="J73" s="267" t="s">
        <v>3</v>
      </c>
      <c r="K73" s="268"/>
      <c r="L73" s="263">
        <v>8</v>
      </c>
      <c r="M73" s="264" t="s">
        <v>5</v>
      </c>
      <c r="N73" s="265" t="s">
        <v>6</v>
      </c>
      <c r="O73" s="265" t="s">
        <v>7</v>
      </c>
      <c r="P73" s="266" t="s">
        <v>8</v>
      </c>
      <c r="Q73" s="266" t="s">
        <v>9</v>
      </c>
      <c r="R73" s="266" t="s">
        <v>10</v>
      </c>
      <c r="S73" s="266" t="s">
        <v>11</v>
      </c>
      <c r="T73" s="267" t="s">
        <v>3</v>
      </c>
      <c r="U73" s="268" t="s">
        <v>12</v>
      </c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9"/>
    </row>
    <row r="74" spans="1:35" ht="14.25" customHeight="1" x14ac:dyDescent="0.3">
      <c r="A74" s="309"/>
      <c r="B74" s="328" t="s">
        <v>139</v>
      </c>
      <c r="C74" s="52">
        <f>+IF(D74="","",1)</f>
        <v>1</v>
      </c>
      <c r="D74" s="61" t="s">
        <v>247</v>
      </c>
      <c r="E74" s="62" t="s">
        <v>248</v>
      </c>
      <c r="F74" s="57">
        <v>2</v>
      </c>
      <c r="G74" s="57">
        <v>2</v>
      </c>
      <c r="H74" s="57">
        <v>0</v>
      </c>
      <c r="I74" s="58">
        <f>IF(E74="","",SUM(F74,SUM(G74,H74)/2))</f>
        <v>3</v>
      </c>
      <c r="J74" s="59">
        <v>5</v>
      </c>
      <c r="K74" s="60"/>
      <c r="L74" s="328" t="s">
        <v>159</v>
      </c>
      <c r="M74" s="52">
        <f>+IF(N74="","",1)</f>
        <v>1</v>
      </c>
      <c r="N74" s="61" t="s">
        <v>259</v>
      </c>
      <c r="O74" s="62" t="s">
        <v>260</v>
      </c>
      <c r="P74" s="57">
        <v>3</v>
      </c>
      <c r="Q74" s="57">
        <v>0</v>
      </c>
      <c r="R74" s="57">
        <v>0</v>
      </c>
      <c r="S74" s="58">
        <f>IF(O74="","",SUM(P74,SUM(Q74,R74)/2))</f>
        <v>3</v>
      </c>
      <c r="T74" s="59">
        <v>9</v>
      </c>
      <c r="U74" s="60"/>
      <c r="V74" s="63"/>
      <c r="W74" s="63" t="b">
        <f>NOT(ISERROR((FIND("Seçmeli",E74))))</f>
        <v>0</v>
      </c>
      <c r="X74" s="63" t="b">
        <f>NOT(ISERROR((FIND("Seçmeli",O74))))</f>
        <v>1</v>
      </c>
      <c r="Y74" s="63" t="str">
        <f>+IF(W74=TRUE,J74,"")</f>
        <v/>
      </c>
      <c r="Z74" s="63">
        <f>+IF(X74=TRUE,T74,"")</f>
        <v>9</v>
      </c>
      <c r="AA74" s="63" t="b">
        <f>NOT(ISERROR((FIND("Bölüm",E74))))</f>
        <v>0</v>
      </c>
      <c r="AB74" s="63" t="b">
        <f>NOT(ISERROR((FIND("Bölüm",O74))))</f>
        <v>1</v>
      </c>
      <c r="AC74" s="63" t="b">
        <f>NOT(ISERROR((FIND("Fakülte",E74))))</f>
        <v>0</v>
      </c>
      <c r="AD74" s="63" t="b">
        <f>NOT(ISERROR((FIND("Fakülte",O74))))</f>
        <v>0</v>
      </c>
      <c r="AE74" s="63" t="b">
        <f>NOT(ISERROR((FIND("Üniversite",E74))))</f>
        <v>0</v>
      </c>
      <c r="AF74" s="63" t="b">
        <f>NOT(ISERROR((FIND("Üniversite",O74))))</f>
        <v>0</v>
      </c>
      <c r="AG74" s="63" t="b">
        <f>NOT(ISERROR((FIND("Staj",E74))))</f>
        <v>0</v>
      </c>
      <c r="AH74" s="63" t="b">
        <f>NOT(ISERROR((FIND("Staj",O74))))</f>
        <v>0</v>
      </c>
      <c r="AI74" s="9" t="str">
        <f>+IF(OR(D74&lt;&gt;"",N74&lt;&gt;""),"","boş")</f>
        <v/>
      </c>
    </row>
    <row r="75" spans="1:35" ht="14.25" hidden="1" customHeight="1" x14ac:dyDescent="0.3">
      <c r="A75" s="309"/>
      <c r="B75" s="306"/>
      <c r="C75" s="269"/>
      <c r="D75" s="270"/>
      <c r="E75" s="271" t="s">
        <v>591</v>
      </c>
      <c r="F75" s="269"/>
      <c r="G75" s="269"/>
      <c r="H75" s="269"/>
      <c r="I75" s="272"/>
      <c r="J75" s="272"/>
      <c r="K75" s="273"/>
      <c r="L75" s="306"/>
      <c r="M75" s="269"/>
      <c r="N75" s="270"/>
      <c r="O75" s="271" t="s">
        <v>565</v>
      </c>
      <c r="P75" s="269"/>
      <c r="Q75" s="269"/>
      <c r="R75" s="269"/>
      <c r="S75" s="272"/>
      <c r="T75" s="272"/>
      <c r="U75" s="273"/>
      <c r="V75" s="63"/>
      <c r="W75" s="63" t="b">
        <f>NOT(ISERROR((FIND("Seçmeli",E74))))</f>
        <v>0</v>
      </c>
      <c r="X75" s="63" t="b">
        <f>NOT(ISERROR((FIND("Seçmeli",O74))))</f>
        <v>1</v>
      </c>
      <c r="Y75" s="63" t="str">
        <f>+IF(W74=TRUE,J74,"")</f>
        <v/>
      </c>
      <c r="Z75" s="63">
        <f>+IF(X74=TRUE,T74,"")</f>
        <v>9</v>
      </c>
      <c r="AA75" s="63" t="b">
        <f>NOT(ISERROR((FIND("Bölüm",E74))))</f>
        <v>0</v>
      </c>
      <c r="AB75" s="63" t="b">
        <f>NOT(ISERROR((FIND("Bölüm",O74))))</f>
        <v>1</v>
      </c>
      <c r="AC75" s="63" t="b">
        <f>NOT(ISERROR((FIND("Fakülte",E74))))</f>
        <v>0</v>
      </c>
      <c r="AD75" s="63" t="b">
        <f>NOT(ISERROR((FIND("Fakülte",O74))))</f>
        <v>0</v>
      </c>
      <c r="AE75" s="63" t="b">
        <f>NOT(ISERROR((FIND("Üniversite",E74))))</f>
        <v>0</v>
      </c>
      <c r="AF75" s="63" t="b">
        <f>NOT(ISERROR((FIND("Üniversite",O74))))</f>
        <v>0</v>
      </c>
      <c r="AG75" s="63" t="b">
        <f>NOT(ISERROR((FIND("Staj",E74))))</f>
        <v>0</v>
      </c>
      <c r="AH75" s="63" t="b">
        <f>NOT(ISERROR((FIND("Staj",O74))))</f>
        <v>0</v>
      </c>
      <c r="AI75" s="9" t="s">
        <v>521</v>
      </c>
    </row>
    <row r="76" spans="1:35" ht="14.25" customHeight="1" x14ac:dyDescent="0.3">
      <c r="A76" s="309"/>
      <c r="B76" s="306"/>
      <c r="C76" s="52">
        <f>+IF(D76="","",C74+1)</f>
        <v>2</v>
      </c>
      <c r="D76" s="61" t="s">
        <v>249</v>
      </c>
      <c r="E76" s="62" t="s">
        <v>250</v>
      </c>
      <c r="F76" s="57">
        <v>3</v>
      </c>
      <c r="G76" s="57">
        <v>0</v>
      </c>
      <c r="H76" s="57">
        <v>0</v>
      </c>
      <c r="I76" s="58">
        <f>IF(E76="","",SUM(F76,SUM(G76,H76)/2))</f>
        <v>3</v>
      </c>
      <c r="J76" s="59">
        <v>6</v>
      </c>
      <c r="K76" s="60" t="s">
        <v>251</v>
      </c>
      <c r="L76" s="306"/>
      <c r="M76" s="52">
        <f>+IF(N76="","",M74+1)</f>
        <v>2</v>
      </c>
      <c r="N76" s="61" t="s">
        <v>261</v>
      </c>
      <c r="O76" s="62" t="s">
        <v>262</v>
      </c>
      <c r="P76" s="57">
        <v>3</v>
      </c>
      <c r="Q76" s="57">
        <v>0</v>
      </c>
      <c r="R76" s="57">
        <v>0</v>
      </c>
      <c r="S76" s="58">
        <f>IF(O76="","",SUM(P76,SUM(Q76,R76)/2))</f>
        <v>3</v>
      </c>
      <c r="T76" s="59">
        <v>8</v>
      </c>
      <c r="U76" s="60"/>
      <c r="V76" s="63"/>
      <c r="W76" s="63" t="b">
        <f>NOT(ISERROR((FIND("Seçmeli",E76))))</f>
        <v>0</v>
      </c>
      <c r="X76" s="63" t="b">
        <f>NOT(ISERROR((FIND("Seçmeli",O76))))</f>
        <v>1</v>
      </c>
      <c r="Y76" s="63" t="str">
        <f>+IF(W76=TRUE,J76,"")</f>
        <v/>
      </c>
      <c r="Z76" s="63">
        <f>+IF(X76=TRUE,T76,"")</f>
        <v>8</v>
      </c>
      <c r="AA76" s="63" t="b">
        <f>NOT(ISERROR((FIND("Bölüm",E76))))</f>
        <v>0</v>
      </c>
      <c r="AB76" s="63" t="b">
        <f>NOT(ISERROR((FIND("Bölüm",O76))))</f>
        <v>1</v>
      </c>
      <c r="AC76" s="63" t="b">
        <f>NOT(ISERROR((FIND("Fakülte",E76))))</f>
        <v>0</v>
      </c>
      <c r="AD76" s="63" t="b">
        <f>NOT(ISERROR((FIND("Fakülte",O76))))</f>
        <v>0</v>
      </c>
      <c r="AE76" s="63" t="b">
        <f>NOT(ISERROR((FIND("Üniversite",E76))))</f>
        <v>0</v>
      </c>
      <c r="AF76" s="63" t="b">
        <f>NOT(ISERROR((FIND("Üniversite",O76))))</f>
        <v>0</v>
      </c>
      <c r="AG76" s="63" t="b">
        <f>NOT(ISERROR((FIND("Staj",E76))))</f>
        <v>0</v>
      </c>
      <c r="AH76" s="63" t="b">
        <f>NOT(ISERROR((FIND("Staj",O76))))</f>
        <v>0</v>
      </c>
      <c r="AI76" s="9" t="str">
        <f>+IF(OR(D76&lt;&gt;"",N76&lt;&gt;""),"","boş")</f>
        <v/>
      </c>
    </row>
    <row r="77" spans="1:35" ht="14.25" hidden="1" customHeight="1" x14ac:dyDescent="0.3">
      <c r="A77" s="309"/>
      <c r="B77" s="306"/>
      <c r="C77" s="269"/>
      <c r="D77" s="270"/>
      <c r="E77" s="271" t="s">
        <v>592</v>
      </c>
      <c r="F77" s="269"/>
      <c r="G77" s="269"/>
      <c r="H77" s="269"/>
      <c r="I77" s="272"/>
      <c r="J77" s="272"/>
      <c r="K77" s="273"/>
      <c r="L77" s="306"/>
      <c r="M77" s="269"/>
      <c r="N77" s="270"/>
      <c r="O77" s="271" t="s">
        <v>593</v>
      </c>
      <c r="P77" s="269"/>
      <c r="Q77" s="269"/>
      <c r="R77" s="269"/>
      <c r="S77" s="272"/>
      <c r="T77" s="272"/>
      <c r="U77" s="273"/>
      <c r="V77" s="63"/>
      <c r="W77" s="63" t="b">
        <f>NOT(ISERROR((FIND("Seçmeli",E76))))</f>
        <v>0</v>
      </c>
      <c r="X77" s="63" t="b">
        <f>NOT(ISERROR((FIND("Seçmeli",O76))))</f>
        <v>1</v>
      </c>
      <c r="Y77" s="63" t="str">
        <f>+IF(W76=TRUE,J76,"")</f>
        <v/>
      </c>
      <c r="Z77" s="63">
        <f>+IF(X76=TRUE,T76,"")</f>
        <v>8</v>
      </c>
      <c r="AA77" s="63" t="b">
        <f>NOT(ISERROR((FIND("Bölüm",E76))))</f>
        <v>0</v>
      </c>
      <c r="AB77" s="63" t="b">
        <f>NOT(ISERROR((FIND("Bölüm",O76))))</f>
        <v>1</v>
      </c>
      <c r="AC77" s="63" t="b">
        <f>NOT(ISERROR((FIND("Fakülte",E76))))</f>
        <v>0</v>
      </c>
      <c r="AD77" s="63" t="b">
        <f>NOT(ISERROR((FIND("Fakülte",O76))))</f>
        <v>0</v>
      </c>
      <c r="AE77" s="63" t="b">
        <f>NOT(ISERROR((FIND("Üniversite",E76))))</f>
        <v>0</v>
      </c>
      <c r="AF77" s="63" t="b">
        <f>NOT(ISERROR((FIND("Üniversite",O76))))</f>
        <v>0</v>
      </c>
      <c r="AG77" s="63" t="b">
        <f>NOT(ISERROR((FIND("Staj",E76))))</f>
        <v>0</v>
      </c>
      <c r="AH77" s="63" t="b">
        <f>NOT(ISERROR((FIND("Staj",O76))))</f>
        <v>0</v>
      </c>
      <c r="AI77" s="9" t="s">
        <v>521</v>
      </c>
    </row>
    <row r="78" spans="1:35" ht="14.25" customHeight="1" x14ac:dyDescent="0.3">
      <c r="A78" s="309"/>
      <c r="B78" s="306"/>
      <c r="C78" s="52">
        <f>+IF(D78="","",C76+1)</f>
        <v>3</v>
      </c>
      <c r="D78" s="61" t="s">
        <v>252</v>
      </c>
      <c r="E78" s="62" t="s">
        <v>253</v>
      </c>
      <c r="F78" s="57">
        <v>3</v>
      </c>
      <c r="G78" s="57">
        <v>0</v>
      </c>
      <c r="H78" s="57">
        <v>0</v>
      </c>
      <c r="I78" s="58">
        <f>IF(E78="","",SUM(F78,SUM(G78,H78)/2))</f>
        <v>3</v>
      </c>
      <c r="J78" s="59">
        <v>4</v>
      </c>
      <c r="K78" s="60"/>
      <c r="L78" s="306"/>
      <c r="M78" s="52">
        <f>+IF(N78="","",M76+1)</f>
        <v>3</v>
      </c>
      <c r="N78" s="61" t="s">
        <v>263</v>
      </c>
      <c r="O78" s="62" t="s">
        <v>167</v>
      </c>
      <c r="P78" s="57">
        <v>3</v>
      </c>
      <c r="Q78" s="57">
        <v>0</v>
      </c>
      <c r="R78" s="57">
        <v>0</v>
      </c>
      <c r="S78" s="58">
        <f>IF(O78="","",SUM(P78,SUM(Q78,R78)/2))</f>
        <v>3</v>
      </c>
      <c r="T78" s="59">
        <v>4</v>
      </c>
      <c r="U78" s="60"/>
      <c r="V78" s="63"/>
      <c r="W78" s="63" t="b">
        <f>NOT(ISERROR((FIND("Seçmeli",E78))))</f>
        <v>0</v>
      </c>
      <c r="X78" s="63" t="b">
        <f>NOT(ISERROR((FIND("Seçmeli",O78))))</f>
        <v>1</v>
      </c>
      <c r="Y78" s="63" t="str">
        <f>+IF(W78=TRUE,J78,"")</f>
        <v/>
      </c>
      <c r="Z78" s="63">
        <f>+IF(X78=TRUE,T78,"")</f>
        <v>4</v>
      </c>
      <c r="AA78" s="63" t="b">
        <f>NOT(ISERROR((FIND("Bölüm",E78))))</f>
        <v>0</v>
      </c>
      <c r="AB78" s="63" t="b">
        <f>NOT(ISERROR((FIND("Bölüm",O78))))</f>
        <v>1</v>
      </c>
      <c r="AC78" s="63" t="b">
        <f>NOT(ISERROR((FIND("Fakülte",E78))))</f>
        <v>0</v>
      </c>
      <c r="AD78" s="63" t="b">
        <f>NOT(ISERROR((FIND("Fakülte",O78))))</f>
        <v>0</v>
      </c>
      <c r="AE78" s="63" t="b">
        <f>NOT(ISERROR((FIND("Üniversite",E78))))</f>
        <v>0</v>
      </c>
      <c r="AF78" s="63" t="b">
        <f>NOT(ISERROR((FIND("Üniversite",O78))))</f>
        <v>0</v>
      </c>
      <c r="AG78" s="63" t="b">
        <f>NOT(ISERROR((FIND("Staj",E78))))</f>
        <v>0</v>
      </c>
      <c r="AH78" s="63" t="b">
        <f>NOT(ISERROR((FIND("Staj",O78))))</f>
        <v>0</v>
      </c>
      <c r="AI78" s="9" t="str">
        <f>+IF(OR(D78&lt;&gt;"",N78&lt;&gt;""),"","boş")</f>
        <v/>
      </c>
    </row>
    <row r="79" spans="1:35" ht="14.25" hidden="1" customHeight="1" x14ac:dyDescent="0.3">
      <c r="A79" s="309"/>
      <c r="B79" s="306"/>
      <c r="C79" s="269"/>
      <c r="D79" s="270"/>
      <c r="E79" s="271" t="s">
        <v>594</v>
      </c>
      <c r="F79" s="269"/>
      <c r="G79" s="269"/>
      <c r="H79" s="269"/>
      <c r="I79" s="272"/>
      <c r="J79" s="272"/>
      <c r="K79" s="273"/>
      <c r="L79" s="306"/>
      <c r="M79" s="269"/>
      <c r="N79" s="270"/>
      <c r="O79" s="271" t="s">
        <v>562</v>
      </c>
      <c r="P79" s="269"/>
      <c r="Q79" s="269"/>
      <c r="R79" s="269"/>
      <c r="S79" s="272"/>
      <c r="T79" s="272"/>
      <c r="U79" s="273"/>
      <c r="V79" s="63"/>
      <c r="W79" s="63" t="b">
        <f>NOT(ISERROR((FIND("Seçmeli",E78))))</f>
        <v>0</v>
      </c>
      <c r="X79" s="63" t="b">
        <f>NOT(ISERROR((FIND("Seçmeli",O78))))</f>
        <v>1</v>
      </c>
      <c r="Y79" s="63" t="str">
        <f>+IF(W78=TRUE,J78,"")</f>
        <v/>
      </c>
      <c r="Z79" s="63">
        <f>+IF(X78=TRUE,T78,"")</f>
        <v>4</v>
      </c>
      <c r="AA79" s="63" t="b">
        <f>NOT(ISERROR((FIND("Bölüm",E78))))</f>
        <v>0</v>
      </c>
      <c r="AB79" s="63" t="b">
        <f>NOT(ISERROR((FIND("Bölüm",O78))))</f>
        <v>1</v>
      </c>
      <c r="AC79" s="63" t="b">
        <f>NOT(ISERROR((FIND("Fakülte",E78))))</f>
        <v>0</v>
      </c>
      <c r="AD79" s="63" t="b">
        <f>NOT(ISERROR((FIND("Fakülte",O78))))</f>
        <v>0</v>
      </c>
      <c r="AE79" s="63" t="b">
        <f>NOT(ISERROR((FIND("Üniversite",E78))))</f>
        <v>0</v>
      </c>
      <c r="AF79" s="63" t="b">
        <f>NOT(ISERROR((FIND("Üniversite",O78))))</f>
        <v>0</v>
      </c>
      <c r="AG79" s="63" t="b">
        <f>NOT(ISERROR((FIND("Staj",E78))))</f>
        <v>0</v>
      </c>
      <c r="AH79" s="63" t="b">
        <f>NOT(ISERROR((FIND("Staj",O78))))</f>
        <v>0</v>
      </c>
      <c r="AI79" s="9" t="s">
        <v>521</v>
      </c>
    </row>
    <row r="80" spans="1:35" ht="14.25" customHeight="1" x14ac:dyDescent="0.3">
      <c r="A80" s="309"/>
      <c r="B80" s="306"/>
      <c r="C80" s="52">
        <f>+IF(D80="","",C78+1)</f>
        <v>4</v>
      </c>
      <c r="D80" s="61" t="s">
        <v>254</v>
      </c>
      <c r="E80" s="62" t="s">
        <v>255</v>
      </c>
      <c r="F80" s="57">
        <v>3</v>
      </c>
      <c r="G80" s="57">
        <v>0</v>
      </c>
      <c r="H80" s="57">
        <v>0</v>
      </c>
      <c r="I80" s="58">
        <f>IF(E80="","",SUM(F80,SUM(G80,H80)/2))</f>
        <v>3</v>
      </c>
      <c r="J80" s="59">
        <v>3</v>
      </c>
      <c r="K80" s="60"/>
      <c r="L80" s="306"/>
      <c r="M80" s="52">
        <f>+IF(N80="","",M78+1)</f>
        <v>4</v>
      </c>
      <c r="N80" s="61" t="s">
        <v>264</v>
      </c>
      <c r="O80" s="62" t="s">
        <v>169</v>
      </c>
      <c r="P80" s="57">
        <v>3</v>
      </c>
      <c r="Q80" s="57">
        <v>0</v>
      </c>
      <c r="R80" s="57">
        <v>0</v>
      </c>
      <c r="S80" s="58">
        <f>IF(O80="","",SUM(P80,SUM(Q80,R80)/2))</f>
        <v>3</v>
      </c>
      <c r="T80" s="59">
        <v>4</v>
      </c>
      <c r="U80" s="60"/>
      <c r="V80" s="63"/>
      <c r="W80" s="63" t="b">
        <f>NOT(ISERROR((FIND("Seçmeli",E80))))</f>
        <v>1</v>
      </c>
      <c r="X80" s="63" t="b">
        <f>NOT(ISERROR((FIND("Seçmeli",O80))))</f>
        <v>1</v>
      </c>
      <c r="Y80" s="63">
        <f>+IF(W80=TRUE,J80,"")</f>
        <v>3</v>
      </c>
      <c r="Z80" s="63">
        <f>+IF(X80=TRUE,T80,"")</f>
        <v>4</v>
      </c>
      <c r="AA80" s="63" t="b">
        <f>NOT(ISERROR((FIND("Bölüm",E80))))</f>
        <v>1</v>
      </c>
      <c r="AB80" s="63" t="b">
        <f>NOT(ISERROR((FIND("Bölüm",O80))))</f>
        <v>1</v>
      </c>
      <c r="AC80" s="63" t="b">
        <f>NOT(ISERROR((FIND("Fakülte",E80))))</f>
        <v>0</v>
      </c>
      <c r="AD80" s="63" t="b">
        <f>NOT(ISERROR((FIND("Fakülte",O80))))</f>
        <v>0</v>
      </c>
      <c r="AE80" s="63" t="b">
        <f>NOT(ISERROR((FIND("Üniversite",E80))))</f>
        <v>0</v>
      </c>
      <c r="AF80" s="63" t="b">
        <f>NOT(ISERROR((FIND("Üniversite",O80))))</f>
        <v>0</v>
      </c>
      <c r="AG80" s="63" t="b">
        <f>NOT(ISERROR((FIND("Staj",E80))))</f>
        <v>1</v>
      </c>
      <c r="AH80" s="63" t="b">
        <f>NOT(ISERROR((FIND("Staj",O80))))</f>
        <v>0</v>
      </c>
      <c r="AI80" s="9" t="str">
        <f>+IF(OR(D80&lt;&gt;"",N80&lt;&gt;""),"","boş")</f>
        <v/>
      </c>
    </row>
    <row r="81" spans="1:35" ht="14.25" hidden="1" customHeight="1" x14ac:dyDescent="0.3">
      <c r="A81" s="309"/>
      <c r="B81" s="306"/>
      <c r="C81" s="269"/>
      <c r="D81" s="270"/>
      <c r="E81" s="271" t="s">
        <v>595</v>
      </c>
      <c r="F81" s="269"/>
      <c r="G81" s="269"/>
      <c r="H81" s="269"/>
      <c r="I81" s="272"/>
      <c r="J81" s="272"/>
      <c r="K81" s="273"/>
      <c r="L81" s="306"/>
      <c r="M81" s="269"/>
      <c r="N81" s="270"/>
      <c r="O81" s="271" t="s">
        <v>564</v>
      </c>
      <c r="P81" s="269"/>
      <c r="Q81" s="269"/>
      <c r="R81" s="269"/>
      <c r="S81" s="272"/>
      <c r="T81" s="272"/>
      <c r="U81" s="273"/>
      <c r="V81" s="63"/>
      <c r="W81" s="63" t="b">
        <f>NOT(ISERROR((FIND("Seçmeli",E80))))</f>
        <v>1</v>
      </c>
      <c r="X81" s="63" t="b">
        <f>NOT(ISERROR((FIND("Seçmeli",O80))))</f>
        <v>1</v>
      </c>
      <c r="Y81" s="63">
        <f>+IF(W80=TRUE,J80,"")</f>
        <v>3</v>
      </c>
      <c r="Z81" s="63">
        <f>+IF(X80=TRUE,T80,"")</f>
        <v>4</v>
      </c>
      <c r="AA81" s="63" t="b">
        <f>NOT(ISERROR((FIND("Bölüm",E80))))</f>
        <v>1</v>
      </c>
      <c r="AB81" s="63" t="b">
        <f>NOT(ISERROR((FIND("Bölüm",O80))))</f>
        <v>1</v>
      </c>
      <c r="AC81" s="63" t="b">
        <f>NOT(ISERROR((FIND("Fakülte",E80))))</f>
        <v>0</v>
      </c>
      <c r="AD81" s="63" t="b">
        <f>NOT(ISERROR((FIND("Fakülte",O80))))</f>
        <v>0</v>
      </c>
      <c r="AE81" s="63" t="b">
        <f>NOT(ISERROR((FIND("Üniversite",E80))))</f>
        <v>0</v>
      </c>
      <c r="AF81" s="63" t="b">
        <f>NOT(ISERROR((FIND("Üniversite",O80))))</f>
        <v>0</v>
      </c>
      <c r="AG81" s="63" t="b">
        <f>NOT(ISERROR((FIND("Staj",E80))))</f>
        <v>1</v>
      </c>
      <c r="AH81" s="63" t="b">
        <f>NOT(ISERROR((FIND("Staj",O80))))</f>
        <v>0</v>
      </c>
      <c r="AI81" s="9" t="s">
        <v>521</v>
      </c>
    </row>
    <row r="82" spans="1:35" ht="14.25" customHeight="1" x14ac:dyDescent="0.3">
      <c r="A82" s="309"/>
      <c r="B82" s="306"/>
      <c r="C82" s="52">
        <f>+IF(D82="","",C80+1)</f>
        <v>5</v>
      </c>
      <c r="D82" s="61" t="s">
        <v>256</v>
      </c>
      <c r="E82" s="62" t="s">
        <v>147</v>
      </c>
      <c r="F82" s="57">
        <v>3</v>
      </c>
      <c r="G82" s="57">
        <v>0</v>
      </c>
      <c r="H82" s="57">
        <v>0</v>
      </c>
      <c r="I82" s="58">
        <f>IF(E82="","",SUM(F82,SUM(G82,H82)/2))</f>
        <v>3</v>
      </c>
      <c r="J82" s="59">
        <v>4</v>
      </c>
      <c r="K82" s="60"/>
      <c r="L82" s="306"/>
      <c r="M82" s="52">
        <f>+IF(N82="","",M80+1)</f>
        <v>5</v>
      </c>
      <c r="N82" s="61" t="s">
        <v>152</v>
      </c>
      <c r="O82" s="62" t="s">
        <v>153</v>
      </c>
      <c r="P82" s="57">
        <v>2</v>
      </c>
      <c r="Q82" s="57">
        <v>0</v>
      </c>
      <c r="R82" s="57">
        <v>0</v>
      </c>
      <c r="S82" s="58">
        <f>IF(O82="","",SUM(P82,SUM(Q82,R82)/2))</f>
        <v>2</v>
      </c>
      <c r="T82" s="59">
        <v>2</v>
      </c>
      <c r="U82" s="60"/>
      <c r="V82" s="63"/>
      <c r="W82" s="63" t="b">
        <f>NOT(ISERROR((FIND("Seçmeli",E82))))</f>
        <v>1</v>
      </c>
      <c r="X82" s="63" t="b">
        <f>NOT(ISERROR((FIND("Seçmeli",O82))))</f>
        <v>0</v>
      </c>
      <c r="Y82" s="63">
        <f>+IF(W82=TRUE,J82,"")</f>
        <v>4</v>
      </c>
      <c r="Z82" s="63" t="str">
        <f>+IF(X82=TRUE,T82,"")</f>
        <v/>
      </c>
      <c r="AA82" s="63" t="b">
        <f>NOT(ISERROR((FIND("Bölüm",E82))))</f>
        <v>1</v>
      </c>
      <c r="AB82" s="63" t="b">
        <f>NOT(ISERROR((FIND("Bölüm",O82))))</f>
        <v>0</v>
      </c>
      <c r="AC82" s="63" t="b">
        <f>NOT(ISERROR((FIND("Fakülte",E82))))</f>
        <v>0</v>
      </c>
      <c r="AD82" s="63" t="b">
        <f>NOT(ISERROR((FIND("Fakülte",O82))))</f>
        <v>0</v>
      </c>
      <c r="AE82" s="63" t="b">
        <f>NOT(ISERROR((FIND("Üniversite",E82))))</f>
        <v>0</v>
      </c>
      <c r="AF82" s="63" t="b">
        <f>NOT(ISERROR((FIND("Üniversite",O82))))</f>
        <v>0</v>
      </c>
      <c r="AG82" s="63" t="b">
        <f>NOT(ISERROR((FIND("Staj",E82))))</f>
        <v>0</v>
      </c>
      <c r="AH82" s="63" t="b">
        <f>NOT(ISERROR((FIND("Staj",O82))))</f>
        <v>0</v>
      </c>
      <c r="AI82" s="9" t="str">
        <f>+IF(OR(D82&lt;&gt;"",N82&lt;&gt;""),"","boş")</f>
        <v/>
      </c>
    </row>
    <row r="83" spans="1:35" ht="14.25" hidden="1" customHeight="1" x14ac:dyDescent="0.3">
      <c r="A83" s="309"/>
      <c r="B83" s="306"/>
      <c r="C83" s="269"/>
      <c r="D83" s="270"/>
      <c r="E83" s="271" t="s">
        <v>561</v>
      </c>
      <c r="F83" s="269"/>
      <c r="G83" s="269"/>
      <c r="H83" s="269"/>
      <c r="I83" s="272"/>
      <c r="J83" s="272"/>
      <c r="K83" s="273"/>
      <c r="L83" s="306"/>
      <c r="M83" s="269"/>
      <c r="N83" s="270"/>
      <c r="O83" s="271" t="s">
        <v>567</v>
      </c>
      <c r="P83" s="269"/>
      <c r="Q83" s="269"/>
      <c r="R83" s="269"/>
      <c r="S83" s="272"/>
      <c r="T83" s="272"/>
      <c r="U83" s="273"/>
      <c r="V83" s="63"/>
      <c r="W83" s="63" t="b">
        <f>NOT(ISERROR((FIND("Seçmeli",E82))))</f>
        <v>1</v>
      </c>
      <c r="X83" s="63" t="b">
        <f>NOT(ISERROR((FIND("Seçmeli",O82))))</f>
        <v>0</v>
      </c>
      <c r="Y83" s="63">
        <f>+IF(W82=TRUE,J82,"")</f>
        <v>4</v>
      </c>
      <c r="Z83" s="63" t="str">
        <f>+IF(X82=TRUE,T82,"")</f>
        <v/>
      </c>
      <c r="AA83" s="63" t="b">
        <f>NOT(ISERROR((FIND("Bölüm",E82))))</f>
        <v>1</v>
      </c>
      <c r="AB83" s="63" t="b">
        <f>NOT(ISERROR((FIND("Bölüm",O82))))</f>
        <v>0</v>
      </c>
      <c r="AC83" s="63" t="b">
        <f>NOT(ISERROR((FIND("Fakülte",E82))))</f>
        <v>0</v>
      </c>
      <c r="AD83" s="63" t="b">
        <f>NOT(ISERROR((FIND("Fakülte",O82))))</f>
        <v>0</v>
      </c>
      <c r="AE83" s="63" t="b">
        <f>NOT(ISERROR((FIND("Üniversite",E82))))</f>
        <v>0</v>
      </c>
      <c r="AF83" s="63" t="b">
        <f>NOT(ISERROR((FIND("Üniversite",O82))))</f>
        <v>0</v>
      </c>
      <c r="AG83" s="63" t="b">
        <f>NOT(ISERROR((FIND("Staj",E82))))</f>
        <v>0</v>
      </c>
      <c r="AH83" s="63" t="b">
        <f>NOT(ISERROR((FIND("Staj",O82))))</f>
        <v>0</v>
      </c>
      <c r="AI83" s="9" t="s">
        <v>521</v>
      </c>
    </row>
    <row r="84" spans="1:35" ht="14.25" customHeight="1" x14ac:dyDescent="0.3">
      <c r="A84" s="309"/>
      <c r="B84" s="306"/>
      <c r="C84" s="52">
        <f>+IF(D84="","",C82+1)</f>
        <v>6</v>
      </c>
      <c r="D84" s="61" t="s">
        <v>257</v>
      </c>
      <c r="E84" s="62" t="s">
        <v>149</v>
      </c>
      <c r="F84" s="57">
        <v>3</v>
      </c>
      <c r="G84" s="57">
        <v>0</v>
      </c>
      <c r="H84" s="57">
        <v>0</v>
      </c>
      <c r="I84" s="58">
        <f>IF(E84="","",SUM(F84,SUM(G84,H84)/2))</f>
        <v>3</v>
      </c>
      <c r="J84" s="59">
        <v>4</v>
      </c>
      <c r="K84" s="60"/>
      <c r="L84" s="306"/>
      <c r="M84" s="52">
        <f>+IF(N84="","",M82+1)</f>
        <v>6</v>
      </c>
      <c r="N84" s="61" t="s">
        <v>174</v>
      </c>
      <c r="O84" s="62" t="s">
        <v>175</v>
      </c>
      <c r="P84" s="57">
        <v>2</v>
      </c>
      <c r="Q84" s="57">
        <v>0</v>
      </c>
      <c r="R84" s="57">
        <v>0</v>
      </c>
      <c r="S84" s="58">
        <f>IF(O84="","",SUM(P84,SUM(Q84,R84)/2))</f>
        <v>2</v>
      </c>
      <c r="T84" s="59">
        <v>3</v>
      </c>
      <c r="U84" s="60"/>
      <c r="V84" s="63"/>
      <c r="W84" s="63" t="b">
        <f>NOT(ISERROR((FIND("Seçmeli",E84))))</f>
        <v>1</v>
      </c>
      <c r="X84" s="63" t="b">
        <f>NOT(ISERROR((FIND("Seçmeli",O84))))</f>
        <v>1</v>
      </c>
      <c r="Y84" s="63">
        <f>+IF(W84=TRUE,J84,"")</f>
        <v>4</v>
      </c>
      <c r="Z84" s="63">
        <f>+IF(X84=TRUE,T84,"")</f>
        <v>3</v>
      </c>
      <c r="AA84" s="63" t="b">
        <f>NOT(ISERROR((FIND("Bölüm",E84))))</f>
        <v>1</v>
      </c>
      <c r="AB84" s="63" t="b">
        <f>NOT(ISERROR((FIND("Bölüm",O84))))</f>
        <v>0</v>
      </c>
      <c r="AC84" s="63" t="b">
        <f>NOT(ISERROR((FIND("Fakülte",E84))))</f>
        <v>0</v>
      </c>
      <c r="AD84" s="63" t="b">
        <f>NOT(ISERROR((FIND("Fakülte",O84))))</f>
        <v>0</v>
      </c>
      <c r="AE84" s="63" t="b">
        <f>NOT(ISERROR((FIND("Üniversite",E84))))</f>
        <v>0</v>
      </c>
      <c r="AF84" s="63" t="b">
        <f>NOT(ISERROR((FIND("Üniversite",O84))))</f>
        <v>1</v>
      </c>
      <c r="AG84" s="63" t="b">
        <f>NOT(ISERROR((FIND("Staj",E84))))</f>
        <v>0</v>
      </c>
      <c r="AH84" s="63" t="b">
        <f>NOT(ISERROR((FIND("Staj",O84))))</f>
        <v>0</v>
      </c>
      <c r="AI84" s="9" t="str">
        <f>+IF(OR(D84&lt;&gt;"",N84&lt;&gt;""),"","boş")</f>
        <v/>
      </c>
    </row>
    <row r="85" spans="1:35" ht="14.25" hidden="1" customHeight="1" x14ac:dyDescent="0.3">
      <c r="A85" s="309"/>
      <c r="B85" s="306"/>
      <c r="C85" s="269"/>
      <c r="D85" s="270"/>
      <c r="E85" s="271" t="s">
        <v>563</v>
      </c>
      <c r="F85" s="269"/>
      <c r="G85" s="269"/>
      <c r="H85" s="269"/>
      <c r="I85" s="272"/>
      <c r="J85" s="272"/>
      <c r="K85" s="273"/>
      <c r="L85" s="306"/>
      <c r="M85" s="269"/>
      <c r="N85" s="270"/>
      <c r="O85" s="271" t="s">
        <v>568</v>
      </c>
      <c r="P85" s="269"/>
      <c r="Q85" s="269"/>
      <c r="R85" s="269"/>
      <c r="S85" s="272"/>
      <c r="T85" s="272"/>
      <c r="U85" s="273"/>
      <c r="V85" s="63"/>
      <c r="W85" s="63" t="b">
        <f>NOT(ISERROR((FIND("Seçmeli",E84))))</f>
        <v>1</v>
      </c>
      <c r="X85" s="63" t="b">
        <f>NOT(ISERROR((FIND("Seçmeli",O84))))</f>
        <v>1</v>
      </c>
      <c r="Y85" s="63">
        <f>+IF(W84=TRUE,J84,"")</f>
        <v>4</v>
      </c>
      <c r="Z85" s="63">
        <f>+IF(X84=TRUE,T84,"")</f>
        <v>3</v>
      </c>
      <c r="AA85" s="63" t="b">
        <f>NOT(ISERROR((FIND("Bölüm",E84))))</f>
        <v>1</v>
      </c>
      <c r="AB85" s="63" t="b">
        <f>NOT(ISERROR((FIND("Bölüm",O84))))</f>
        <v>0</v>
      </c>
      <c r="AC85" s="63" t="b">
        <f>NOT(ISERROR((FIND("Fakülte",E84))))</f>
        <v>0</v>
      </c>
      <c r="AD85" s="63" t="b">
        <f>NOT(ISERROR((FIND("Fakülte",O84))))</f>
        <v>0</v>
      </c>
      <c r="AE85" s="63" t="b">
        <f>NOT(ISERROR((FIND("Üniversite",E84))))</f>
        <v>0</v>
      </c>
      <c r="AF85" s="63" t="b">
        <f>NOT(ISERROR((FIND("Üniversite",O84))))</f>
        <v>1</v>
      </c>
      <c r="AG85" s="63" t="b">
        <f>NOT(ISERROR((FIND("Staj",E84))))</f>
        <v>0</v>
      </c>
      <c r="AH85" s="63" t="b">
        <f>NOT(ISERROR((FIND("Staj",O84))))</f>
        <v>0</v>
      </c>
      <c r="AI85" s="9" t="s">
        <v>521</v>
      </c>
    </row>
    <row r="86" spans="1:35" ht="14.25" customHeight="1" x14ac:dyDescent="0.3">
      <c r="A86" s="309"/>
      <c r="B86" s="306"/>
      <c r="C86" s="52">
        <f>+IF(D86="","",C84+1)</f>
        <v>7</v>
      </c>
      <c r="D86" s="61" t="s">
        <v>154</v>
      </c>
      <c r="E86" s="62" t="s">
        <v>258</v>
      </c>
      <c r="F86" s="57">
        <v>3</v>
      </c>
      <c r="G86" s="57">
        <v>0</v>
      </c>
      <c r="H86" s="57">
        <v>0</v>
      </c>
      <c r="I86" s="58">
        <f>IF(E86="","",SUM(F86,SUM(G86,H86)/2))</f>
        <v>3</v>
      </c>
      <c r="J86" s="59">
        <v>4</v>
      </c>
      <c r="K86" s="60"/>
      <c r="L86" s="306"/>
      <c r="M86" s="52" t="str">
        <f>+IF(N86="","",M84+1)</f>
        <v/>
      </c>
      <c r="N86" s="61"/>
      <c r="O86" s="62"/>
      <c r="P86" s="57"/>
      <c r="Q86" s="57"/>
      <c r="R86" s="57"/>
      <c r="S86" s="58" t="str">
        <f>IF(O86="","",SUM(P86,SUM(Q86,R86)/2))</f>
        <v/>
      </c>
      <c r="T86" s="59"/>
      <c r="U86" s="60"/>
      <c r="V86" s="63"/>
      <c r="W86" s="63" t="b">
        <f>NOT(ISERROR((FIND("Seçmeli",E86))))</f>
        <v>1</v>
      </c>
      <c r="X86" s="63" t="b">
        <f>NOT(ISERROR((FIND("Seçmeli",O86))))</f>
        <v>0</v>
      </c>
      <c r="Y86" s="63">
        <f>+IF(W86=TRUE,J86,"")</f>
        <v>4</v>
      </c>
      <c r="Z86" s="63" t="str">
        <f>+IF(X86=TRUE,T86,"")</f>
        <v/>
      </c>
      <c r="AA86" s="63" t="b">
        <f>NOT(ISERROR((FIND("Bölüm",E86))))</f>
        <v>0</v>
      </c>
      <c r="AB86" s="63" t="b">
        <f>NOT(ISERROR((FIND("Bölüm",O86))))</f>
        <v>0</v>
      </c>
      <c r="AC86" s="63" t="b">
        <f>NOT(ISERROR((FIND("Fakülte",E86))))</f>
        <v>1</v>
      </c>
      <c r="AD86" s="63" t="b">
        <f>NOT(ISERROR((FIND("Fakülte",O86))))</f>
        <v>0</v>
      </c>
      <c r="AE86" s="63" t="b">
        <f>NOT(ISERROR((FIND("Üniversite",E86))))</f>
        <v>0</v>
      </c>
      <c r="AF86" s="63" t="b">
        <f>NOT(ISERROR((FIND("Üniversite",O86))))</f>
        <v>0</v>
      </c>
      <c r="AG86" s="63" t="b">
        <f>NOT(ISERROR((FIND("Staj",E86))))</f>
        <v>0</v>
      </c>
      <c r="AH86" s="63" t="b">
        <f>NOT(ISERROR((FIND("Staj",O86))))</f>
        <v>0</v>
      </c>
      <c r="AI86" s="9" t="str">
        <f>+IF(OR(D86&lt;&gt;"",N86&lt;&gt;""),"","boş")</f>
        <v/>
      </c>
    </row>
    <row r="87" spans="1:35" ht="14.25" hidden="1" customHeight="1" x14ac:dyDescent="0.3">
      <c r="A87" s="309"/>
      <c r="B87" s="306"/>
      <c r="C87" s="269"/>
      <c r="D87" s="270"/>
      <c r="E87" s="271" t="s">
        <v>596</v>
      </c>
      <c r="F87" s="269"/>
      <c r="G87" s="269"/>
      <c r="H87" s="269"/>
      <c r="I87" s="272"/>
      <c r="J87" s="272"/>
      <c r="K87" s="273"/>
      <c r="L87" s="306"/>
      <c r="M87" s="269"/>
      <c r="N87" s="270"/>
      <c r="O87" s="271"/>
      <c r="P87" s="269"/>
      <c r="Q87" s="269"/>
      <c r="R87" s="269"/>
      <c r="S87" s="272"/>
      <c r="T87" s="272"/>
      <c r="U87" s="273"/>
      <c r="V87" s="63"/>
      <c r="W87" s="63" t="b">
        <f>NOT(ISERROR((FIND("Seçmeli",E86))))</f>
        <v>1</v>
      </c>
      <c r="X87" s="63" t="b">
        <f>NOT(ISERROR((FIND("Seçmeli",O86))))</f>
        <v>0</v>
      </c>
      <c r="Y87" s="63">
        <f>+IF(W86=TRUE,J86,"")</f>
        <v>4</v>
      </c>
      <c r="Z87" s="63" t="str">
        <f>+IF(X86=TRUE,T86,"")</f>
        <v/>
      </c>
      <c r="AA87" s="63" t="b">
        <f>NOT(ISERROR((FIND("Bölüm",E86))))</f>
        <v>0</v>
      </c>
      <c r="AB87" s="63" t="b">
        <f>NOT(ISERROR((FIND("Bölüm",O86))))</f>
        <v>0</v>
      </c>
      <c r="AC87" s="63" t="b">
        <f>NOT(ISERROR((FIND("Fakülte",E86))))</f>
        <v>1</v>
      </c>
      <c r="AD87" s="63" t="b">
        <f>NOT(ISERROR((FIND("Fakülte",O86))))</f>
        <v>0</v>
      </c>
      <c r="AE87" s="63" t="b">
        <f>NOT(ISERROR((FIND("Üniversite",E86))))</f>
        <v>0</v>
      </c>
      <c r="AF87" s="63" t="b">
        <f>NOT(ISERROR((FIND("Üniversite",O86))))</f>
        <v>0</v>
      </c>
      <c r="AG87" s="63" t="b">
        <f>NOT(ISERROR((FIND("Staj",E86))))</f>
        <v>0</v>
      </c>
      <c r="AH87" s="63" t="b">
        <f>NOT(ISERROR((FIND("Staj",O86))))</f>
        <v>0</v>
      </c>
      <c r="AI87" s="9" t="s">
        <v>521</v>
      </c>
    </row>
    <row r="88" spans="1:35" ht="14.25" hidden="1" customHeight="1" x14ac:dyDescent="0.3">
      <c r="A88" s="309"/>
      <c r="B88" s="306"/>
      <c r="C88" s="52" t="str">
        <f>+IF(D88="","",C86+1)</f>
        <v/>
      </c>
      <c r="D88" s="61"/>
      <c r="E88" s="62"/>
      <c r="F88" s="57"/>
      <c r="G88" s="57"/>
      <c r="H88" s="57"/>
      <c r="I88" s="58" t="str">
        <f>IF(E88="","",SUM(F88,SUM(G88,H88)/2))</f>
        <v/>
      </c>
      <c r="J88" s="59"/>
      <c r="K88" s="60"/>
      <c r="L88" s="306"/>
      <c r="M88" s="52" t="str">
        <f>+IF(N88="","",M86+1)</f>
        <v/>
      </c>
      <c r="N88" s="61"/>
      <c r="O88" s="62"/>
      <c r="P88" s="57"/>
      <c r="Q88" s="57"/>
      <c r="R88" s="57"/>
      <c r="S88" s="58" t="str">
        <f>IF(O88="","",SUM(P88,SUM(Q88,R88)/2))</f>
        <v/>
      </c>
      <c r="T88" s="59"/>
      <c r="U88" s="60"/>
      <c r="V88" s="63"/>
      <c r="W88" s="63" t="b">
        <f>NOT(ISERROR((FIND("Seçmeli",E88))))</f>
        <v>0</v>
      </c>
      <c r="X88" s="63" t="b">
        <f>NOT(ISERROR((FIND("Seçmeli",O88))))</f>
        <v>0</v>
      </c>
      <c r="Y88" s="63" t="str">
        <f>+IF(W88=TRUE,J88,"")</f>
        <v/>
      </c>
      <c r="Z88" s="63" t="str">
        <f>+IF(X88=TRUE,T88,"")</f>
        <v/>
      </c>
      <c r="AA88" s="63" t="b">
        <f>NOT(ISERROR((FIND("Bölüm",E88))))</f>
        <v>0</v>
      </c>
      <c r="AB88" s="63" t="b">
        <f>NOT(ISERROR((FIND("Bölüm",O88))))</f>
        <v>0</v>
      </c>
      <c r="AC88" s="63" t="b">
        <f>NOT(ISERROR((FIND("Fakülte",E88))))</f>
        <v>0</v>
      </c>
      <c r="AD88" s="63" t="b">
        <f>NOT(ISERROR((FIND("Fakülte",O88))))</f>
        <v>0</v>
      </c>
      <c r="AE88" s="63" t="b">
        <f>NOT(ISERROR((FIND("Üniversite",E88))))</f>
        <v>0</v>
      </c>
      <c r="AF88" s="63" t="b">
        <f>NOT(ISERROR((FIND("Üniversite",O88))))</f>
        <v>0</v>
      </c>
      <c r="AG88" s="63" t="b">
        <f>NOT(ISERROR((FIND("Staj",E88))))</f>
        <v>0</v>
      </c>
      <c r="AH88" s="63" t="b">
        <f>NOT(ISERROR((FIND("Staj",O88))))</f>
        <v>0</v>
      </c>
      <c r="AI88" s="9" t="str">
        <f>+IF(OR(D88&lt;&gt;"",N88&lt;&gt;""),"","boş")</f>
        <v>boş</v>
      </c>
    </row>
    <row r="89" spans="1:35" ht="14.25" hidden="1" customHeight="1" x14ac:dyDescent="0.3">
      <c r="A89" s="309"/>
      <c r="B89" s="306"/>
      <c r="C89" s="269"/>
      <c r="D89" s="270"/>
      <c r="E89" s="271"/>
      <c r="F89" s="269"/>
      <c r="G89" s="269"/>
      <c r="H89" s="269"/>
      <c r="I89" s="272"/>
      <c r="J89" s="272"/>
      <c r="K89" s="273"/>
      <c r="L89" s="306"/>
      <c r="M89" s="269"/>
      <c r="N89" s="270"/>
      <c r="O89" s="271"/>
      <c r="P89" s="269"/>
      <c r="Q89" s="269"/>
      <c r="R89" s="269"/>
      <c r="S89" s="272"/>
      <c r="T89" s="272"/>
      <c r="U89" s="273"/>
      <c r="V89" s="63"/>
      <c r="W89" s="63" t="b">
        <f>NOT(ISERROR((FIND("Seçmeli",E88))))</f>
        <v>0</v>
      </c>
      <c r="X89" s="63" t="b">
        <f>NOT(ISERROR((FIND("Seçmeli",O88))))</f>
        <v>0</v>
      </c>
      <c r="Y89" s="63" t="str">
        <f>+IF(W88=TRUE,J88,"")</f>
        <v/>
      </c>
      <c r="Z89" s="63" t="str">
        <f>+IF(X88=TRUE,T88,"")</f>
        <v/>
      </c>
      <c r="AA89" s="63" t="b">
        <f>NOT(ISERROR((FIND("Bölüm",E88))))</f>
        <v>0</v>
      </c>
      <c r="AB89" s="63" t="b">
        <f>NOT(ISERROR((FIND("Bölüm",O88))))</f>
        <v>0</v>
      </c>
      <c r="AC89" s="63" t="b">
        <f>NOT(ISERROR((FIND("Fakülte",E88))))</f>
        <v>0</v>
      </c>
      <c r="AD89" s="63" t="b">
        <f>NOT(ISERROR((FIND("Fakülte",O88))))</f>
        <v>0</v>
      </c>
      <c r="AE89" s="63" t="b">
        <f>NOT(ISERROR((FIND("Üniversite",E88))))</f>
        <v>0</v>
      </c>
      <c r="AF89" s="63" t="b">
        <f>NOT(ISERROR((FIND("Üniversite",O88))))</f>
        <v>0</v>
      </c>
      <c r="AG89" s="63" t="b">
        <f>NOT(ISERROR((FIND("Staj",E88))))</f>
        <v>0</v>
      </c>
      <c r="AH89" s="63" t="b">
        <f>NOT(ISERROR((FIND("Staj",O88))))</f>
        <v>0</v>
      </c>
      <c r="AI89" s="9" t="s">
        <v>521</v>
      </c>
    </row>
    <row r="90" spans="1:35" ht="14.25" hidden="1" customHeight="1" x14ac:dyDescent="0.3">
      <c r="A90" s="309"/>
      <c r="B90" s="306"/>
      <c r="C90" s="52" t="str">
        <f>+IF(D90="","",C88+1)</f>
        <v/>
      </c>
      <c r="D90" s="61"/>
      <c r="E90" s="62"/>
      <c r="F90" s="57"/>
      <c r="G90" s="57"/>
      <c r="H90" s="57"/>
      <c r="I90" s="58" t="str">
        <f>IF(E90="","",SUM(F90,SUM(G90,H90)/2))</f>
        <v/>
      </c>
      <c r="J90" s="59"/>
      <c r="K90" s="60"/>
      <c r="L90" s="306"/>
      <c r="M90" s="52" t="str">
        <f>+IF(N90="","",M88+1)</f>
        <v/>
      </c>
      <c r="N90" s="61"/>
      <c r="O90" s="62"/>
      <c r="P90" s="57"/>
      <c r="Q90" s="57"/>
      <c r="R90" s="57"/>
      <c r="S90" s="58" t="str">
        <f>IF(O90="","",SUM(P90,SUM(Q90,R90)/2))</f>
        <v/>
      </c>
      <c r="T90" s="59"/>
      <c r="U90" s="60"/>
      <c r="V90" s="63"/>
      <c r="W90" s="63" t="b">
        <f>NOT(ISERROR((FIND("Seçmeli",E90))))</f>
        <v>0</v>
      </c>
      <c r="X90" s="63" t="b">
        <f>NOT(ISERROR((FIND("Seçmeli",O90))))</f>
        <v>0</v>
      </c>
      <c r="Y90" s="63" t="str">
        <f>+IF(W90=TRUE,J90,"")</f>
        <v/>
      </c>
      <c r="Z90" s="63" t="str">
        <f>+IF(X90=TRUE,T90,"")</f>
        <v/>
      </c>
      <c r="AA90" s="63" t="b">
        <f>NOT(ISERROR((FIND("Bölüm",E90))))</f>
        <v>0</v>
      </c>
      <c r="AB90" s="63" t="b">
        <f>NOT(ISERROR((FIND("Bölüm",O90))))</f>
        <v>0</v>
      </c>
      <c r="AC90" s="63" t="b">
        <f>NOT(ISERROR((FIND("Fakülte",E90))))</f>
        <v>0</v>
      </c>
      <c r="AD90" s="63" t="b">
        <f>NOT(ISERROR((FIND("Fakülte",O90))))</f>
        <v>0</v>
      </c>
      <c r="AE90" s="63" t="b">
        <f>NOT(ISERROR((FIND("Üniversite",E90))))</f>
        <v>0</v>
      </c>
      <c r="AF90" s="63" t="b">
        <f>NOT(ISERROR((FIND("Üniversite",O90))))</f>
        <v>0</v>
      </c>
      <c r="AG90" s="63" t="b">
        <f>NOT(ISERROR((FIND("Staj",E90))))</f>
        <v>0</v>
      </c>
      <c r="AH90" s="63" t="b">
        <f>NOT(ISERROR((FIND("Staj",O90))))</f>
        <v>0</v>
      </c>
      <c r="AI90" s="9" t="str">
        <f>+IF(OR(D90&lt;&gt;"",N90&lt;&gt;""),"","boş")</f>
        <v>boş</v>
      </c>
    </row>
    <row r="91" spans="1:35" ht="14.25" hidden="1" customHeight="1" x14ac:dyDescent="0.3">
      <c r="A91" s="309"/>
      <c r="B91" s="306"/>
      <c r="C91" s="269"/>
      <c r="D91" s="270"/>
      <c r="E91" s="271"/>
      <c r="F91" s="269"/>
      <c r="G91" s="269"/>
      <c r="H91" s="269"/>
      <c r="I91" s="272"/>
      <c r="J91" s="272"/>
      <c r="K91" s="273"/>
      <c r="L91" s="306"/>
      <c r="M91" s="269"/>
      <c r="N91" s="270"/>
      <c r="O91" s="271"/>
      <c r="P91" s="269"/>
      <c r="Q91" s="269"/>
      <c r="R91" s="269"/>
      <c r="S91" s="272"/>
      <c r="T91" s="272"/>
      <c r="U91" s="273"/>
      <c r="V91" s="63"/>
      <c r="W91" s="63" t="b">
        <f>NOT(ISERROR((FIND("Seçmeli",E90))))</f>
        <v>0</v>
      </c>
      <c r="X91" s="63" t="b">
        <f>NOT(ISERROR((FIND("Seçmeli",O90))))</f>
        <v>0</v>
      </c>
      <c r="Y91" s="63" t="str">
        <f>+IF(W90=TRUE,J90,"")</f>
        <v/>
      </c>
      <c r="Z91" s="63" t="str">
        <f>+IF(X90=TRUE,T90,"")</f>
        <v/>
      </c>
      <c r="AA91" s="63" t="b">
        <f>NOT(ISERROR((FIND("Bölüm",E90))))</f>
        <v>0</v>
      </c>
      <c r="AB91" s="63" t="b">
        <f>NOT(ISERROR((FIND("Bölüm",O90))))</f>
        <v>0</v>
      </c>
      <c r="AC91" s="63" t="b">
        <f>NOT(ISERROR((FIND("Fakülte",E90))))</f>
        <v>0</v>
      </c>
      <c r="AD91" s="63" t="b">
        <f>NOT(ISERROR((FIND("Fakülte",O90))))</f>
        <v>0</v>
      </c>
      <c r="AE91" s="63" t="b">
        <f>NOT(ISERROR((FIND("Üniversite",E90))))</f>
        <v>0</v>
      </c>
      <c r="AF91" s="63" t="b">
        <f>NOT(ISERROR((FIND("Üniversite",O90))))</f>
        <v>0</v>
      </c>
      <c r="AG91" s="63" t="b">
        <f>NOT(ISERROR((FIND("Staj",E90))))</f>
        <v>0</v>
      </c>
      <c r="AH91" s="63" t="b">
        <f>NOT(ISERROR((FIND("Staj",O90))))</f>
        <v>0</v>
      </c>
      <c r="AI91" s="9" t="s">
        <v>521</v>
      </c>
    </row>
    <row r="92" spans="1:35" ht="14.25" hidden="1" customHeight="1" x14ac:dyDescent="0.3">
      <c r="A92" s="309"/>
      <c r="B92" s="306"/>
      <c r="C92" s="52" t="str">
        <f>+IF(D92="","",C90+1)</f>
        <v/>
      </c>
      <c r="D92" s="61"/>
      <c r="E92" s="62"/>
      <c r="F92" s="57"/>
      <c r="G92" s="57"/>
      <c r="H92" s="57"/>
      <c r="I92" s="58" t="str">
        <f>IF(E92="","",SUM(F92,SUM(G92,H92)/2))</f>
        <v/>
      </c>
      <c r="J92" s="59"/>
      <c r="K92" s="60"/>
      <c r="L92" s="306"/>
      <c r="M92" s="52" t="str">
        <f>+IF(N92="","",M90+1)</f>
        <v/>
      </c>
      <c r="N92" s="61"/>
      <c r="O92" s="62"/>
      <c r="P92" s="57"/>
      <c r="Q92" s="57"/>
      <c r="R92" s="57"/>
      <c r="S92" s="58" t="str">
        <f>IF(O92="","",SUM(P92,SUM(Q92,R92)/2))</f>
        <v/>
      </c>
      <c r="T92" s="59"/>
      <c r="U92" s="60"/>
      <c r="V92" s="63"/>
      <c r="W92" s="63" t="b">
        <f>NOT(ISERROR((FIND("Seçmeli",E92))))</f>
        <v>0</v>
      </c>
      <c r="X92" s="63" t="b">
        <f>NOT(ISERROR((FIND("Seçmeli",O92))))</f>
        <v>0</v>
      </c>
      <c r="Y92" s="63" t="str">
        <f>+IF(W92=TRUE,J92,"")</f>
        <v/>
      </c>
      <c r="Z92" s="63" t="str">
        <f>+IF(X92=TRUE,T92,"")</f>
        <v/>
      </c>
      <c r="AA92" s="63" t="b">
        <f>NOT(ISERROR((FIND("Bölüm",E92))))</f>
        <v>0</v>
      </c>
      <c r="AB92" s="63" t="b">
        <f>NOT(ISERROR((FIND("Bölüm",O92))))</f>
        <v>0</v>
      </c>
      <c r="AC92" s="63" t="b">
        <f>NOT(ISERROR((FIND("Fakülte",E92))))</f>
        <v>0</v>
      </c>
      <c r="AD92" s="63" t="b">
        <f>NOT(ISERROR((FIND("Fakülte",O92))))</f>
        <v>0</v>
      </c>
      <c r="AE92" s="63" t="b">
        <f>NOT(ISERROR((FIND("Üniversite",E92))))</f>
        <v>0</v>
      </c>
      <c r="AF92" s="63" t="b">
        <f>NOT(ISERROR((FIND("Üniversite",O92))))</f>
        <v>0</v>
      </c>
      <c r="AG92" s="63" t="b">
        <f>NOT(ISERROR((FIND("Staj",E92))))</f>
        <v>0</v>
      </c>
      <c r="AH92" s="63" t="b">
        <f>NOT(ISERROR((FIND("Staj",O92))))</f>
        <v>0</v>
      </c>
      <c r="AI92" s="9" t="str">
        <f>+IF(OR(D92&lt;&gt;"",N92&lt;&gt;""),"","boş")</f>
        <v>boş</v>
      </c>
    </row>
    <row r="93" spans="1:35" ht="14.25" hidden="1" customHeight="1" x14ac:dyDescent="0.3">
      <c r="A93" s="309"/>
      <c r="B93" s="306"/>
      <c r="C93" s="269"/>
      <c r="D93" s="270"/>
      <c r="E93" s="271"/>
      <c r="F93" s="269"/>
      <c r="G93" s="269"/>
      <c r="H93" s="269"/>
      <c r="I93" s="272"/>
      <c r="J93" s="272"/>
      <c r="K93" s="273"/>
      <c r="L93" s="306"/>
      <c r="M93" s="269"/>
      <c r="N93" s="270"/>
      <c r="O93" s="271"/>
      <c r="P93" s="269"/>
      <c r="Q93" s="269"/>
      <c r="R93" s="269"/>
      <c r="S93" s="272"/>
      <c r="T93" s="272"/>
      <c r="U93" s="273"/>
      <c r="V93" s="63"/>
      <c r="W93" s="63" t="b">
        <f>NOT(ISERROR((FIND("Seçmeli",E92))))</f>
        <v>0</v>
      </c>
      <c r="X93" s="63" t="b">
        <f>NOT(ISERROR((FIND("Seçmeli",O92))))</f>
        <v>0</v>
      </c>
      <c r="Y93" s="63" t="str">
        <f>+IF(W92=TRUE,J92,"")</f>
        <v/>
      </c>
      <c r="Z93" s="63" t="str">
        <f>+IF(X92=TRUE,T92,"")</f>
        <v/>
      </c>
      <c r="AA93" s="63" t="b">
        <f>NOT(ISERROR((FIND("Bölüm",E92))))</f>
        <v>0</v>
      </c>
      <c r="AB93" s="63" t="b">
        <f>NOT(ISERROR((FIND("Bölüm",O92))))</f>
        <v>0</v>
      </c>
      <c r="AC93" s="63" t="b">
        <f>NOT(ISERROR((FIND("Fakülte",E92))))</f>
        <v>0</v>
      </c>
      <c r="AD93" s="63" t="b">
        <f>NOT(ISERROR((FIND("Fakülte",O92))))</f>
        <v>0</v>
      </c>
      <c r="AE93" s="63" t="b">
        <f>NOT(ISERROR((FIND("Üniversite",E92))))</f>
        <v>0</v>
      </c>
      <c r="AF93" s="63" t="b">
        <f>NOT(ISERROR((FIND("Üniversite",O92))))</f>
        <v>0</v>
      </c>
      <c r="AG93" s="63" t="b">
        <f>NOT(ISERROR((FIND("Staj",E92))))</f>
        <v>0</v>
      </c>
      <c r="AH93" s="63" t="b">
        <f>NOT(ISERROR((FIND("Staj",O92))))</f>
        <v>0</v>
      </c>
      <c r="AI93" s="9" t="s">
        <v>521</v>
      </c>
    </row>
    <row r="94" spans="1:35" ht="14.25" customHeight="1" x14ac:dyDescent="0.3">
      <c r="A94" s="309"/>
      <c r="B94" s="306"/>
      <c r="C94" s="72"/>
      <c r="D94" s="73"/>
      <c r="E94" s="78" t="s">
        <v>40</v>
      </c>
      <c r="F94" s="74">
        <f t="shared" ref="F94:J94" si="14">+SUM(F74:F93)</f>
        <v>20</v>
      </c>
      <c r="G94" s="75">
        <f t="shared" si="14"/>
        <v>2</v>
      </c>
      <c r="H94" s="75">
        <f t="shared" si="14"/>
        <v>0</v>
      </c>
      <c r="I94" s="75">
        <f t="shared" si="14"/>
        <v>21</v>
      </c>
      <c r="J94" s="76">
        <f t="shared" si="14"/>
        <v>30</v>
      </c>
      <c r="K94" s="77"/>
      <c r="L94" s="306"/>
      <c r="M94" s="72"/>
      <c r="N94" s="73"/>
      <c r="O94" s="78" t="s">
        <v>40</v>
      </c>
      <c r="P94" s="74">
        <f t="shared" ref="P94:T94" si="15">+SUM(P74:P93)</f>
        <v>16</v>
      </c>
      <c r="Q94" s="75">
        <f t="shared" si="15"/>
        <v>0</v>
      </c>
      <c r="R94" s="75">
        <f t="shared" si="15"/>
        <v>0</v>
      </c>
      <c r="S94" s="75">
        <f t="shared" si="15"/>
        <v>16</v>
      </c>
      <c r="T94" s="76">
        <f t="shared" si="15"/>
        <v>30</v>
      </c>
      <c r="U94" s="77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9"/>
    </row>
    <row r="95" spans="1:35" ht="14.25" customHeight="1" x14ac:dyDescent="0.3">
      <c r="A95" s="310"/>
      <c r="B95" s="307"/>
      <c r="C95" s="80"/>
      <c r="D95" s="81"/>
      <c r="E95" s="94" t="s">
        <v>41</v>
      </c>
      <c r="F95" s="83">
        <f t="shared" ref="F95:J95" si="16">P72+F94</f>
        <v>137</v>
      </c>
      <c r="G95" s="83">
        <f t="shared" si="16"/>
        <v>15</v>
      </c>
      <c r="H95" s="83">
        <f t="shared" si="16"/>
        <v>13</v>
      </c>
      <c r="I95" s="83">
        <f t="shared" si="16"/>
        <v>151</v>
      </c>
      <c r="J95" s="84">
        <f t="shared" si="16"/>
        <v>210</v>
      </c>
      <c r="K95" s="85"/>
      <c r="L95" s="307"/>
      <c r="M95" s="80"/>
      <c r="N95" s="81"/>
      <c r="O95" s="94" t="s">
        <v>101</v>
      </c>
      <c r="P95" s="83">
        <f t="shared" ref="P95:T95" si="17">F95+P94</f>
        <v>153</v>
      </c>
      <c r="Q95" s="83">
        <f t="shared" si="17"/>
        <v>15</v>
      </c>
      <c r="R95" s="83">
        <f t="shared" si="17"/>
        <v>13</v>
      </c>
      <c r="S95" s="83">
        <f t="shared" si="17"/>
        <v>167</v>
      </c>
      <c r="T95" s="84">
        <f t="shared" si="17"/>
        <v>240</v>
      </c>
      <c r="U95" s="85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9"/>
    </row>
    <row r="96" spans="1:35" ht="14.25" customHeight="1" x14ac:dyDescent="0.3">
      <c r="A96" s="2"/>
      <c r="B96" s="275"/>
      <c r="C96" s="6"/>
      <c r="D96" s="275"/>
      <c r="E96" s="276"/>
      <c r="F96" s="276"/>
      <c r="G96" s="276"/>
      <c r="H96" s="276"/>
      <c r="I96" s="275"/>
      <c r="J96" s="277"/>
      <c r="K96" s="276"/>
      <c r="L96" s="275"/>
      <c r="M96" s="6"/>
      <c r="N96" s="275"/>
      <c r="O96" s="249" t="s">
        <v>511</v>
      </c>
      <c r="P96" s="278">
        <f t="shared" ref="P96:T96" si="18">+F25+P25+F48+P48+F71+P71+F94+P94</f>
        <v>153</v>
      </c>
      <c r="Q96" s="278">
        <f t="shared" si="18"/>
        <v>15</v>
      </c>
      <c r="R96" s="278">
        <f t="shared" si="18"/>
        <v>13</v>
      </c>
      <c r="S96" s="279">
        <f t="shared" si="18"/>
        <v>167</v>
      </c>
      <c r="T96" s="280">
        <f t="shared" si="18"/>
        <v>240</v>
      </c>
      <c r="U96" s="281"/>
      <c r="V96" s="282"/>
      <c r="W96" s="282"/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9"/>
    </row>
    <row r="97" spans="1:35" ht="14.25" customHeight="1" x14ac:dyDescent="0.3">
      <c r="A97" s="248"/>
      <c r="B97" s="87"/>
      <c r="C97" s="283"/>
      <c r="D97" s="87"/>
      <c r="E97" s="100"/>
      <c r="F97" s="100"/>
      <c r="G97" s="100"/>
      <c r="H97" s="100"/>
      <c r="I97" s="87"/>
      <c r="J97" s="102"/>
      <c r="K97" s="100"/>
      <c r="L97" s="87"/>
      <c r="M97" s="283"/>
      <c r="N97" s="87"/>
      <c r="O97" s="63"/>
      <c r="P97" s="63"/>
      <c r="Q97" s="63"/>
      <c r="R97" s="63"/>
      <c r="S97" s="63"/>
      <c r="T97" s="63"/>
      <c r="U97" s="63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9"/>
    </row>
    <row r="98" spans="1:35" ht="14.25" customHeight="1" x14ac:dyDescent="0.3">
      <c r="A98" s="2"/>
      <c r="B98" s="275"/>
      <c r="C98" s="6"/>
      <c r="D98" s="275"/>
      <c r="E98" s="276"/>
      <c r="F98" s="276"/>
      <c r="G98" s="276"/>
      <c r="H98" s="276"/>
      <c r="I98" s="275"/>
      <c r="J98" s="277"/>
      <c r="K98" s="276"/>
      <c r="L98" s="275"/>
      <c r="M98" s="6"/>
      <c r="N98" s="275"/>
      <c r="O98" s="107"/>
      <c r="P98" s="284"/>
      <c r="Q98" s="284"/>
      <c r="R98" s="249" t="s">
        <v>569</v>
      </c>
      <c r="S98" s="325">
        <f>Y2+Z2</f>
        <v>60</v>
      </c>
      <c r="T98" s="304"/>
      <c r="U98" s="281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9"/>
    </row>
    <row r="99" spans="1:35" ht="14.25" customHeight="1" x14ac:dyDescent="0.3">
      <c r="A99" s="2"/>
      <c r="B99" s="275"/>
      <c r="C99" s="6"/>
      <c r="D99" s="275"/>
      <c r="E99" s="276"/>
      <c r="F99" s="276"/>
      <c r="G99" s="276"/>
      <c r="H99" s="276"/>
      <c r="I99" s="275"/>
      <c r="J99" s="277"/>
      <c r="K99" s="276"/>
      <c r="L99" s="275"/>
      <c r="M99" s="6"/>
      <c r="N99" s="275"/>
      <c r="O99" s="107"/>
      <c r="P99" s="284"/>
      <c r="Q99" s="284"/>
      <c r="R99" s="285" t="s">
        <v>570</v>
      </c>
      <c r="S99" s="326" t="str">
        <f>CONCATENATE("% ",ROUND(V2*100,0))</f>
        <v>% 25</v>
      </c>
      <c r="T99" s="304"/>
      <c r="U99" s="281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9"/>
    </row>
    <row r="100" spans="1:35" ht="14.25" customHeight="1" x14ac:dyDescent="0.3">
      <c r="A100" s="286"/>
      <c r="B100" s="100"/>
      <c r="C100" s="100"/>
      <c r="D100" s="287" t="s">
        <v>6</v>
      </c>
      <c r="E100" s="287" t="s">
        <v>7</v>
      </c>
      <c r="F100" s="288" t="s">
        <v>8</v>
      </c>
      <c r="G100" s="288" t="s">
        <v>9</v>
      </c>
      <c r="H100" s="288" t="s">
        <v>10</v>
      </c>
      <c r="I100" s="288" t="s">
        <v>11</v>
      </c>
      <c r="J100" s="289" t="s">
        <v>3</v>
      </c>
      <c r="K100" s="290" t="s">
        <v>12</v>
      </c>
      <c r="L100" s="100"/>
      <c r="M100" s="103"/>
      <c r="N100" s="100"/>
      <c r="O100" s="100"/>
      <c r="P100" s="100"/>
      <c r="Q100" s="100"/>
      <c r="R100" s="100"/>
      <c r="S100" s="87"/>
      <c r="T100" s="102"/>
      <c r="U100" s="100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9"/>
    </row>
    <row r="101" spans="1:35" ht="14.25" customHeight="1" x14ac:dyDescent="0.3">
      <c r="A101" s="286"/>
      <c r="B101" s="100"/>
      <c r="C101" s="293" t="str">
        <f t="shared" ref="C101:C157" si="19">E101</f>
        <v>Akışkanlar Mekaniği</v>
      </c>
      <c r="D101" s="188" t="s">
        <v>84</v>
      </c>
      <c r="E101" s="206" t="s">
        <v>85</v>
      </c>
      <c r="F101" s="207">
        <v>3</v>
      </c>
      <c r="G101" s="207">
        <v>0</v>
      </c>
      <c r="H101" s="207">
        <v>0</v>
      </c>
      <c r="I101" s="208">
        <f t="shared" ref="I101:I157" si="20">IF(E101="","",SUM(F101,SUM(G101,H101)/2))</f>
        <v>3</v>
      </c>
      <c r="J101" s="209">
        <v>5</v>
      </c>
      <c r="K101" s="226"/>
      <c r="L101" s="100"/>
      <c r="M101" s="103"/>
      <c r="N101" s="100"/>
      <c r="O101" s="100"/>
      <c r="P101" s="63"/>
      <c r="Q101" s="63"/>
      <c r="R101" s="63"/>
      <c r="S101" s="40"/>
      <c r="T101" s="104"/>
      <c r="U101" s="105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9"/>
    </row>
    <row r="102" spans="1:35" ht="14.25" customHeight="1" x14ac:dyDescent="0.3">
      <c r="A102" s="286"/>
      <c r="B102" s="100"/>
      <c r="C102" s="293" t="str">
        <f t="shared" si="19"/>
        <v>Atatürk İlkeleri ve İnkılap Tarihi I</v>
      </c>
      <c r="D102" s="188" t="s">
        <v>118</v>
      </c>
      <c r="E102" s="206" t="s">
        <v>119</v>
      </c>
      <c r="F102" s="207">
        <v>2</v>
      </c>
      <c r="G102" s="207">
        <v>0</v>
      </c>
      <c r="H102" s="207">
        <v>0</v>
      </c>
      <c r="I102" s="208">
        <f t="shared" si="20"/>
        <v>2</v>
      </c>
      <c r="J102" s="209">
        <v>2</v>
      </c>
      <c r="K102" s="226"/>
      <c r="L102" s="100"/>
      <c r="M102" s="103"/>
      <c r="N102" s="100"/>
      <c r="O102" s="100"/>
      <c r="P102" s="63"/>
      <c r="Q102" s="63"/>
      <c r="R102" s="63"/>
      <c r="S102" s="40"/>
      <c r="T102" s="104"/>
      <c r="U102" s="105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9"/>
    </row>
    <row r="103" spans="1:35" ht="14.25" customHeight="1" x14ac:dyDescent="0.3">
      <c r="A103" s="286"/>
      <c r="B103" s="100"/>
      <c r="C103" s="293" t="str">
        <f t="shared" si="19"/>
        <v>Atatürk İlkeleri ve İnkılap Tarihi II</v>
      </c>
      <c r="D103" s="188" t="s">
        <v>136</v>
      </c>
      <c r="E103" s="206" t="s">
        <v>137</v>
      </c>
      <c r="F103" s="207">
        <v>2</v>
      </c>
      <c r="G103" s="207">
        <v>0</v>
      </c>
      <c r="H103" s="207">
        <v>0</v>
      </c>
      <c r="I103" s="208">
        <f t="shared" si="20"/>
        <v>2</v>
      </c>
      <c r="J103" s="209">
        <v>2</v>
      </c>
      <c r="K103" s="226"/>
      <c r="L103" s="100"/>
      <c r="M103" s="103"/>
      <c r="N103" s="100"/>
      <c r="O103" s="100"/>
      <c r="P103" s="63"/>
      <c r="Q103" s="63"/>
      <c r="R103" s="63"/>
      <c r="S103" s="40"/>
      <c r="T103" s="104"/>
      <c r="U103" s="105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9"/>
    </row>
    <row r="104" spans="1:35" ht="14.25" customHeight="1" x14ac:dyDescent="0.3">
      <c r="A104" s="286"/>
      <c r="B104" s="100"/>
      <c r="C104" s="293" t="str">
        <f t="shared" si="19"/>
        <v>Betonarme I</v>
      </c>
      <c r="D104" s="188" t="s">
        <v>243</v>
      </c>
      <c r="E104" s="206" t="s">
        <v>244</v>
      </c>
      <c r="F104" s="207">
        <v>3</v>
      </c>
      <c r="G104" s="207">
        <v>0</v>
      </c>
      <c r="H104" s="207">
        <v>0</v>
      </c>
      <c r="I104" s="208">
        <f t="shared" si="20"/>
        <v>3</v>
      </c>
      <c r="J104" s="209">
        <v>4</v>
      </c>
      <c r="K104" s="226"/>
      <c r="L104" s="100"/>
      <c r="M104" s="103"/>
      <c r="N104" s="100"/>
      <c r="O104" s="100"/>
      <c r="P104" s="63"/>
      <c r="Q104" s="63"/>
      <c r="R104" s="63"/>
      <c r="S104" s="40"/>
      <c r="T104" s="104"/>
      <c r="U104" s="105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9"/>
    </row>
    <row r="105" spans="1:35" ht="14.25" customHeight="1" x14ac:dyDescent="0.3">
      <c r="A105" s="286"/>
      <c r="B105" s="100"/>
      <c r="C105" s="293" t="str">
        <f t="shared" si="19"/>
        <v>Betonarme II</v>
      </c>
      <c r="D105" s="188" t="s">
        <v>249</v>
      </c>
      <c r="E105" s="206" t="s">
        <v>250</v>
      </c>
      <c r="F105" s="207">
        <v>3</v>
      </c>
      <c r="G105" s="207">
        <v>0</v>
      </c>
      <c r="H105" s="207">
        <v>0</v>
      </c>
      <c r="I105" s="208">
        <f t="shared" si="20"/>
        <v>3</v>
      </c>
      <c r="J105" s="209">
        <v>6</v>
      </c>
      <c r="K105" s="226" t="s">
        <v>251</v>
      </c>
      <c r="L105" s="100"/>
      <c r="M105" s="103"/>
      <c r="N105" s="100"/>
      <c r="O105" s="100"/>
      <c r="P105" s="63"/>
      <c r="Q105" s="63"/>
      <c r="R105" s="63"/>
      <c r="S105" s="40"/>
      <c r="T105" s="104"/>
      <c r="U105" s="105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9"/>
    </row>
    <row r="106" spans="1:35" ht="14.25" customHeight="1" x14ac:dyDescent="0.3">
      <c r="A106" s="286"/>
      <c r="B106" s="100"/>
      <c r="C106" s="293" t="str">
        <f t="shared" si="19"/>
        <v>Bilgi Teknolojileri Kullanımı</v>
      </c>
      <c r="D106" s="188" t="s">
        <v>32</v>
      </c>
      <c r="E106" s="206" t="s">
        <v>33</v>
      </c>
      <c r="F106" s="207">
        <v>1</v>
      </c>
      <c r="G106" s="207">
        <v>2</v>
      </c>
      <c r="H106" s="207">
        <v>0</v>
      </c>
      <c r="I106" s="208">
        <f t="shared" si="20"/>
        <v>2</v>
      </c>
      <c r="J106" s="209">
        <v>2</v>
      </c>
      <c r="K106" s="226"/>
      <c r="L106" s="100"/>
      <c r="M106" s="103"/>
      <c r="N106" s="100"/>
      <c r="O106" s="100"/>
      <c r="P106" s="63"/>
      <c r="Q106" s="63"/>
      <c r="R106" s="63"/>
      <c r="S106" s="40"/>
      <c r="T106" s="104"/>
      <c r="U106" s="105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9"/>
    </row>
    <row r="107" spans="1:35" ht="14.25" customHeight="1" x14ac:dyDescent="0.3">
      <c r="A107" s="286"/>
      <c r="B107" s="100"/>
      <c r="C107" s="293" t="str">
        <f t="shared" si="19"/>
        <v>Bilgisayar Destekli Teknik Resim</v>
      </c>
      <c r="D107" s="188" t="s">
        <v>36</v>
      </c>
      <c r="E107" s="206" t="s">
        <v>37</v>
      </c>
      <c r="F107" s="207">
        <v>2</v>
      </c>
      <c r="G107" s="207">
        <v>2</v>
      </c>
      <c r="H107" s="207">
        <v>0</v>
      </c>
      <c r="I107" s="208">
        <f t="shared" si="20"/>
        <v>3</v>
      </c>
      <c r="J107" s="209">
        <v>5</v>
      </c>
      <c r="K107" s="226"/>
      <c r="L107" s="100"/>
      <c r="M107" s="103"/>
      <c r="N107" s="100"/>
      <c r="O107" s="100"/>
      <c r="P107" s="63"/>
      <c r="Q107" s="63"/>
      <c r="R107" s="63"/>
      <c r="S107" s="40"/>
      <c r="T107" s="104"/>
      <c r="U107" s="105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9"/>
    </row>
    <row r="108" spans="1:35" ht="14.25" customHeight="1" x14ac:dyDescent="0.3">
      <c r="A108" s="286"/>
      <c r="B108" s="100"/>
      <c r="C108" s="293" t="str">
        <f t="shared" si="19"/>
        <v>Bilgisayar Programlama</v>
      </c>
      <c r="D108" s="188" t="s">
        <v>51</v>
      </c>
      <c r="E108" s="206" t="s">
        <v>52</v>
      </c>
      <c r="F108" s="207">
        <v>1</v>
      </c>
      <c r="G108" s="207">
        <v>2</v>
      </c>
      <c r="H108" s="207">
        <v>0</v>
      </c>
      <c r="I108" s="208">
        <f t="shared" si="20"/>
        <v>2</v>
      </c>
      <c r="J108" s="209">
        <v>4</v>
      </c>
      <c r="K108" s="226"/>
      <c r="L108" s="100"/>
      <c r="M108" s="103"/>
      <c r="N108" s="100"/>
      <c r="O108" s="100"/>
      <c r="P108" s="63"/>
      <c r="Q108" s="63"/>
      <c r="R108" s="63"/>
      <c r="S108" s="40"/>
      <c r="T108" s="104"/>
      <c r="U108" s="105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9"/>
    </row>
    <row r="109" spans="1:35" ht="14.25" customHeight="1" x14ac:dyDescent="0.3">
      <c r="A109" s="286"/>
      <c r="B109" s="100"/>
      <c r="C109" s="293" t="str">
        <f t="shared" si="19"/>
        <v>Bölüm Seçmeli Ders I
Mühendislik Matematiği</v>
      </c>
      <c r="D109" s="188" t="s">
        <v>95</v>
      </c>
      <c r="E109" s="206" t="s">
        <v>96</v>
      </c>
      <c r="F109" s="207">
        <v>3</v>
      </c>
      <c r="G109" s="207">
        <v>0</v>
      </c>
      <c r="H109" s="207">
        <v>0</v>
      </c>
      <c r="I109" s="208">
        <f t="shared" si="20"/>
        <v>3</v>
      </c>
      <c r="J109" s="209">
        <v>4</v>
      </c>
      <c r="K109" s="226"/>
      <c r="L109" s="100"/>
      <c r="M109" s="103"/>
      <c r="N109" s="100"/>
      <c r="O109" s="100"/>
      <c r="P109" s="63"/>
      <c r="Q109" s="63"/>
      <c r="R109" s="63"/>
      <c r="S109" s="40"/>
      <c r="T109" s="104"/>
      <c r="U109" s="105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9"/>
    </row>
    <row r="110" spans="1:35" ht="14.25" customHeight="1" x14ac:dyDescent="0.3">
      <c r="A110" s="286"/>
      <c r="B110" s="100"/>
      <c r="C110" s="293" t="str">
        <f t="shared" si="19"/>
        <v>Bölüm Seçmeli Ders II
Staj I</v>
      </c>
      <c r="D110" s="188" t="s">
        <v>231</v>
      </c>
      <c r="E110" s="206" t="s">
        <v>232</v>
      </c>
      <c r="F110" s="207">
        <v>3</v>
      </c>
      <c r="G110" s="207">
        <v>0</v>
      </c>
      <c r="H110" s="207">
        <v>0</v>
      </c>
      <c r="I110" s="208">
        <f t="shared" si="20"/>
        <v>3</v>
      </c>
      <c r="J110" s="209">
        <v>3</v>
      </c>
      <c r="K110" s="226"/>
      <c r="L110" s="100"/>
      <c r="M110" s="103"/>
      <c r="N110" s="100"/>
      <c r="O110" s="100"/>
      <c r="P110" s="63"/>
      <c r="Q110" s="63"/>
      <c r="R110" s="63"/>
      <c r="S110" s="40"/>
      <c r="T110" s="104"/>
      <c r="U110" s="105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9"/>
    </row>
    <row r="111" spans="1:35" ht="14.25" customHeight="1" x14ac:dyDescent="0.3">
      <c r="A111" s="286"/>
      <c r="B111" s="100"/>
      <c r="C111" s="293" t="str">
        <f t="shared" si="19"/>
        <v>Bölüm Seçmeli Ders III</v>
      </c>
      <c r="D111" s="188" t="s">
        <v>233</v>
      </c>
      <c r="E111" s="206" t="s">
        <v>130</v>
      </c>
      <c r="F111" s="207">
        <v>3</v>
      </c>
      <c r="G111" s="207">
        <v>0</v>
      </c>
      <c r="H111" s="207">
        <v>0</v>
      </c>
      <c r="I111" s="208">
        <f t="shared" si="20"/>
        <v>3</v>
      </c>
      <c r="J111" s="209">
        <v>4</v>
      </c>
      <c r="K111" s="226"/>
      <c r="L111" s="100"/>
      <c r="M111" s="103"/>
      <c r="N111" s="100"/>
      <c r="O111" s="100"/>
      <c r="P111" s="63"/>
      <c r="Q111" s="63"/>
      <c r="R111" s="63"/>
      <c r="S111" s="40"/>
      <c r="T111" s="104"/>
      <c r="U111" s="105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9"/>
    </row>
    <row r="112" spans="1:35" ht="14.25" customHeight="1" x14ac:dyDescent="0.3">
      <c r="A112" s="286"/>
      <c r="B112" s="100"/>
      <c r="C112" s="293" t="str">
        <f t="shared" si="19"/>
        <v>Bölüm Seçmeli Ders IV
Staj II</v>
      </c>
      <c r="D112" s="188" t="s">
        <v>254</v>
      </c>
      <c r="E112" s="206" t="s">
        <v>255</v>
      </c>
      <c r="F112" s="207">
        <v>3</v>
      </c>
      <c r="G112" s="207">
        <v>0</v>
      </c>
      <c r="H112" s="207">
        <v>0</v>
      </c>
      <c r="I112" s="208">
        <f t="shared" si="20"/>
        <v>3</v>
      </c>
      <c r="J112" s="209">
        <v>3</v>
      </c>
      <c r="K112" s="226"/>
      <c r="L112" s="100"/>
      <c r="M112" s="103"/>
      <c r="N112" s="100"/>
      <c r="O112" s="100"/>
      <c r="P112" s="63"/>
      <c r="Q112" s="63"/>
      <c r="R112" s="63"/>
      <c r="S112" s="40"/>
      <c r="T112" s="104"/>
      <c r="U112" s="105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9"/>
    </row>
    <row r="113" spans="1:35" ht="14.25" customHeight="1" x14ac:dyDescent="0.3">
      <c r="A113" s="286"/>
      <c r="B113" s="100"/>
      <c r="C113" s="293" t="str">
        <f t="shared" si="19"/>
        <v>Bölüm Seçmeli Ders IX</v>
      </c>
      <c r="D113" s="188" t="s">
        <v>263</v>
      </c>
      <c r="E113" s="206" t="s">
        <v>167</v>
      </c>
      <c r="F113" s="207">
        <v>3</v>
      </c>
      <c r="G113" s="207">
        <v>0</v>
      </c>
      <c r="H113" s="207">
        <v>0</v>
      </c>
      <c r="I113" s="208">
        <f t="shared" si="20"/>
        <v>3</v>
      </c>
      <c r="J113" s="209">
        <v>4</v>
      </c>
      <c r="K113" s="226"/>
      <c r="L113" s="100"/>
      <c r="M113" s="103"/>
      <c r="N113" s="100"/>
      <c r="O113" s="100"/>
      <c r="P113" s="63"/>
      <c r="Q113" s="63"/>
      <c r="R113" s="63"/>
      <c r="S113" s="40"/>
      <c r="T113" s="104"/>
      <c r="U113" s="105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9"/>
    </row>
    <row r="114" spans="1:35" ht="14.25" customHeight="1" x14ac:dyDescent="0.3">
      <c r="A114" s="286"/>
      <c r="B114" s="100"/>
      <c r="C114" s="293" t="str">
        <f t="shared" si="19"/>
        <v>Bölüm Seçmeli Ders V</v>
      </c>
      <c r="D114" s="188" t="s">
        <v>256</v>
      </c>
      <c r="E114" s="206" t="s">
        <v>147</v>
      </c>
      <c r="F114" s="207">
        <v>3</v>
      </c>
      <c r="G114" s="207">
        <v>0</v>
      </c>
      <c r="H114" s="207">
        <v>0</v>
      </c>
      <c r="I114" s="208">
        <f t="shared" si="20"/>
        <v>3</v>
      </c>
      <c r="J114" s="209">
        <v>4</v>
      </c>
      <c r="K114" s="226"/>
      <c r="L114" s="100"/>
      <c r="M114" s="103"/>
      <c r="N114" s="100"/>
      <c r="O114" s="100"/>
      <c r="P114" s="63"/>
      <c r="Q114" s="63"/>
      <c r="R114" s="63"/>
      <c r="S114" s="40"/>
      <c r="T114" s="104"/>
      <c r="U114" s="105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9"/>
    </row>
    <row r="115" spans="1:35" ht="14.25" customHeight="1" x14ac:dyDescent="0.3">
      <c r="A115" s="286"/>
      <c r="B115" s="100"/>
      <c r="C115" s="293" t="str">
        <f t="shared" si="19"/>
        <v>Bölüm Seçmeli Ders VI</v>
      </c>
      <c r="D115" s="188" t="s">
        <v>257</v>
      </c>
      <c r="E115" s="206" t="s">
        <v>149</v>
      </c>
      <c r="F115" s="207">
        <v>3</v>
      </c>
      <c r="G115" s="207">
        <v>0</v>
      </c>
      <c r="H115" s="207">
        <v>0</v>
      </c>
      <c r="I115" s="208">
        <f t="shared" si="20"/>
        <v>3</v>
      </c>
      <c r="J115" s="209">
        <v>4</v>
      </c>
      <c r="K115" s="226"/>
      <c r="L115" s="100"/>
      <c r="M115" s="103"/>
      <c r="N115" s="100"/>
      <c r="O115" s="100"/>
      <c r="P115" s="63"/>
      <c r="Q115" s="63"/>
      <c r="R115" s="63"/>
      <c r="S115" s="40"/>
      <c r="T115" s="104"/>
      <c r="U115" s="105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9"/>
    </row>
    <row r="116" spans="1:35" ht="14.25" customHeight="1" x14ac:dyDescent="0.3">
      <c r="A116" s="286"/>
      <c r="B116" s="100"/>
      <c r="C116" s="293" t="str">
        <f t="shared" si="19"/>
        <v>Bölüm Seçmeli Ders VII
Tasarım Dersi</v>
      </c>
      <c r="D116" s="188" t="s">
        <v>259</v>
      </c>
      <c r="E116" s="206" t="s">
        <v>260</v>
      </c>
      <c r="F116" s="207">
        <v>3</v>
      </c>
      <c r="G116" s="207">
        <v>0</v>
      </c>
      <c r="H116" s="207">
        <v>0</v>
      </c>
      <c r="I116" s="208">
        <f t="shared" si="20"/>
        <v>3</v>
      </c>
      <c r="J116" s="209">
        <v>9</v>
      </c>
      <c r="K116" s="226"/>
      <c r="L116" s="100"/>
      <c r="M116" s="103"/>
      <c r="N116" s="100"/>
      <c r="O116" s="100"/>
      <c r="P116" s="63"/>
      <c r="Q116" s="63"/>
      <c r="R116" s="63"/>
      <c r="S116" s="40"/>
      <c r="T116" s="104"/>
      <c r="U116" s="105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9"/>
    </row>
    <row r="117" spans="1:35" ht="14.25" customHeight="1" x14ac:dyDescent="0.3">
      <c r="A117" s="286"/>
      <c r="B117" s="100"/>
      <c r="C117" s="293" t="str">
        <f t="shared" si="19"/>
        <v>Bölüm Seçmeli Ders VIII
Bitirme Çalışması</v>
      </c>
      <c r="D117" s="188" t="s">
        <v>261</v>
      </c>
      <c r="E117" s="206" t="s">
        <v>262</v>
      </c>
      <c r="F117" s="207">
        <v>3</v>
      </c>
      <c r="G117" s="207">
        <v>0</v>
      </c>
      <c r="H117" s="207">
        <v>0</v>
      </c>
      <c r="I117" s="208">
        <f t="shared" si="20"/>
        <v>3</v>
      </c>
      <c r="J117" s="209">
        <v>8</v>
      </c>
      <c r="K117" s="226"/>
      <c r="L117" s="100"/>
      <c r="M117" s="103"/>
      <c r="N117" s="100"/>
      <c r="O117" s="100"/>
      <c r="P117" s="63"/>
      <c r="Q117" s="63"/>
      <c r="R117" s="63"/>
      <c r="S117" s="40"/>
      <c r="T117" s="104"/>
      <c r="U117" s="105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9"/>
    </row>
    <row r="118" spans="1:35" ht="14.25" customHeight="1" x14ac:dyDescent="0.3">
      <c r="A118" s="286"/>
      <c r="B118" s="100"/>
      <c r="C118" s="293" t="str">
        <f t="shared" si="19"/>
        <v>Bölüm Seçmeli Ders X</v>
      </c>
      <c r="D118" s="188" t="s">
        <v>264</v>
      </c>
      <c r="E118" s="206" t="s">
        <v>169</v>
      </c>
      <c r="F118" s="207">
        <v>3</v>
      </c>
      <c r="G118" s="207">
        <v>0</v>
      </c>
      <c r="H118" s="207">
        <v>0</v>
      </c>
      <c r="I118" s="208">
        <f t="shared" si="20"/>
        <v>3</v>
      </c>
      <c r="J118" s="209">
        <v>4</v>
      </c>
      <c r="K118" s="226"/>
      <c r="L118" s="100"/>
      <c r="M118" s="103"/>
      <c r="N118" s="100"/>
      <c r="O118" s="100"/>
      <c r="P118" s="63"/>
      <c r="Q118" s="63"/>
      <c r="R118" s="63"/>
      <c r="S118" s="40"/>
      <c r="T118" s="104"/>
      <c r="U118" s="105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9"/>
    </row>
    <row r="119" spans="1:35" ht="14.25" customHeight="1" x14ac:dyDescent="0.3">
      <c r="A119" s="286"/>
      <c r="B119" s="100"/>
      <c r="C119" s="293" t="str">
        <f t="shared" si="19"/>
        <v>Çelik Yapılar</v>
      </c>
      <c r="D119" s="188" t="s">
        <v>245</v>
      </c>
      <c r="E119" s="206" t="s">
        <v>246</v>
      </c>
      <c r="F119" s="207">
        <v>3</v>
      </c>
      <c r="G119" s="207">
        <v>0</v>
      </c>
      <c r="H119" s="207">
        <v>0</v>
      </c>
      <c r="I119" s="208">
        <f t="shared" si="20"/>
        <v>3</v>
      </c>
      <c r="J119" s="209">
        <v>4</v>
      </c>
      <c r="K119" s="226"/>
      <c r="L119" s="100"/>
      <c r="M119" s="103"/>
      <c r="N119" s="100"/>
      <c r="O119" s="100"/>
      <c r="P119" s="63"/>
      <c r="Q119" s="63"/>
      <c r="R119" s="63"/>
      <c r="S119" s="40"/>
      <c r="T119" s="104"/>
      <c r="U119" s="105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9"/>
    </row>
    <row r="120" spans="1:35" ht="14.25" customHeight="1" x14ac:dyDescent="0.3">
      <c r="A120" s="286"/>
      <c r="B120" s="100"/>
      <c r="C120" s="293" t="str">
        <f t="shared" si="19"/>
        <v>Diferansiyel Denklemler</v>
      </c>
      <c r="D120" s="188" t="s">
        <v>61</v>
      </c>
      <c r="E120" s="206" t="s">
        <v>62</v>
      </c>
      <c r="F120" s="207">
        <v>3</v>
      </c>
      <c r="G120" s="207">
        <v>0</v>
      </c>
      <c r="H120" s="207">
        <v>0</v>
      </c>
      <c r="I120" s="208">
        <f t="shared" si="20"/>
        <v>3</v>
      </c>
      <c r="J120" s="209">
        <v>4</v>
      </c>
      <c r="K120" s="226"/>
      <c r="L120" s="100"/>
      <c r="M120" s="103"/>
      <c r="N120" s="100"/>
      <c r="O120" s="100"/>
      <c r="P120" s="63"/>
      <c r="Q120" s="63"/>
      <c r="R120" s="63"/>
      <c r="S120" s="40"/>
      <c r="T120" s="104"/>
      <c r="U120" s="105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9"/>
    </row>
    <row r="121" spans="1:35" ht="14.25" customHeight="1" x14ac:dyDescent="0.3">
      <c r="A121" s="286"/>
      <c r="B121" s="100"/>
      <c r="C121" s="293" t="str">
        <f t="shared" si="19"/>
        <v>Dinamik</v>
      </c>
      <c r="D121" s="188" t="s">
        <v>72</v>
      </c>
      <c r="E121" s="206" t="s">
        <v>71</v>
      </c>
      <c r="F121" s="207">
        <v>3</v>
      </c>
      <c r="G121" s="207">
        <v>0</v>
      </c>
      <c r="H121" s="207">
        <v>0</v>
      </c>
      <c r="I121" s="208">
        <f t="shared" si="20"/>
        <v>3</v>
      </c>
      <c r="J121" s="209">
        <v>5</v>
      </c>
      <c r="K121" s="226"/>
      <c r="L121" s="100"/>
      <c r="M121" s="103"/>
      <c r="N121" s="100"/>
      <c r="O121" s="100"/>
      <c r="P121" s="63"/>
      <c r="Q121" s="63"/>
      <c r="R121" s="63"/>
      <c r="S121" s="40"/>
      <c r="T121" s="104"/>
      <c r="U121" s="105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9"/>
    </row>
    <row r="122" spans="1:35" ht="14.25" customHeight="1" x14ac:dyDescent="0.3">
      <c r="A122" s="286"/>
      <c r="B122" s="100"/>
      <c r="C122" s="293" t="str">
        <f t="shared" si="19"/>
        <v>Fakülte Seçmeli Ders</v>
      </c>
      <c r="D122" s="188" t="s">
        <v>154</v>
      </c>
      <c r="E122" s="206" t="s">
        <v>258</v>
      </c>
      <c r="F122" s="207">
        <v>3</v>
      </c>
      <c r="G122" s="207">
        <v>0</v>
      </c>
      <c r="H122" s="207">
        <v>0</v>
      </c>
      <c r="I122" s="208">
        <f t="shared" si="20"/>
        <v>3</v>
      </c>
      <c r="J122" s="209">
        <v>4</v>
      </c>
      <c r="K122" s="226"/>
      <c r="L122" s="100"/>
      <c r="M122" s="103"/>
      <c r="N122" s="100"/>
      <c r="O122" s="100"/>
      <c r="P122" s="63"/>
      <c r="Q122" s="63"/>
      <c r="R122" s="63"/>
      <c r="S122" s="40"/>
      <c r="T122" s="104"/>
      <c r="U122" s="105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9"/>
    </row>
    <row r="123" spans="1:35" ht="14.25" customHeight="1" x14ac:dyDescent="0.3">
      <c r="A123" s="286"/>
      <c r="B123" s="100"/>
      <c r="C123" s="293" t="str">
        <f t="shared" si="19"/>
        <v>Fizik I</v>
      </c>
      <c r="D123" s="188" t="s">
        <v>22</v>
      </c>
      <c r="E123" s="206" t="s">
        <v>23</v>
      </c>
      <c r="F123" s="207">
        <v>3</v>
      </c>
      <c r="G123" s="207">
        <v>0</v>
      </c>
      <c r="H123" s="207">
        <v>2</v>
      </c>
      <c r="I123" s="208">
        <f t="shared" si="20"/>
        <v>4</v>
      </c>
      <c r="J123" s="209">
        <v>6</v>
      </c>
      <c r="K123" s="226"/>
      <c r="L123" s="100"/>
      <c r="M123" s="103"/>
      <c r="N123" s="100"/>
      <c r="O123" s="100"/>
      <c r="P123" s="63"/>
      <c r="Q123" s="63"/>
      <c r="R123" s="63"/>
      <c r="S123" s="40"/>
      <c r="T123" s="104"/>
      <c r="U123" s="105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9"/>
    </row>
    <row r="124" spans="1:35" ht="14.25" customHeight="1" x14ac:dyDescent="0.3">
      <c r="A124" s="286"/>
      <c r="B124" s="100"/>
      <c r="C124" s="293" t="str">
        <f t="shared" si="19"/>
        <v>Fizik II</v>
      </c>
      <c r="D124" s="188" t="s">
        <v>45</v>
      </c>
      <c r="E124" s="206" t="s">
        <v>46</v>
      </c>
      <c r="F124" s="207">
        <v>3</v>
      </c>
      <c r="G124" s="207">
        <v>0</v>
      </c>
      <c r="H124" s="207">
        <v>2</v>
      </c>
      <c r="I124" s="208">
        <f t="shared" si="20"/>
        <v>4</v>
      </c>
      <c r="J124" s="209">
        <v>6</v>
      </c>
      <c r="K124" s="226"/>
      <c r="L124" s="100"/>
      <c r="M124" s="103"/>
      <c r="N124" s="100"/>
      <c r="O124" s="100"/>
      <c r="P124" s="63"/>
      <c r="Q124" s="63"/>
      <c r="R124" s="63"/>
      <c r="S124" s="40"/>
      <c r="T124" s="104"/>
      <c r="U124" s="105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9"/>
    </row>
    <row r="125" spans="1:35" ht="14.25" customHeight="1" x14ac:dyDescent="0.3">
      <c r="A125" s="286"/>
      <c r="B125" s="100"/>
      <c r="C125" s="293" t="str">
        <f t="shared" si="19"/>
        <v>Genel Kimya</v>
      </c>
      <c r="D125" s="188" t="s">
        <v>24</v>
      </c>
      <c r="E125" s="206" t="s">
        <v>25</v>
      </c>
      <c r="F125" s="207">
        <v>3</v>
      </c>
      <c r="G125" s="207">
        <v>0</v>
      </c>
      <c r="H125" s="207">
        <v>2</v>
      </c>
      <c r="I125" s="208">
        <f t="shared" si="20"/>
        <v>4</v>
      </c>
      <c r="J125" s="209">
        <v>5</v>
      </c>
      <c r="K125" s="226"/>
      <c r="L125" s="100"/>
      <c r="M125" s="103"/>
      <c r="N125" s="100"/>
      <c r="O125" s="100"/>
      <c r="P125" s="63"/>
      <c r="Q125" s="63"/>
      <c r="R125" s="63"/>
      <c r="S125" s="40"/>
      <c r="T125" s="104"/>
      <c r="U125" s="105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9"/>
    </row>
    <row r="126" spans="1:35" ht="14.25" customHeight="1" x14ac:dyDescent="0.3">
      <c r="A126" s="286"/>
      <c r="B126" s="100"/>
      <c r="C126" s="293" t="str">
        <f t="shared" si="19"/>
        <v>Hidrolik</v>
      </c>
      <c r="D126" s="188" t="s">
        <v>222</v>
      </c>
      <c r="E126" s="206" t="s">
        <v>223</v>
      </c>
      <c r="F126" s="207">
        <v>3</v>
      </c>
      <c r="G126" s="207">
        <v>0</v>
      </c>
      <c r="H126" s="207">
        <v>1</v>
      </c>
      <c r="I126" s="208">
        <f t="shared" si="20"/>
        <v>3.5</v>
      </c>
      <c r="J126" s="209">
        <v>5</v>
      </c>
      <c r="K126" s="226" t="s">
        <v>224</v>
      </c>
      <c r="L126" s="100"/>
      <c r="M126" s="103"/>
      <c r="N126" s="100"/>
      <c r="O126" s="100"/>
      <c r="P126" s="63"/>
      <c r="Q126" s="63"/>
      <c r="R126" s="63"/>
      <c r="S126" s="40"/>
      <c r="T126" s="104"/>
      <c r="U126" s="105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9"/>
    </row>
    <row r="127" spans="1:35" ht="14.25" customHeight="1" x14ac:dyDescent="0.3">
      <c r="A127" s="286"/>
      <c r="B127" s="100"/>
      <c r="C127" s="293" t="str">
        <f t="shared" si="19"/>
        <v>Hidroloji</v>
      </c>
      <c r="D127" s="188" t="s">
        <v>234</v>
      </c>
      <c r="E127" s="206" t="s">
        <v>235</v>
      </c>
      <c r="F127" s="207">
        <v>3</v>
      </c>
      <c r="G127" s="207">
        <v>0</v>
      </c>
      <c r="H127" s="207">
        <v>1</v>
      </c>
      <c r="I127" s="208">
        <f t="shared" si="20"/>
        <v>3.5</v>
      </c>
      <c r="J127" s="209">
        <v>4</v>
      </c>
      <c r="K127" s="226"/>
      <c r="L127" s="100"/>
      <c r="M127" s="103"/>
      <c r="N127" s="100"/>
      <c r="O127" s="100"/>
      <c r="P127" s="63"/>
      <c r="Q127" s="63"/>
      <c r="R127" s="63"/>
      <c r="S127" s="40"/>
      <c r="T127" s="104"/>
      <c r="U127" s="105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9"/>
    </row>
    <row r="128" spans="1:35" ht="14.25" customHeight="1" x14ac:dyDescent="0.3">
      <c r="A128" s="286"/>
      <c r="B128" s="100"/>
      <c r="C128" s="293" t="str">
        <f t="shared" si="19"/>
        <v>İnşaat Mühendisleri için Jeoloji</v>
      </c>
      <c r="D128" s="188" t="s">
        <v>214</v>
      </c>
      <c r="E128" s="206" t="s">
        <v>215</v>
      </c>
      <c r="F128" s="207">
        <v>3</v>
      </c>
      <c r="G128" s="207">
        <v>0</v>
      </c>
      <c r="H128" s="207">
        <v>0</v>
      </c>
      <c r="I128" s="208">
        <f t="shared" si="20"/>
        <v>3</v>
      </c>
      <c r="J128" s="209">
        <v>4</v>
      </c>
      <c r="K128" s="226"/>
      <c r="L128" s="100"/>
      <c r="M128" s="103"/>
      <c r="N128" s="100"/>
      <c r="O128" s="100"/>
      <c r="P128" s="63"/>
      <c r="Q128" s="63"/>
      <c r="R128" s="63"/>
      <c r="S128" s="40"/>
      <c r="T128" s="104"/>
      <c r="U128" s="105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9"/>
    </row>
    <row r="129" spans="1:35" ht="14.25" customHeight="1" x14ac:dyDescent="0.3">
      <c r="A129" s="286"/>
      <c r="B129" s="100"/>
      <c r="C129" s="293" t="str">
        <f t="shared" si="19"/>
        <v>İnşaat Mühendisliğine Giriş</v>
      </c>
      <c r="D129" s="188" t="s">
        <v>28</v>
      </c>
      <c r="E129" s="206" t="s">
        <v>29</v>
      </c>
      <c r="F129" s="207">
        <v>2</v>
      </c>
      <c r="G129" s="207">
        <v>0</v>
      </c>
      <c r="H129" s="207">
        <v>0</v>
      </c>
      <c r="I129" s="208">
        <f t="shared" si="20"/>
        <v>2</v>
      </c>
      <c r="J129" s="209">
        <v>2</v>
      </c>
      <c r="K129" s="226"/>
      <c r="L129" s="100"/>
      <c r="M129" s="103"/>
      <c r="N129" s="100"/>
      <c r="O129" s="100"/>
      <c r="P129" s="63"/>
      <c r="Q129" s="63"/>
      <c r="R129" s="63"/>
      <c r="S129" s="40"/>
      <c r="T129" s="104"/>
      <c r="U129" s="105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9"/>
    </row>
    <row r="130" spans="1:35" ht="14.25" customHeight="1" x14ac:dyDescent="0.3">
      <c r="A130" s="286"/>
      <c r="B130" s="100"/>
      <c r="C130" s="293" t="str">
        <f t="shared" si="19"/>
        <v>İş Sağlığı ve Güvenliği</v>
      </c>
      <c r="D130" s="188" t="s">
        <v>152</v>
      </c>
      <c r="E130" s="206" t="s">
        <v>153</v>
      </c>
      <c r="F130" s="207">
        <v>2</v>
      </c>
      <c r="G130" s="207">
        <v>0</v>
      </c>
      <c r="H130" s="207">
        <v>0</v>
      </c>
      <c r="I130" s="208">
        <f t="shared" si="20"/>
        <v>2</v>
      </c>
      <c r="J130" s="209">
        <v>2</v>
      </c>
      <c r="K130" s="226"/>
      <c r="L130" s="100"/>
      <c r="M130" s="103"/>
      <c r="N130" s="100"/>
      <c r="O130" s="100"/>
      <c r="P130" s="63"/>
      <c r="Q130" s="63"/>
      <c r="R130" s="63"/>
      <c r="S130" s="40"/>
      <c r="T130" s="104"/>
      <c r="U130" s="105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9"/>
    </row>
    <row r="131" spans="1:35" ht="14.25" customHeight="1" x14ac:dyDescent="0.3">
      <c r="A131" s="286"/>
      <c r="B131" s="100"/>
      <c r="C131" s="293" t="str">
        <f t="shared" si="19"/>
        <v>Karayolu Mühendisliği</v>
      </c>
      <c r="D131" s="188" t="s">
        <v>239</v>
      </c>
      <c r="E131" s="206" t="s">
        <v>240</v>
      </c>
      <c r="F131" s="207">
        <v>3</v>
      </c>
      <c r="G131" s="207">
        <v>1</v>
      </c>
      <c r="H131" s="207">
        <v>0</v>
      </c>
      <c r="I131" s="208">
        <f t="shared" si="20"/>
        <v>3.5</v>
      </c>
      <c r="J131" s="209">
        <v>5</v>
      </c>
      <c r="K131" s="226"/>
      <c r="L131" s="100"/>
      <c r="M131" s="103"/>
      <c r="N131" s="100"/>
      <c r="O131" s="100"/>
      <c r="P131" s="63"/>
      <c r="Q131" s="63"/>
      <c r="R131" s="63"/>
      <c r="S131" s="40"/>
      <c r="T131" s="104"/>
      <c r="U131" s="105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9"/>
    </row>
    <row r="132" spans="1:35" ht="14.25" customHeight="1" x14ac:dyDescent="0.3">
      <c r="A132" s="286"/>
      <c r="B132" s="100"/>
      <c r="C132" s="293" t="str">
        <f t="shared" si="19"/>
        <v>Kariyer Planlama</v>
      </c>
      <c r="D132" s="188" t="s">
        <v>55</v>
      </c>
      <c r="E132" s="206" t="s">
        <v>56</v>
      </c>
      <c r="F132" s="207">
        <v>1</v>
      </c>
      <c r="G132" s="207">
        <v>0</v>
      </c>
      <c r="H132" s="207">
        <v>0</v>
      </c>
      <c r="I132" s="208">
        <f t="shared" si="20"/>
        <v>1</v>
      </c>
      <c r="J132" s="209">
        <v>2</v>
      </c>
      <c r="K132" s="226"/>
      <c r="L132" s="100"/>
      <c r="M132" s="103"/>
      <c r="N132" s="100"/>
      <c r="O132" s="100"/>
      <c r="P132" s="63"/>
      <c r="Q132" s="63"/>
      <c r="R132" s="63"/>
      <c r="S132" s="40"/>
      <c r="T132" s="104"/>
      <c r="U132" s="105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9"/>
    </row>
    <row r="133" spans="1:35" ht="14.25" customHeight="1" x14ac:dyDescent="0.3">
      <c r="A133" s="286"/>
      <c r="B133" s="100"/>
      <c r="C133" s="293" t="str">
        <f t="shared" si="19"/>
        <v>Malzeme Bilimi</v>
      </c>
      <c r="D133" s="188" t="s">
        <v>65</v>
      </c>
      <c r="E133" s="206" t="s">
        <v>64</v>
      </c>
      <c r="F133" s="207">
        <v>3</v>
      </c>
      <c r="G133" s="207">
        <v>0</v>
      </c>
      <c r="H133" s="207">
        <v>1</v>
      </c>
      <c r="I133" s="208">
        <f t="shared" si="20"/>
        <v>3.5</v>
      </c>
      <c r="J133" s="209">
        <v>5</v>
      </c>
      <c r="K133" s="226"/>
      <c r="L133" s="100"/>
      <c r="M133" s="103"/>
      <c r="N133" s="100"/>
      <c r="O133" s="100"/>
      <c r="P133" s="63"/>
      <c r="Q133" s="63"/>
      <c r="R133" s="63"/>
      <c r="S133" s="40"/>
      <c r="T133" s="104"/>
      <c r="U133" s="105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9"/>
    </row>
    <row r="134" spans="1:35" ht="14.25" customHeight="1" x14ac:dyDescent="0.3">
      <c r="A134" s="286"/>
      <c r="B134" s="100"/>
      <c r="C134" s="293" t="str">
        <f t="shared" si="19"/>
        <v>Matematik I</v>
      </c>
      <c r="D134" s="188" t="s">
        <v>20</v>
      </c>
      <c r="E134" s="206" t="s">
        <v>21</v>
      </c>
      <c r="F134" s="207">
        <v>4</v>
      </c>
      <c r="G134" s="207">
        <v>0</v>
      </c>
      <c r="H134" s="207">
        <v>0</v>
      </c>
      <c r="I134" s="208">
        <f t="shared" si="20"/>
        <v>4</v>
      </c>
      <c r="J134" s="209">
        <v>6</v>
      </c>
      <c r="K134" s="226"/>
      <c r="L134" s="100"/>
      <c r="M134" s="103"/>
      <c r="N134" s="100"/>
      <c r="O134" s="100"/>
      <c r="P134" s="63"/>
      <c r="Q134" s="63"/>
      <c r="R134" s="63"/>
      <c r="S134" s="40"/>
      <c r="T134" s="104"/>
      <c r="U134" s="105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9"/>
    </row>
    <row r="135" spans="1:35" ht="14.25" customHeight="1" x14ac:dyDescent="0.3">
      <c r="A135" s="286"/>
      <c r="B135" s="100"/>
      <c r="C135" s="293" t="str">
        <f t="shared" si="19"/>
        <v>Matematik II</v>
      </c>
      <c r="D135" s="188" t="s">
        <v>43</v>
      </c>
      <c r="E135" s="206" t="s">
        <v>44</v>
      </c>
      <c r="F135" s="207">
        <v>4</v>
      </c>
      <c r="G135" s="207">
        <v>0</v>
      </c>
      <c r="H135" s="207">
        <v>0</v>
      </c>
      <c r="I135" s="208">
        <f t="shared" si="20"/>
        <v>4</v>
      </c>
      <c r="J135" s="209">
        <v>6</v>
      </c>
      <c r="K135" s="226"/>
      <c r="L135" s="100"/>
      <c r="M135" s="103"/>
      <c r="N135" s="100"/>
      <c r="O135" s="100"/>
      <c r="P135" s="63"/>
      <c r="Q135" s="63"/>
      <c r="R135" s="63"/>
      <c r="S135" s="40"/>
      <c r="T135" s="104"/>
      <c r="U135" s="105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9"/>
    </row>
    <row r="136" spans="1:35" ht="14.25" customHeight="1" x14ac:dyDescent="0.3">
      <c r="A136" s="286"/>
      <c r="B136" s="100"/>
      <c r="C136" s="293" t="str">
        <f t="shared" si="19"/>
        <v>Mukavemet I</v>
      </c>
      <c r="D136" s="188" t="s">
        <v>68</v>
      </c>
      <c r="E136" s="206" t="s">
        <v>67</v>
      </c>
      <c r="F136" s="207">
        <v>3</v>
      </c>
      <c r="G136" s="207">
        <v>0</v>
      </c>
      <c r="H136" s="207">
        <v>1</v>
      </c>
      <c r="I136" s="208">
        <f t="shared" si="20"/>
        <v>3.5</v>
      </c>
      <c r="J136" s="209">
        <v>6</v>
      </c>
      <c r="K136" s="226" t="s">
        <v>69</v>
      </c>
      <c r="L136" s="100"/>
      <c r="M136" s="103"/>
      <c r="N136" s="100"/>
      <c r="O136" s="100"/>
      <c r="P136" s="63"/>
      <c r="Q136" s="63"/>
      <c r="R136" s="63"/>
      <c r="S136" s="40"/>
      <c r="T136" s="104"/>
      <c r="U136" s="105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9"/>
    </row>
    <row r="137" spans="1:35" ht="14.25" customHeight="1" x14ac:dyDescent="0.3">
      <c r="A137" s="286"/>
      <c r="B137" s="100"/>
      <c r="C137" s="293" t="str">
        <f t="shared" si="19"/>
        <v>Mukavemet II</v>
      </c>
      <c r="D137" s="188" t="s">
        <v>88</v>
      </c>
      <c r="E137" s="206" t="s">
        <v>87</v>
      </c>
      <c r="F137" s="207">
        <v>3</v>
      </c>
      <c r="G137" s="207">
        <v>0</v>
      </c>
      <c r="H137" s="207">
        <v>1</v>
      </c>
      <c r="I137" s="208">
        <f t="shared" si="20"/>
        <v>3.5</v>
      </c>
      <c r="J137" s="209">
        <v>6</v>
      </c>
      <c r="K137" s="226" t="s">
        <v>69</v>
      </c>
      <c r="L137" s="100"/>
      <c r="M137" s="103"/>
      <c r="N137" s="100"/>
      <c r="O137" s="100"/>
      <c r="P137" s="63"/>
      <c r="Q137" s="63"/>
      <c r="R137" s="63"/>
      <c r="S137" s="40"/>
      <c r="T137" s="104"/>
      <c r="U137" s="105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9"/>
    </row>
    <row r="138" spans="1:35" ht="14.25" customHeight="1" x14ac:dyDescent="0.3">
      <c r="A138" s="286"/>
      <c r="B138" s="100"/>
      <c r="C138" s="293" t="str">
        <f t="shared" si="19"/>
        <v>Mühendislik Ekonomisi</v>
      </c>
      <c r="D138" s="188" t="s">
        <v>220</v>
      </c>
      <c r="E138" s="206" t="s">
        <v>221</v>
      </c>
      <c r="F138" s="207">
        <v>3</v>
      </c>
      <c r="G138" s="207">
        <v>0</v>
      </c>
      <c r="H138" s="207">
        <v>0</v>
      </c>
      <c r="I138" s="208">
        <f t="shared" si="20"/>
        <v>3</v>
      </c>
      <c r="J138" s="209">
        <v>4</v>
      </c>
      <c r="K138" s="226"/>
      <c r="L138" s="100"/>
      <c r="M138" s="103"/>
      <c r="N138" s="100"/>
      <c r="O138" s="100"/>
      <c r="P138" s="63"/>
      <c r="Q138" s="63"/>
      <c r="R138" s="63"/>
      <c r="S138" s="40"/>
      <c r="T138" s="104"/>
      <c r="U138" s="105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9"/>
    </row>
    <row r="139" spans="1:35" ht="14.25" customHeight="1" x14ac:dyDescent="0.3">
      <c r="A139" s="286"/>
      <c r="B139" s="100"/>
      <c r="C139" s="293" t="str">
        <f t="shared" si="19"/>
        <v>Mühendislikte İstatistiksel Yöntemler</v>
      </c>
      <c r="D139" s="188" t="s">
        <v>53</v>
      </c>
      <c r="E139" s="206" t="s">
        <v>54</v>
      </c>
      <c r="F139" s="207">
        <v>3</v>
      </c>
      <c r="G139" s="207">
        <v>0</v>
      </c>
      <c r="H139" s="207">
        <v>0</v>
      </c>
      <c r="I139" s="208">
        <f t="shared" si="20"/>
        <v>3</v>
      </c>
      <c r="J139" s="209">
        <v>4</v>
      </c>
      <c r="K139" s="226"/>
      <c r="L139" s="100"/>
      <c r="M139" s="103"/>
      <c r="N139" s="100"/>
      <c r="O139" s="100"/>
      <c r="P139" s="63"/>
      <c r="Q139" s="63"/>
      <c r="R139" s="63"/>
      <c r="S139" s="40"/>
      <c r="T139" s="104"/>
      <c r="U139" s="105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9"/>
    </row>
    <row r="140" spans="1:35" ht="14.25" customHeight="1" x14ac:dyDescent="0.3">
      <c r="A140" s="286"/>
      <c r="B140" s="100"/>
      <c r="C140" s="293" t="str">
        <f t="shared" si="19"/>
        <v>Sayısal Yöntemler</v>
      </c>
      <c r="D140" s="188" t="s">
        <v>97</v>
      </c>
      <c r="E140" s="206" t="s">
        <v>98</v>
      </c>
      <c r="F140" s="207">
        <v>3</v>
      </c>
      <c r="G140" s="207">
        <v>0</v>
      </c>
      <c r="H140" s="207">
        <v>0</v>
      </c>
      <c r="I140" s="208">
        <f t="shared" si="20"/>
        <v>3</v>
      </c>
      <c r="J140" s="209">
        <v>4</v>
      </c>
      <c r="K140" s="226"/>
      <c r="L140" s="100"/>
      <c r="M140" s="103"/>
      <c r="N140" s="100"/>
      <c r="O140" s="100"/>
      <c r="P140" s="63"/>
      <c r="Q140" s="63"/>
      <c r="R140" s="63"/>
      <c r="S140" s="40"/>
      <c r="T140" s="104"/>
      <c r="U140" s="105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9"/>
    </row>
    <row r="141" spans="1:35" ht="14.25" customHeight="1" x14ac:dyDescent="0.3">
      <c r="A141" s="286"/>
      <c r="B141" s="100"/>
      <c r="C141" s="293" t="str">
        <f t="shared" si="19"/>
        <v>Statik</v>
      </c>
      <c r="D141" s="188" t="s">
        <v>49</v>
      </c>
      <c r="E141" s="206" t="s">
        <v>48</v>
      </c>
      <c r="F141" s="207">
        <v>3</v>
      </c>
      <c r="G141" s="207">
        <v>0</v>
      </c>
      <c r="H141" s="207">
        <v>0</v>
      </c>
      <c r="I141" s="208">
        <f t="shared" si="20"/>
        <v>3</v>
      </c>
      <c r="J141" s="209">
        <v>5</v>
      </c>
      <c r="K141" s="226"/>
      <c r="L141" s="100"/>
      <c r="M141" s="103"/>
      <c r="N141" s="100"/>
      <c r="O141" s="100"/>
      <c r="P141" s="63"/>
      <c r="Q141" s="63"/>
      <c r="R141" s="63"/>
      <c r="S141" s="40"/>
      <c r="T141" s="104"/>
      <c r="U141" s="105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9"/>
    </row>
    <row r="142" spans="1:35" ht="14.25" customHeight="1" x14ac:dyDescent="0.3">
      <c r="A142" s="286"/>
      <c r="B142" s="100"/>
      <c r="C142" s="293" t="str">
        <f t="shared" si="19"/>
        <v>Su Kaynakları</v>
      </c>
      <c r="D142" s="188" t="s">
        <v>247</v>
      </c>
      <c r="E142" s="206" t="s">
        <v>248</v>
      </c>
      <c r="F142" s="207">
        <v>2</v>
      </c>
      <c r="G142" s="207">
        <v>2</v>
      </c>
      <c r="H142" s="207">
        <v>0</v>
      </c>
      <c r="I142" s="208">
        <f t="shared" si="20"/>
        <v>3</v>
      </c>
      <c r="J142" s="209">
        <v>5</v>
      </c>
      <c r="K142" s="226"/>
      <c r="L142" s="100"/>
      <c r="M142" s="103"/>
      <c r="N142" s="100"/>
      <c r="O142" s="100"/>
      <c r="P142" s="63"/>
      <c r="Q142" s="63"/>
      <c r="R142" s="63"/>
      <c r="S142" s="40"/>
      <c r="T142" s="104"/>
      <c r="U142" s="105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9"/>
    </row>
    <row r="143" spans="1:35" ht="14.25" customHeight="1" x14ac:dyDescent="0.3">
      <c r="A143" s="286"/>
      <c r="B143" s="100"/>
      <c r="C143" s="293" t="str">
        <f t="shared" si="19"/>
        <v>Temel Mühendisliği</v>
      </c>
      <c r="D143" s="188" t="s">
        <v>241</v>
      </c>
      <c r="E143" s="206" t="s">
        <v>242</v>
      </c>
      <c r="F143" s="207">
        <v>3</v>
      </c>
      <c r="G143" s="207">
        <v>0</v>
      </c>
      <c r="H143" s="207">
        <v>0</v>
      </c>
      <c r="I143" s="208">
        <f t="shared" si="20"/>
        <v>3</v>
      </c>
      <c r="J143" s="209">
        <v>4</v>
      </c>
      <c r="K143" s="226"/>
      <c r="L143" s="100"/>
      <c r="M143" s="103"/>
      <c r="N143" s="100"/>
      <c r="O143" s="100"/>
      <c r="P143" s="63"/>
      <c r="Q143" s="63"/>
      <c r="R143" s="63"/>
      <c r="S143" s="40"/>
      <c r="T143" s="104"/>
      <c r="U143" s="105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9"/>
    </row>
    <row r="144" spans="1:35" ht="14.25" customHeight="1" x14ac:dyDescent="0.3">
      <c r="A144" s="286"/>
      <c r="B144" s="100"/>
      <c r="C144" s="293" t="str">
        <f t="shared" si="19"/>
        <v>Topoğrafya</v>
      </c>
      <c r="D144" s="188" t="s">
        <v>216</v>
      </c>
      <c r="E144" s="206" t="s">
        <v>217</v>
      </c>
      <c r="F144" s="207">
        <v>2</v>
      </c>
      <c r="G144" s="207">
        <v>2</v>
      </c>
      <c r="H144" s="207">
        <v>0</v>
      </c>
      <c r="I144" s="208">
        <f t="shared" si="20"/>
        <v>3</v>
      </c>
      <c r="J144" s="209">
        <v>5</v>
      </c>
      <c r="K144" s="226"/>
      <c r="L144" s="100"/>
      <c r="M144" s="103"/>
      <c r="N144" s="100"/>
      <c r="O144" s="100"/>
      <c r="P144" s="63"/>
      <c r="Q144" s="63"/>
      <c r="R144" s="63"/>
      <c r="S144" s="40"/>
      <c r="T144" s="104"/>
      <c r="U144" s="105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9"/>
    </row>
    <row r="145" spans="1:35" ht="14.25" customHeight="1" x14ac:dyDescent="0.3">
      <c r="A145" s="286"/>
      <c r="B145" s="100"/>
      <c r="C145" s="293" t="str">
        <f t="shared" si="19"/>
        <v>Toprak İşleri ve Demiryolu Mühendisliği</v>
      </c>
      <c r="D145" s="188" t="s">
        <v>227</v>
      </c>
      <c r="E145" s="206" t="s">
        <v>228</v>
      </c>
      <c r="F145" s="207">
        <v>3</v>
      </c>
      <c r="G145" s="207">
        <v>1</v>
      </c>
      <c r="H145" s="207">
        <v>0</v>
      </c>
      <c r="I145" s="208">
        <f t="shared" si="20"/>
        <v>3.5</v>
      </c>
      <c r="J145" s="209">
        <v>4</v>
      </c>
      <c r="K145" s="226"/>
      <c r="L145" s="100"/>
      <c r="M145" s="103"/>
      <c r="N145" s="100"/>
      <c r="O145" s="100"/>
      <c r="P145" s="63"/>
      <c r="Q145" s="63"/>
      <c r="R145" s="63"/>
      <c r="S145" s="40"/>
      <c r="T145" s="104"/>
      <c r="U145" s="105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9"/>
    </row>
    <row r="146" spans="1:35" ht="14.25" customHeight="1" x14ac:dyDescent="0.3">
      <c r="A146" s="286"/>
      <c r="B146" s="100"/>
      <c r="C146" s="293" t="str">
        <f t="shared" si="19"/>
        <v>Türk Dili I</v>
      </c>
      <c r="D146" s="188" t="s">
        <v>77</v>
      </c>
      <c r="E146" s="206" t="s">
        <v>78</v>
      </c>
      <c r="F146" s="207">
        <v>2</v>
      </c>
      <c r="G146" s="207">
        <v>0</v>
      </c>
      <c r="H146" s="207">
        <v>0</v>
      </c>
      <c r="I146" s="208">
        <f t="shared" si="20"/>
        <v>2</v>
      </c>
      <c r="J146" s="209">
        <v>2</v>
      </c>
      <c r="K146" s="226"/>
      <c r="L146" s="100"/>
      <c r="M146" s="103"/>
      <c r="N146" s="100"/>
      <c r="O146" s="100"/>
      <c r="P146" s="63"/>
      <c r="Q146" s="63"/>
      <c r="R146" s="63"/>
      <c r="S146" s="40"/>
      <c r="T146" s="104"/>
      <c r="U146" s="105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9"/>
    </row>
    <row r="147" spans="1:35" ht="14.25" customHeight="1" x14ac:dyDescent="0.3">
      <c r="A147" s="286"/>
      <c r="B147" s="100"/>
      <c r="C147" s="293" t="str">
        <f t="shared" si="19"/>
        <v>Türk Dili II</v>
      </c>
      <c r="D147" s="188" t="s">
        <v>99</v>
      </c>
      <c r="E147" s="206" t="s">
        <v>100</v>
      </c>
      <c r="F147" s="207">
        <v>2</v>
      </c>
      <c r="G147" s="207">
        <v>0</v>
      </c>
      <c r="H147" s="207">
        <v>0</v>
      </c>
      <c r="I147" s="208">
        <f t="shared" si="20"/>
        <v>2</v>
      </c>
      <c r="J147" s="209">
        <v>2</v>
      </c>
      <c r="K147" s="226"/>
      <c r="L147" s="100"/>
      <c r="M147" s="103"/>
      <c r="N147" s="100"/>
      <c r="O147" s="100"/>
      <c r="P147" s="63"/>
      <c r="Q147" s="63"/>
      <c r="R147" s="63"/>
      <c r="S147" s="40"/>
      <c r="T147" s="104"/>
      <c r="U147" s="105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9"/>
    </row>
    <row r="148" spans="1:35" ht="14.25" customHeight="1" x14ac:dyDescent="0.3">
      <c r="A148" s="286"/>
      <c r="B148" s="100"/>
      <c r="C148" s="293" t="str">
        <f t="shared" si="19"/>
        <v>Üniversite Seçmeli Ders I</v>
      </c>
      <c r="D148" s="188" t="s">
        <v>135</v>
      </c>
      <c r="E148" s="206" t="s">
        <v>134</v>
      </c>
      <c r="F148" s="207">
        <v>2</v>
      </c>
      <c r="G148" s="207">
        <v>0</v>
      </c>
      <c r="H148" s="207">
        <v>0</v>
      </c>
      <c r="I148" s="208">
        <f t="shared" si="20"/>
        <v>2</v>
      </c>
      <c r="J148" s="209">
        <v>3</v>
      </c>
      <c r="K148" s="226"/>
      <c r="L148" s="100"/>
      <c r="M148" s="103"/>
      <c r="N148" s="100"/>
      <c r="O148" s="100"/>
      <c r="P148" s="63"/>
      <c r="Q148" s="63"/>
      <c r="R148" s="63"/>
      <c r="S148" s="40"/>
      <c r="T148" s="104"/>
      <c r="U148" s="105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9"/>
    </row>
    <row r="149" spans="1:35" ht="14.25" customHeight="1" x14ac:dyDescent="0.3">
      <c r="A149" s="286"/>
      <c r="B149" s="100"/>
      <c r="C149" s="293" t="str">
        <f t="shared" si="19"/>
        <v>Üniversite Seçmeli Ders II</v>
      </c>
      <c r="D149" s="188" t="s">
        <v>158</v>
      </c>
      <c r="E149" s="206" t="s">
        <v>157</v>
      </c>
      <c r="F149" s="207">
        <v>2</v>
      </c>
      <c r="G149" s="207">
        <v>0</v>
      </c>
      <c r="H149" s="207">
        <v>0</v>
      </c>
      <c r="I149" s="208">
        <f t="shared" si="20"/>
        <v>2</v>
      </c>
      <c r="J149" s="209">
        <v>3</v>
      </c>
      <c r="K149" s="226"/>
      <c r="L149" s="100"/>
      <c r="M149" s="103"/>
      <c r="N149" s="100"/>
      <c r="O149" s="100"/>
      <c r="P149" s="63"/>
      <c r="Q149" s="63"/>
      <c r="R149" s="63"/>
      <c r="S149" s="40"/>
      <c r="T149" s="104"/>
      <c r="U149" s="105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9"/>
    </row>
    <row r="150" spans="1:35" ht="14.25" customHeight="1" x14ac:dyDescent="0.3">
      <c r="A150" s="286"/>
      <c r="B150" s="100"/>
      <c r="C150" s="293" t="str">
        <f t="shared" si="19"/>
        <v>Üniversite Seçmeli Ders III</v>
      </c>
      <c r="D150" s="188" t="s">
        <v>174</v>
      </c>
      <c r="E150" s="206" t="s">
        <v>175</v>
      </c>
      <c r="F150" s="207">
        <v>2</v>
      </c>
      <c r="G150" s="207">
        <v>0</v>
      </c>
      <c r="H150" s="207">
        <v>0</v>
      </c>
      <c r="I150" s="208">
        <f t="shared" si="20"/>
        <v>2</v>
      </c>
      <c r="J150" s="209">
        <v>3</v>
      </c>
      <c r="K150" s="226"/>
      <c r="L150" s="100"/>
      <c r="M150" s="103"/>
      <c r="N150" s="100"/>
      <c r="O150" s="100"/>
      <c r="P150" s="63"/>
      <c r="Q150" s="63"/>
      <c r="R150" s="63"/>
      <c r="S150" s="40"/>
      <c r="T150" s="104"/>
      <c r="U150" s="105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9"/>
    </row>
    <row r="151" spans="1:35" ht="14.25" customHeight="1" x14ac:dyDescent="0.3">
      <c r="A151" s="286"/>
      <c r="B151" s="100"/>
      <c r="C151" s="293" t="str">
        <f t="shared" si="19"/>
        <v>Yabancı Dil I</v>
      </c>
      <c r="D151" s="188" t="s">
        <v>38</v>
      </c>
      <c r="E151" s="206" t="s">
        <v>39</v>
      </c>
      <c r="F151" s="207">
        <v>2</v>
      </c>
      <c r="G151" s="207">
        <v>1</v>
      </c>
      <c r="H151" s="207">
        <v>0</v>
      </c>
      <c r="I151" s="208">
        <f t="shared" si="20"/>
        <v>2.5</v>
      </c>
      <c r="J151" s="209">
        <v>2</v>
      </c>
      <c r="K151" s="226"/>
      <c r="L151" s="100"/>
      <c r="M151" s="103"/>
      <c r="N151" s="100"/>
      <c r="O151" s="100"/>
      <c r="P151" s="63"/>
      <c r="Q151" s="63"/>
      <c r="R151" s="63"/>
      <c r="S151" s="40"/>
      <c r="T151" s="104"/>
      <c r="U151" s="105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9"/>
    </row>
    <row r="152" spans="1:35" ht="14.25" customHeight="1" x14ac:dyDescent="0.3">
      <c r="A152" s="286"/>
      <c r="B152" s="100"/>
      <c r="C152" s="293" t="str">
        <f t="shared" si="19"/>
        <v>Yabancı Dil II</v>
      </c>
      <c r="D152" s="188" t="s">
        <v>57</v>
      </c>
      <c r="E152" s="206" t="s">
        <v>58</v>
      </c>
      <c r="F152" s="207">
        <v>2</v>
      </c>
      <c r="G152" s="207">
        <v>1</v>
      </c>
      <c r="H152" s="207">
        <v>0</v>
      </c>
      <c r="I152" s="208">
        <f t="shared" si="20"/>
        <v>2.5</v>
      </c>
      <c r="J152" s="209">
        <v>2</v>
      </c>
      <c r="K152" s="226"/>
      <c r="L152" s="100"/>
      <c r="M152" s="103"/>
      <c r="N152" s="100"/>
      <c r="O152" s="100"/>
      <c r="P152" s="63"/>
      <c r="Q152" s="63"/>
      <c r="R152" s="63"/>
      <c r="S152" s="40"/>
      <c r="T152" s="104"/>
      <c r="U152" s="105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9"/>
    </row>
    <row r="153" spans="1:35" ht="14.25" customHeight="1" x14ac:dyDescent="0.3">
      <c r="A153" s="286"/>
      <c r="B153" s="100"/>
      <c r="C153" s="293" t="str">
        <f t="shared" si="19"/>
        <v>Yapı Malzemeleri</v>
      </c>
      <c r="D153" s="188" t="s">
        <v>218</v>
      </c>
      <c r="E153" s="206" t="s">
        <v>219</v>
      </c>
      <c r="F153" s="207">
        <v>3</v>
      </c>
      <c r="G153" s="207">
        <v>0</v>
      </c>
      <c r="H153" s="207">
        <v>1</v>
      </c>
      <c r="I153" s="208">
        <f t="shared" si="20"/>
        <v>3.5</v>
      </c>
      <c r="J153" s="209">
        <v>5</v>
      </c>
      <c r="K153" s="226"/>
      <c r="L153" s="100"/>
      <c r="M153" s="103"/>
      <c r="N153" s="100"/>
      <c r="O153" s="100"/>
      <c r="P153" s="63"/>
      <c r="Q153" s="63"/>
      <c r="R153" s="63"/>
      <c r="S153" s="40"/>
      <c r="T153" s="104"/>
      <c r="U153" s="105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9"/>
    </row>
    <row r="154" spans="1:35" ht="14.25" customHeight="1" x14ac:dyDescent="0.3">
      <c r="A154" s="286"/>
      <c r="B154" s="100"/>
      <c r="C154" s="293" t="str">
        <f t="shared" si="19"/>
        <v>Yapı Statiği I</v>
      </c>
      <c r="D154" s="188" t="s">
        <v>225</v>
      </c>
      <c r="E154" s="206" t="s">
        <v>226</v>
      </c>
      <c r="F154" s="207">
        <v>3</v>
      </c>
      <c r="G154" s="207">
        <v>0</v>
      </c>
      <c r="H154" s="207">
        <v>0</v>
      </c>
      <c r="I154" s="208">
        <f t="shared" si="20"/>
        <v>3</v>
      </c>
      <c r="J154" s="209">
        <v>5</v>
      </c>
      <c r="K154" s="226" t="s">
        <v>69</v>
      </c>
      <c r="L154" s="100"/>
      <c r="M154" s="103"/>
      <c r="N154" s="100"/>
      <c r="O154" s="100"/>
      <c r="P154" s="63"/>
      <c r="Q154" s="63"/>
      <c r="R154" s="63"/>
      <c r="S154" s="40"/>
      <c r="T154" s="104"/>
      <c r="U154" s="105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9"/>
    </row>
    <row r="155" spans="1:35" ht="14.25" customHeight="1" x14ac:dyDescent="0.3">
      <c r="A155" s="286"/>
      <c r="B155" s="100"/>
      <c r="C155" s="293" t="str">
        <f t="shared" si="19"/>
        <v>Yapı Statiği II</v>
      </c>
      <c r="D155" s="188" t="s">
        <v>236</v>
      </c>
      <c r="E155" s="206" t="s">
        <v>237</v>
      </c>
      <c r="F155" s="207">
        <v>3</v>
      </c>
      <c r="G155" s="207">
        <v>1</v>
      </c>
      <c r="H155" s="207">
        <v>0</v>
      </c>
      <c r="I155" s="208">
        <f t="shared" si="20"/>
        <v>3.5</v>
      </c>
      <c r="J155" s="209">
        <v>5</v>
      </c>
      <c r="K155" s="226" t="s">
        <v>238</v>
      </c>
      <c r="L155" s="100"/>
      <c r="M155" s="103"/>
      <c r="N155" s="100"/>
      <c r="O155" s="100"/>
      <c r="P155" s="63"/>
      <c r="Q155" s="63"/>
      <c r="R155" s="63"/>
      <c r="S155" s="40"/>
      <c r="T155" s="104"/>
      <c r="U155" s="105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9"/>
    </row>
    <row r="156" spans="1:35" ht="14.25" customHeight="1" x14ac:dyDescent="0.3">
      <c r="A156" s="286"/>
      <c r="B156" s="100"/>
      <c r="C156" s="293" t="str">
        <f t="shared" si="19"/>
        <v>Yapım Mühendisliği ve İşletmesi</v>
      </c>
      <c r="D156" s="188" t="s">
        <v>252</v>
      </c>
      <c r="E156" s="206" t="s">
        <v>253</v>
      </c>
      <c r="F156" s="207">
        <v>3</v>
      </c>
      <c r="G156" s="207">
        <v>0</v>
      </c>
      <c r="H156" s="207">
        <v>0</v>
      </c>
      <c r="I156" s="208">
        <f t="shared" si="20"/>
        <v>3</v>
      </c>
      <c r="J156" s="209">
        <v>4</v>
      </c>
      <c r="K156" s="226"/>
      <c r="L156" s="100"/>
      <c r="M156" s="103"/>
      <c r="N156" s="100"/>
      <c r="O156" s="100"/>
      <c r="P156" s="63"/>
      <c r="Q156" s="63"/>
      <c r="R156" s="63"/>
      <c r="S156" s="40"/>
      <c r="T156" s="104"/>
      <c r="U156" s="105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9"/>
    </row>
    <row r="157" spans="1:35" ht="14.25" customHeight="1" x14ac:dyDescent="0.3">
      <c r="A157" s="286"/>
      <c r="B157" s="100"/>
      <c r="C157" s="293" t="str">
        <f t="shared" si="19"/>
        <v>Zemin Mekaniği</v>
      </c>
      <c r="D157" s="188" t="s">
        <v>229</v>
      </c>
      <c r="E157" s="206" t="s">
        <v>230</v>
      </c>
      <c r="F157" s="207">
        <v>3</v>
      </c>
      <c r="G157" s="207">
        <v>0</v>
      </c>
      <c r="H157" s="207">
        <v>1</v>
      </c>
      <c r="I157" s="208">
        <f t="shared" si="20"/>
        <v>3.5</v>
      </c>
      <c r="J157" s="209">
        <v>5</v>
      </c>
      <c r="K157" s="226"/>
      <c r="L157" s="100"/>
      <c r="M157" s="103"/>
      <c r="N157" s="100"/>
      <c r="O157" s="100"/>
      <c r="P157" s="63"/>
      <c r="Q157" s="63"/>
      <c r="R157" s="63"/>
      <c r="S157" s="40"/>
      <c r="T157" s="104"/>
      <c r="U157" s="105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9"/>
    </row>
    <row r="158" spans="1:35" ht="14.25" customHeight="1" x14ac:dyDescent="0.3">
      <c r="A158" s="286"/>
      <c r="B158" s="100"/>
      <c r="C158" s="103"/>
      <c r="D158" s="100"/>
      <c r="E158" s="100"/>
      <c r="F158" s="63"/>
      <c r="G158" s="63"/>
      <c r="H158" s="63"/>
      <c r="I158" s="40"/>
      <c r="J158" s="104"/>
      <c r="K158" s="105"/>
      <c r="L158" s="100"/>
      <c r="M158" s="103"/>
      <c r="N158" s="100"/>
      <c r="O158" s="100"/>
      <c r="P158" s="63"/>
      <c r="Q158" s="63"/>
      <c r="R158" s="63"/>
      <c r="S158" s="40"/>
      <c r="T158" s="104"/>
      <c r="U158" s="105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9"/>
    </row>
    <row r="159" spans="1:35" ht="14.25" customHeight="1" x14ac:dyDescent="0.3">
      <c r="A159" s="286"/>
      <c r="B159" s="100"/>
      <c r="C159" s="103"/>
      <c r="D159" s="100"/>
      <c r="E159" s="100"/>
      <c r="F159" s="63"/>
      <c r="G159" s="63"/>
      <c r="H159" s="63"/>
      <c r="I159" s="40"/>
      <c r="J159" s="104"/>
      <c r="K159" s="105"/>
      <c r="L159" s="100"/>
      <c r="M159" s="103"/>
      <c r="N159" s="100"/>
      <c r="O159" s="100"/>
      <c r="P159" s="63"/>
      <c r="Q159" s="63"/>
      <c r="R159" s="63"/>
      <c r="S159" s="40"/>
      <c r="T159" s="104"/>
      <c r="U159" s="105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9"/>
    </row>
    <row r="160" spans="1:35" ht="14.25" customHeight="1" x14ac:dyDescent="0.3">
      <c r="A160" s="286"/>
      <c r="B160" s="100"/>
      <c r="C160" s="103"/>
      <c r="D160" s="100"/>
      <c r="E160" s="100"/>
      <c r="F160" s="63"/>
      <c r="G160" s="63"/>
      <c r="H160" s="63"/>
      <c r="I160" s="40"/>
      <c r="J160" s="104"/>
      <c r="K160" s="105"/>
      <c r="L160" s="100"/>
      <c r="M160" s="103"/>
      <c r="N160" s="100"/>
      <c r="O160" s="100"/>
      <c r="P160" s="63"/>
      <c r="Q160" s="63"/>
      <c r="R160" s="63"/>
      <c r="S160" s="40"/>
      <c r="T160" s="104"/>
      <c r="U160" s="105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9"/>
    </row>
    <row r="161" spans="1:35" ht="14.25" customHeight="1" x14ac:dyDescent="0.3">
      <c r="A161" s="286"/>
      <c r="B161" s="100"/>
      <c r="C161" s="103"/>
      <c r="D161" s="100"/>
      <c r="E161" s="100"/>
      <c r="F161" s="63"/>
      <c r="G161" s="63"/>
      <c r="H161" s="63"/>
      <c r="I161" s="40"/>
      <c r="J161" s="104"/>
      <c r="K161" s="105"/>
      <c r="L161" s="100"/>
      <c r="M161" s="103"/>
      <c r="N161" s="100"/>
      <c r="O161" s="100"/>
      <c r="P161" s="63"/>
      <c r="Q161" s="63"/>
      <c r="R161" s="63"/>
      <c r="S161" s="40"/>
      <c r="T161" s="104"/>
      <c r="U161" s="105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9"/>
    </row>
    <row r="162" spans="1:35" ht="14.25" customHeight="1" x14ac:dyDescent="0.3">
      <c r="A162" s="286"/>
      <c r="B162" s="100"/>
      <c r="C162" s="103"/>
      <c r="D162" s="100"/>
      <c r="E162" s="100"/>
      <c r="F162" s="63"/>
      <c r="G162" s="63"/>
      <c r="H162" s="63"/>
      <c r="I162" s="40"/>
      <c r="J162" s="104"/>
      <c r="K162" s="105"/>
      <c r="L162" s="100"/>
      <c r="M162" s="103"/>
      <c r="N162" s="100"/>
      <c r="O162" s="100"/>
      <c r="P162" s="63"/>
      <c r="Q162" s="63"/>
      <c r="R162" s="63"/>
      <c r="S162" s="40"/>
      <c r="T162" s="104"/>
      <c r="U162" s="105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9"/>
    </row>
    <row r="163" spans="1:35" ht="14.25" customHeight="1" x14ac:dyDescent="0.3">
      <c r="A163" s="286"/>
      <c r="B163" s="100"/>
      <c r="C163" s="103"/>
      <c r="D163" s="100"/>
      <c r="E163" s="100"/>
      <c r="F163" s="63"/>
      <c r="G163" s="63"/>
      <c r="H163" s="63"/>
      <c r="I163" s="40"/>
      <c r="J163" s="104"/>
      <c r="K163" s="105"/>
      <c r="L163" s="100"/>
      <c r="M163" s="103"/>
      <c r="N163" s="100"/>
      <c r="O163" s="100"/>
      <c r="P163" s="63"/>
      <c r="Q163" s="63"/>
      <c r="R163" s="63"/>
      <c r="S163" s="40"/>
      <c r="T163" s="104"/>
      <c r="U163" s="105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9"/>
    </row>
    <row r="164" spans="1:35" ht="14.25" customHeight="1" x14ac:dyDescent="0.3">
      <c r="A164" s="286"/>
      <c r="B164" s="100"/>
      <c r="C164" s="103"/>
      <c r="D164" s="100"/>
      <c r="E164" s="100"/>
      <c r="F164" s="63"/>
      <c r="G164" s="63"/>
      <c r="H164" s="63"/>
      <c r="I164" s="40"/>
      <c r="J164" s="104"/>
      <c r="K164" s="105"/>
      <c r="L164" s="100"/>
      <c r="M164" s="103"/>
      <c r="N164" s="100"/>
      <c r="O164" s="100"/>
      <c r="P164" s="63"/>
      <c r="Q164" s="63"/>
      <c r="R164" s="63"/>
      <c r="S164" s="40"/>
      <c r="T164" s="104"/>
      <c r="U164" s="105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9"/>
    </row>
    <row r="165" spans="1:35" ht="14.25" customHeight="1" x14ac:dyDescent="0.3">
      <c r="A165" s="286"/>
      <c r="B165" s="100"/>
      <c r="C165" s="103"/>
      <c r="D165" s="100"/>
      <c r="E165" s="100"/>
      <c r="F165" s="63"/>
      <c r="G165" s="63"/>
      <c r="H165" s="63"/>
      <c r="I165" s="40"/>
      <c r="J165" s="104"/>
      <c r="K165" s="105"/>
      <c r="L165" s="100"/>
      <c r="M165" s="103"/>
      <c r="N165" s="100"/>
      <c r="O165" s="100"/>
      <c r="P165" s="63"/>
      <c r="Q165" s="63"/>
      <c r="R165" s="63"/>
      <c r="S165" s="40"/>
      <c r="T165" s="104"/>
      <c r="U165" s="105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9"/>
    </row>
    <row r="166" spans="1:35" ht="14.25" customHeight="1" x14ac:dyDescent="0.3">
      <c r="A166" s="286"/>
      <c r="B166" s="100"/>
      <c r="C166" s="103"/>
      <c r="D166" s="100"/>
      <c r="E166" s="100"/>
      <c r="F166" s="63"/>
      <c r="G166" s="63"/>
      <c r="H166" s="63"/>
      <c r="I166" s="40"/>
      <c r="J166" s="104"/>
      <c r="K166" s="105"/>
      <c r="L166" s="100"/>
      <c r="M166" s="103"/>
      <c r="N166" s="100"/>
      <c r="O166" s="100"/>
      <c r="P166" s="63"/>
      <c r="Q166" s="63"/>
      <c r="R166" s="63"/>
      <c r="S166" s="40"/>
      <c r="T166" s="104"/>
      <c r="U166" s="105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9"/>
    </row>
    <row r="167" spans="1:35" ht="14.25" customHeight="1" x14ac:dyDescent="0.3">
      <c r="A167" s="286"/>
      <c r="B167" s="100"/>
      <c r="C167" s="103"/>
      <c r="D167" s="100"/>
      <c r="E167" s="100"/>
      <c r="F167" s="63"/>
      <c r="G167" s="63"/>
      <c r="H167" s="63"/>
      <c r="I167" s="40"/>
      <c r="J167" s="104"/>
      <c r="K167" s="105"/>
      <c r="L167" s="100"/>
      <c r="M167" s="103"/>
      <c r="N167" s="100"/>
      <c r="O167" s="100"/>
      <c r="P167" s="63"/>
      <c r="Q167" s="63"/>
      <c r="R167" s="63"/>
      <c r="S167" s="40"/>
      <c r="T167" s="104"/>
      <c r="U167" s="105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9"/>
    </row>
    <row r="168" spans="1:35" ht="14.25" customHeight="1" x14ac:dyDescent="0.3">
      <c r="A168" s="286"/>
      <c r="B168" s="100"/>
      <c r="C168" s="103"/>
      <c r="D168" s="100"/>
      <c r="E168" s="100"/>
      <c r="F168" s="63"/>
      <c r="G168" s="63"/>
      <c r="H168" s="63"/>
      <c r="I168" s="40"/>
      <c r="J168" s="104"/>
      <c r="K168" s="105"/>
      <c r="L168" s="100"/>
      <c r="M168" s="103"/>
      <c r="N168" s="100"/>
      <c r="O168" s="100"/>
      <c r="P168" s="63"/>
      <c r="Q168" s="63"/>
      <c r="R168" s="63"/>
      <c r="S168" s="40"/>
      <c r="T168" s="104"/>
      <c r="U168" s="105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9"/>
    </row>
    <row r="169" spans="1:35" ht="14.25" customHeight="1" x14ac:dyDescent="0.3">
      <c r="A169" s="286"/>
      <c r="B169" s="100"/>
      <c r="C169" s="103"/>
      <c r="D169" s="100"/>
      <c r="E169" s="100"/>
      <c r="F169" s="63"/>
      <c r="G169" s="63"/>
      <c r="H169" s="63"/>
      <c r="I169" s="40"/>
      <c r="J169" s="104"/>
      <c r="K169" s="105"/>
      <c r="L169" s="100"/>
      <c r="M169" s="103"/>
      <c r="N169" s="100"/>
      <c r="O169" s="100"/>
      <c r="P169" s="63"/>
      <c r="Q169" s="63"/>
      <c r="R169" s="63"/>
      <c r="S169" s="40"/>
      <c r="T169" s="104"/>
      <c r="U169" s="105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9"/>
    </row>
    <row r="170" spans="1:35" ht="14.25" customHeight="1" x14ac:dyDescent="0.3">
      <c r="A170" s="286"/>
      <c r="B170" s="100"/>
      <c r="C170" s="103"/>
      <c r="D170" s="100"/>
      <c r="E170" s="100"/>
      <c r="F170" s="63"/>
      <c r="G170" s="63"/>
      <c r="H170" s="63"/>
      <c r="I170" s="40"/>
      <c r="J170" s="104"/>
      <c r="K170" s="105"/>
      <c r="L170" s="100"/>
      <c r="M170" s="103"/>
      <c r="N170" s="100"/>
      <c r="O170" s="100"/>
      <c r="P170" s="63"/>
      <c r="Q170" s="63"/>
      <c r="R170" s="63"/>
      <c r="S170" s="40"/>
      <c r="T170" s="104"/>
      <c r="U170" s="105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9"/>
    </row>
    <row r="171" spans="1:35" ht="14.25" customHeight="1" x14ac:dyDescent="0.3">
      <c r="A171" s="286"/>
      <c r="B171" s="100"/>
      <c r="C171" s="103"/>
      <c r="D171" s="100"/>
      <c r="E171" s="100"/>
      <c r="F171" s="63"/>
      <c r="G171" s="63"/>
      <c r="H171" s="63"/>
      <c r="I171" s="40"/>
      <c r="J171" s="104"/>
      <c r="K171" s="105"/>
      <c r="L171" s="100"/>
      <c r="M171" s="103"/>
      <c r="N171" s="100"/>
      <c r="O171" s="100"/>
      <c r="P171" s="63"/>
      <c r="Q171" s="63"/>
      <c r="R171" s="63"/>
      <c r="S171" s="40"/>
      <c r="T171" s="104"/>
      <c r="U171" s="105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9"/>
    </row>
    <row r="172" spans="1:35" ht="14.25" customHeight="1" x14ac:dyDescent="0.3">
      <c r="A172" s="286"/>
      <c r="B172" s="100"/>
      <c r="C172" s="103"/>
      <c r="D172" s="100"/>
      <c r="E172" s="100"/>
      <c r="F172" s="63"/>
      <c r="G172" s="63"/>
      <c r="H172" s="63"/>
      <c r="I172" s="40"/>
      <c r="J172" s="104"/>
      <c r="K172" s="105"/>
      <c r="L172" s="100"/>
      <c r="M172" s="103"/>
      <c r="N172" s="100"/>
      <c r="O172" s="100"/>
      <c r="P172" s="63"/>
      <c r="Q172" s="63"/>
      <c r="R172" s="63"/>
      <c r="S172" s="40"/>
      <c r="T172" s="104"/>
      <c r="U172" s="105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9"/>
    </row>
    <row r="173" spans="1:35" ht="14.25" customHeight="1" x14ac:dyDescent="0.3">
      <c r="A173" s="286"/>
      <c r="B173" s="100"/>
      <c r="C173" s="103"/>
      <c r="D173" s="100"/>
      <c r="E173" s="100"/>
      <c r="F173" s="63"/>
      <c r="G173" s="63"/>
      <c r="H173" s="63"/>
      <c r="I173" s="40"/>
      <c r="J173" s="104"/>
      <c r="K173" s="105"/>
      <c r="L173" s="100"/>
      <c r="M173" s="103"/>
      <c r="N173" s="100"/>
      <c r="O173" s="100"/>
      <c r="P173" s="63"/>
      <c r="Q173" s="63"/>
      <c r="R173" s="63"/>
      <c r="S173" s="40"/>
      <c r="T173" s="104"/>
      <c r="U173" s="105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9"/>
    </row>
    <row r="174" spans="1:35" ht="14.25" customHeight="1" x14ac:dyDescent="0.3">
      <c r="A174" s="286"/>
      <c r="B174" s="100"/>
      <c r="C174" s="103"/>
      <c r="D174" s="100"/>
      <c r="E174" s="100"/>
      <c r="F174" s="63"/>
      <c r="G174" s="63"/>
      <c r="H174" s="63"/>
      <c r="I174" s="40"/>
      <c r="J174" s="104"/>
      <c r="K174" s="105"/>
      <c r="L174" s="100"/>
      <c r="M174" s="103"/>
      <c r="N174" s="100"/>
      <c r="O174" s="100"/>
      <c r="P174" s="63"/>
      <c r="Q174" s="63"/>
      <c r="R174" s="63"/>
      <c r="S174" s="40"/>
      <c r="T174" s="104"/>
      <c r="U174" s="105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9"/>
    </row>
    <row r="175" spans="1:35" ht="14.25" customHeight="1" x14ac:dyDescent="0.3">
      <c r="A175" s="286"/>
      <c r="B175" s="100"/>
      <c r="C175" s="103"/>
      <c r="D175" s="100"/>
      <c r="E175" s="100"/>
      <c r="F175" s="63"/>
      <c r="G175" s="63"/>
      <c r="H175" s="63"/>
      <c r="I175" s="40"/>
      <c r="J175" s="104"/>
      <c r="K175" s="105"/>
      <c r="L175" s="100"/>
      <c r="M175" s="103"/>
      <c r="N175" s="100"/>
      <c r="O175" s="100"/>
      <c r="P175" s="63"/>
      <c r="Q175" s="63"/>
      <c r="R175" s="63"/>
      <c r="S175" s="40"/>
      <c r="T175" s="104"/>
      <c r="U175" s="105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9"/>
    </row>
    <row r="176" spans="1:35" ht="14.25" customHeight="1" x14ac:dyDescent="0.3">
      <c r="A176" s="286"/>
      <c r="B176" s="100"/>
      <c r="C176" s="103"/>
      <c r="D176" s="100"/>
      <c r="E176" s="100"/>
      <c r="F176" s="63"/>
      <c r="G176" s="63"/>
      <c r="H176" s="63"/>
      <c r="I176" s="40"/>
      <c r="J176" s="104"/>
      <c r="K176" s="105"/>
      <c r="L176" s="100"/>
      <c r="M176" s="103"/>
      <c r="N176" s="100"/>
      <c r="O176" s="100"/>
      <c r="P176" s="63"/>
      <c r="Q176" s="63"/>
      <c r="R176" s="63"/>
      <c r="S176" s="40"/>
      <c r="T176" s="104"/>
      <c r="U176" s="105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9"/>
    </row>
    <row r="177" spans="1:35" ht="14.25" customHeight="1" x14ac:dyDescent="0.3">
      <c r="A177" s="286"/>
      <c r="B177" s="100"/>
      <c r="C177" s="103"/>
      <c r="D177" s="100"/>
      <c r="E177" s="100"/>
      <c r="F177" s="63"/>
      <c r="G177" s="63"/>
      <c r="H177" s="63"/>
      <c r="I177" s="40"/>
      <c r="J177" s="104"/>
      <c r="K177" s="105"/>
      <c r="L177" s="100"/>
      <c r="M177" s="103"/>
      <c r="N177" s="100"/>
      <c r="O177" s="100"/>
      <c r="P177" s="63"/>
      <c r="Q177" s="63"/>
      <c r="R177" s="63"/>
      <c r="S177" s="40"/>
      <c r="T177" s="104"/>
      <c r="U177" s="105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9"/>
    </row>
    <row r="178" spans="1:35" ht="14.25" customHeight="1" x14ac:dyDescent="0.3">
      <c r="A178" s="286"/>
      <c r="B178" s="100"/>
      <c r="C178" s="103"/>
      <c r="D178" s="100"/>
      <c r="E178" s="100"/>
      <c r="F178" s="63"/>
      <c r="G178" s="63"/>
      <c r="H178" s="63"/>
      <c r="I178" s="40"/>
      <c r="J178" s="104"/>
      <c r="K178" s="105"/>
      <c r="L178" s="100"/>
      <c r="M178" s="103"/>
      <c r="N178" s="100"/>
      <c r="O178" s="100"/>
      <c r="P178" s="63"/>
      <c r="Q178" s="63"/>
      <c r="R178" s="63"/>
      <c r="S178" s="40"/>
      <c r="T178" s="104"/>
      <c r="U178" s="105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9"/>
    </row>
    <row r="179" spans="1:35" ht="14.25" customHeight="1" x14ac:dyDescent="0.3">
      <c r="A179" s="286"/>
      <c r="B179" s="100"/>
      <c r="C179" s="103"/>
      <c r="D179" s="100"/>
      <c r="E179" s="100"/>
      <c r="F179" s="63"/>
      <c r="G179" s="63"/>
      <c r="H179" s="63"/>
      <c r="I179" s="40"/>
      <c r="J179" s="104"/>
      <c r="K179" s="105"/>
      <c r="L179" s="100"/>
      <c r="M179" s="103"/>
      <c r="N179" s="100"/>
      <c r="O179" s="100"/>
      <c r="P179" s="63"/>
      <c r="Q179" s="63"/>
      <c r="R179" s="63"/>
      <c r="S179" s="40"/>
      <c r="T179" s="104"/>
      <c r="U179" s="105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9"/>
    </row>
    <row r="180" spans="1:35" ht="14.25" customHeight="1" x14ac:dyDescent="0.3">
      <c r="A180" s="286"/>
      <c r="B180" s="100"/>
      <c r="C180" s="103"/>
      <c r="D180" s="100"/>
      <c r="E180" s="100"/>
      <c r="F180" s="63"/>
      <c r="G180" s="63"/>
      <c r="H180" s="63"/>
      <c r="I180" s="40"/>
      <c r="J180" s="104"/>
      <c r="K180" s="105"/>
      <c r="L180" s="100"/>
      <c r="M180" s="103"/>
      <c r="N180" s="100"/>
      <c r="O180" s="100"/>
      <c r="P180" s="63"/>
      <c r="Q180" s="63"/>
      <c r="R180" s="63"/>
      <c r="S180" s="40"/>
      <c r="T180" s="104"/>
      <c r="U180" s="105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9"/>
    </row>
    <row r="181" spans="1:35" ht="14.25" customHeight="1" x14ac:dyDescent="0.3">
      <c r="A181" s="286"/>
      <c r="B181" s="100"/>
      <c r="C181" s="103"/>
      <c r="D181" s="100"/>
      <c r="E181" s="100"/>
      <c r="F181" s="63"/>
      <c r="G181" s="63"/>
      <c r="H181" s="63"/>
      <c r="I181" s="40"/>
      <c r="J181" s="104"/>
      <c r="K181" s="105"/>
      <c r="L181" s="100"/>
      <c r="M181" s="103"/>
      <c r="N181" s="100"/>
      <c r="O181" s="100"/>
      <c r="P181" s="63"/>
      <c r="Q181" s="63"/>
      <c r="R181" s="63"/>
      <c r="S181" s="40"/>
      <c r="T181" s="104"/>
      <c r="U181" s="105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9"/>
    </row>
    <row r="182" spans="1:35" ht="14.25" customHeight="1" x14ac:dyDescent="0.3">
      <c r="A182" s="286"/>
      <c r="B182" s="100"/>
      <c r="C182" s="103"/>
      <c r="D182" s="100"/>
      <c r="E182" s="100"/>
      <c r="F182" s="63"/>
      <c r="G182" s="63"/>
      <c r="H182" s="63"/>
      <c r="I182" s="40"/>
      <c r="J182" s="104"/>
      <c r="K182" s="105"/>
      <c r="L182" s="100"/>
      <c r="M182" s="103"/>
      <c r="N182" s="100"/>
      <c r="O182" s="100"/>
      <c r="P182" s="63"/>
      <c r="Q182" s="63"/>
      <c r="R182" s="63"/>
      <c r="S182" s="40"/>
      <c r="T182" s="104"/>
      <c r="U182" s="105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9"/>
    </row>
    <row r="183" spans="1:35" ht="14.25" customHeight="1" x14ac:dyDescent="0.3">
      <c r="A183" s="286"/>
      <c r="B183" s="100"/>
      <c r="C183" s="103"/>
      <c r="D183" s="100"/>
      <c r="E183" s="100"/>
      <c r="F183" s="63"/>
      <c r="G183" s="63"/>
      <c r="H183" s="63"/>
      <c r="I183" s="40"/>
      <c r="J183" s="104"/>
      <c r="K183" s="105"/>
      <c r="L183" s="100"/>
      <c r="M183" s="103"/>
      <c r="N183" s="100"/>
      <c r="O183" s="100"/>
      <c r="P183" s="63"/>
      <c r="Q183" s="63"/>
      <c r="R183" s="63"/>
      <c r="S183" s="40"/>
      <c r="T183" s="104"/>
      <c r="U183" s="105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9"/>
    </row>
    <row r="184" spans="1:35" ht="14.25" customHeight="1" x14ac:dyDescent="0.3">
      <c r="A184" s="286"/>
      <c r="B184" s="100"/>
      <c r="C184" s="103"/>
      <c r="D184" s="100"/>
      <c r="E184" s="100"/>
      <c r="F184" s="63"/>
      <c r="G184" s="63"/>
      <c r="H184" s="63"/>
      <c r="I184" s="40"/>
      <c r="J184" s="104"/>
      <c r="K184" s="105"/>
      <c r="L184" s="100"/>
      <c r="M184" s="103"/>
      <c r="N184" s="100"/>
      <c r="O184" s="100"/>
      <c r="P184" s="63"/>
      <c r="Q184" s="63"/>
      <c r="R184" s="63"/>
      <c r="S184" s="40"/>
      <c r="T184" s="104"/>
      <c r="U184" s="105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9"/>
    </row>
    <row r="185" spans="1:35" ht="14.25" customHeight="1" x14ac:dyDescent="0.3">
      <c r="A185" s="286"/>
      <c r="B185" s="100"/>
      <c r="C185" s="103"/>
      <c r="D185" s="100"/>
      <c r="E185" s="100"/>
      <c r="F185" s="63"/>
      <c r="G185" s="63"/>
      <c r="H185" s="63"/>
      <c r="I185" s="40"/>
      <c r="J185" s="104"/>
      <c r="K185" s="105"/>
      <c r="L185" s="100"/>
      <c r="M185" s="103"/>
      <c r="N185" s="100"/>
      <c r="O185" s="100"/>
      <c r="P185" s="63"/>
      <c r="Q185" s="63"/>
      <c r="R185" s="63"/>
      <c r="S185" s="40"/>
      <c r="T185" s="104"/>
      <c r="U185" s="105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9"/>
    </row>
    <row r="186" spans="1:35" ht="14.25" customHeight="1" x14ac:dyDescent="0.3">
      <c r="A186" s="286"/>
      <c r="B186" s="100"/>
      <c r="C186" s="103"/>
      <c r="D186" s="100"/>
      <c r="E186" s="100"/>
      <c r="F186" s="63"/>
      <c r="G186" s="63"/>
      <c r="H186" s="63"/>
      <c r="I186" s="40"/>
      <c r="J186" s="104"/>
      <c r="K186" s="105"/>
      <c r="L186" s="100"/>
      <c r="M186" s="103"/>
      <c r="N186" s="100"/>
      <c r="O186" s="100"/>
      <c r="P186" s="63"/>
      <c r="Q186" s="63"/>
      <c r="R186" s="63"/>
      <c r="S186" s="40"/>
      <c r="T186" s="104"/>
      <c r="U186" s="105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9"/>
    </row>
    <row r="187" spans="1:35" ht="14.25" customHeight="1" x14ac:dyDescent="0.3">
      <c r="A187" s="286"/>
      <c r="B187" s="100"/>
      <c r="C187" s="103"/>
      <c r="D187" s="100"/>
      <c r="E187" s="100"/>
      <c r="F187" s="63"/>
      <c r="G187" s="63"/>
      <c r="H187" s="63"/>
      <c r="I187" s="40"/>
      <c r="J187" s="104"/>
      <c r="K187" s="105"/>
      <c r="L187" s="100"/>
      <c r="M187" s="103"/>
      <c r="N187" s="100"/>
      <c r="O187" s="100"/>
      <c r="P187" s="63"/>
      <c r="Q187" s="63"/>
      <c r="R187" s="63"/>
      <c r="S187" s="40"/>
      <c r="T187" s="104"/>
      <c r="U187" s="105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9"/>
    </row>
    <row r="188" spans="1:35" ht="14.25" customHeight="1" x14ac:dyDescent="0.3">
      <c r="A188" s="286"/>
      <c r="B188" s="100"/>
      <c r="C188" s="103"/>
      <c r="D188" s="100"/>
      <c r="E188" s="100"/>
      <c r="F188" s="63"/>
      <c r="G188" s="63"/>
      <c r="H188" s="63"/>
      <c r="I188" s="40"/>
      <c r="J188" s="104"/>
      <c r="K188" s="105"/>
      <c r="L188" s="100"/>
      <c r="M188" s="103"/>
      <c r="N188" s="100"/>
      <c r="O188" s="100"/>
      <c r="P188" s="63"/>
      <c r="Q188" s="63"/>
      <c r="R188" s="63"/>
      <c r="S188" s="40"/>
      <c r="T188" s="104"/>
      <c r="U188" s="105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9"/>
    </row>
    <row r="189" spans="1:35" ht="14.25" customHeight="1" x14ac:dyDescent="0.3">
      <c r="A189" s="286"/>
      <c r="B189" s="100"/>
      <c r="C189" s="103"/>
      <c r="D189" s="100"/>
      <c r="E189" s="100"/>
      <c r="F189" s="63"/>
      <c r="G189" s="63"/>
      <c r="H189" s="63"/>
      <c r="I189" s="40"/>
      <c r="J189" s="104"/>
      <c r="K189" s="105"/>
      <c r="L189" s="100"/>
      <c r="M189" s="103"/>
      <c r="N189" s="100"/>
      <c r="O189" s="100"/>
      <c r="P189" s="63"/>
      <c r="Q189" s="63"/>
      <c r="R189" s="63"/>
      <c r="S189" s="40"/>
      <c r="T189" s="104"/>
      <c r="U189" s="105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9"/>
    </row>
    <row r="190" spans="1:35" ht="14.25" customHeight="1" x14ac:dyDescent="0.3">
      <c r="A190" s="286"/>
      <c r="B190" s="100"/>
      <c r="C190" s="103"/>
      <c r="D190" s="100"/>
      <c r="E190" s="100"/>
      <c r="F190" s="63"/>
      <c r="G190" s="63"/>
      <c r="H190" s="63"/>
      <c r="I190" s="40"/>
      <c r="J190" s="104"/>
      <c r="K190" s="105"/>
      <c r="L190" s="100"/>
      <c r="M190" s="103"/>
      <c r="N190" s="100"/>
      <c r="O190" s="100"/>
      <c r="P190" s="63"/>
      <c r="Q190" s="63"/>
      <c r="R190" s="63"/>
      <c r="S190" s="40"/>
      <c r="T190" s="104"/>
      <c r="U190" s="105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9"/>
    </row>
    <row r="191" spans="1:35" ht="14.25" customHeight="1" x14ac:dyDescent="0.3">
      <c r="A191" s="286"/>
      <c r="B191" s="100"/>
      <c r="C191" s="103"/>
      <c r="D191" s="100"/>
      <c r="E191" s="100"/>
      <c r="F191" s="63"/>
      <c r="G191" s="63"/>
      <c r="H191" s="63"/>
      <c r="I191" s="40"/>
      <c r="J191" s="104"/>
      <c r="K191" s="105"/>
      <c r="L191" s="100"/>
      <c r="M191" s="103"/>
      <c r="N191" s="100"/>
      <c r="O191" s="100"/>
      <c r="P191" s="63"/>
      <c r="Q191" s="63"/>
      <c r="R191" s="63"/>
      <c r="S191" s="40"/>
      <c r="T191" s="104"/>
      <c r="U191" s="105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9"/>
    </row>
    <row r="192" spans="1:35" ht="14.25" customHeight="1" x14ac:dyDescent="0.3">
      <c r="A192" s="286"/>
      <c r="B192" s="100"/>
      <c r="C192" s="103"/>
      <c r="D192" s="100"/>
      <c r="E192" s="100"/>
      <c r="F192" s="63"/>
      <c r="G192" s="63"/>
      <c r="H192" s="63"/>
      <c r="I192" s="40"/>
      <c r="J192" s="104"/>
      <c r="K192" s="105"/>
      <c r="L192" s="100"/>
      <c r="M192" s="103"/>
      <c r="N192" s="100"/>
      <c r="O192" s="100"/>
      <c r="P192" s="63"/>
      <c r="Q192" s="63"/>
      <c r="R192" s="63"/>
      <c r="S192" s="40"/>
      <c r="T192" s="104"/>
      <c r="U192" s="105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9"/>
    </row>
    <row r="193" spans="1:35" ht="14.25" customHeight="1" x14ac:dyDescent="0.3">
      <c r="A193" s="286"/>
      <c r="B193" s="100"/>
      <c r="C193" s="103"/>
      <c r="D193" s="100"/>
      <c r="E193" s="100"/>
      <c r="F193" s="63"/>
      <c r="G193" s="63"/>
      <c r="H193" s="63"/>
      <c r="I193" s="40"/>
      <c r="J193" s="104"/>
      <c r="K193" s="105"/>
      <c r="L193" s="100"/>
      <c r="M193" s="103"/>
      <c r="N193" s="100"/>
      <c r="O193" s="100"/>
      <c r="P193" s="63"/>
      <c r="Q193" s="63"/>
      <c r="R193" s="63"/>
      <c r="S193" s="40"/>
      <c r="T193" s="104"/>
      <c r="U193" s="105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9"/>
    </row>
    <row r="194" spans="1:35" ht="14.25" customHeight="1" x14ac:dyDescent="0.3">
      <c r="A194" s="286"/>
      <c r="B194" s="100"/>
      <c r="C194" s="103"/>
      <c r="D194" s="100"/>
      <c r="E194" s="100"/>
      <c r="F194" s="63"/>
      <c r="G194" s="63"/>
      <c r="H194" s="63"/>
      <c r="I194" s="40"/>
      <c r="J194" s="104"/>
      <c r="K194" s="105"/>
      <c r="L194" s="100"/>
      <c r="M194" s="103"/>
      <c r="N194" s="100"/>
      <c r="O194" s="100"/>
      <c r="P194" s="63"/>
      <c r="Q194" s="63"/>
      <c r="R194" s="63"/>
      <c r="S194" s="40"/>
      <c r="T194" s="104"/>
      <c r="U194" s="105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9"/>
    </row>
    <row r="195" spans="1:35" ht="14.25" customHeight="1" x14ac:dyDescent="0.3">
      <c r="A195" s="286"/>
      <c r="B195" s="100"/>
      <c r="C195" s="103"/>
      <c r="D195" s="100"/>
      <c r="E195" s="100"/>
      <c r="F195" s="63"/>
      <c r="G195" s="63"/>
      <c r="H195" s="63"/>
      <c r="I195" s="40"/>
      <c r="J195" s="104"/>
      <c r="K195" s="105"/>
      <c r="L195" s="100"/>
      <c r="M195" s="103"/>
      <c r="N195" s="100"/>
      <c r="O195" s="100"/>
      <c r="P195" s="63"/>
      <c r="Q195" s="63"/>
      <c r="R195" s="63"/>
      <c r="S195" s="40"/>
      <c r="T195" s="104"/>
      <c r="U195" s="105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9"/>
    </row>
    <row r="196" spans="1:35" ht="14.25" customHeight="1" x14ac:dyDescent="0.3">
      <c r="A196" s="286"/>
      <c r="B196" s="100"/>
      <c r="C196" s="103"/>
      <c r="D196" s="100"/>
      <c r="E196" s="100"/>
      <c r="F196" s="63"/>
      <c r="G196" s="63"/>
      <c r="H196" s="63"/>
      <c r="I196" s="40"/>
      <c r="J196" s="104"/>
      <c r="K196" s="105"/>
      <c r="L196" s="100"/>
      <c r="M196" s="103"/>
      <c r="N196" s="100"/>
      <c r="O196" s="100"/>
      <c r="P196" s="63"/>
      <c r="Q196" s="63"/>
      <c r="R196" s="63"/>
      <c r="S196" s="40"/>
      <c r="T196" s="104"/>
      <c r="U196" s="105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9"/>
    </row>
    <row r="197" spans="1:35" ht="14.25" customHeight="1" x14ac:dyDescent="0.3">
      <c r="A197" s="286"/>
      <c r="B197" s="100"/>
      <c r="C197" s="103"/>
      <c r="D197" s="100"/>
      <c r="E197" s="100"/>
      <c r="F197" s="63"/>
      <c r="G197" s="63"/>
      <c r="H197" s="63"/>
      <c r="I197" s="40"/>
      <c r="J197" s="104"/>
      <c r="K197" s="105"/>
      <c r="L197" s="100"/>
      <c r="M197" s="103"/>
      <c r="N197" s="100"/>
      <c r="O197" s="100"/>
      <c r="P197" s="63"/>
      <c r="Q197" s="63"/>
      <c r="R197" s="63"/>
      <c r="S197" s="40"/>
      <c r="T197" s="104"/>
      <c r="U197" s="105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9"/>
    </row>
    <row r="198" spans="1:35" ht="14.25" customHeight="1" x14ac:dyDescent="0.3">
      <c r="A198" s="286"/>
      <c r="B198" s="100"/>
      <c r="C198" s="103"/>
      <c r="D198" s="100"/>
      <c r="E198" s="100"/>
      <c r="F198" s="63"/>
      <c r="G198" s="63"/>
      <c r="H198" s="63"/>
      <c r="I198" s="40"/>
      <c r="J198" s="104"/>
      <c r="K198" s="105"/>
      <c r="L198" s="100"/>
      <c r="M198" s="103"/>
      <c r="N198" s="100"/>
      <c r="O198" s="100"/>
      <c r="P198" s="63"/>
      <c r="Q198" s="63"/>
      <c r="R198" s="63"/>
      <c r="S198" s="40"/>
      <c r="T198" s="104"/>
      <c r="U198" s="105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9"/>
    </row>
    <row r="199" spans="1:35" ht="14.25" customHeight="1" x14ac:dyDescent="0.3">
      <c r="A199" s="286"/>
      <c r="B199" s="100"/>
      <c r="C199" s="103"/>
      <c r="D199" s="100"/>
      <c r="E199" s="100"/>
      <c r="F199" s="63"/>
      <c r="G199" s="63"/>
      <c r="H199" s="63"/>
      <c r="I199" s="40"/>
      <c r="J199" s="104"/>
      <c r="K199" s="105"/>
      <c r="L199" s="100"/>
      <c r="M199" s="103"/>
      <c r="N199" s="100"/>
      <c r="O199" s="100"/>
      <c r="P199" s="63"/>
      <c r="Q199" s="63"/>
      <c r="R199" s="63"/>
      <c r="S199" s="40"/>
      <c r="T199" s="104"/>
      <c r="U199" s="105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9"/>
    </row>
    <row r="200" spans="1:35" ht="14.25" customHeight="1" x14ac:dyDescent="0.3">
      <c r="A200" s="286"/>
      <c r="B200" s="100"/>
      <c r="C200" s="103"/>
      <c r="D200" s="100"/>
      <c r="E200" s="100"/>
      <c r="F200" s="63"/>
      <c r="G200" s="63"/>
      <c r="H200" s="63"/>
      <c r="I200" s="40"/>
      <c r="J200" s="104"/>
      <c r="K200" s="105"/>
      <c r="L200" s="100"/>
      <c r="M200" s="103"/>
      <c r="N200" s="100"/>
      <c r="O200" s="100"/>
      <c r="P200" s="63"/>
      <c r="Q200" s="63"/>
      <c r="R200" s="63"/>
      <c r="S200" s="40"/>
      <c r="T200" s="104"/>
      <c r="U200" s="105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9"/>
    </row>
    <row r="201" spans="1:35" ht="14.25" customHeight="1" x14ac:dyDescent="0.3">
      <c r="A201" s="286"/>
      <c r="B201" s="100"/>
      <c r="C201" s="103"/>
      <c r="D201" s="100"/>
      <c r="E201" s="100"/>
      <c r="F201" s="63"/>
      <c r="G201" s="63"/>
      <c r="H201" s="63"/>
      <c r="I201" s="40"/>
      <c r="J201" s="104"/>
      <c r="K201" s="105"/>
      <c r="L201" s="100"/>
      <c r="M201" s="103"/>
      <c r="N201" s="100"/>
      <c r="O201" s="100"/>
      <c r="P201" s="63"/>
      <c r="Q201" s="63"/>
      <c r="R201" s="63"/>
      <c r="S201" s="40"/>
      <c r="T201" s="104"/>
      <c r="U201" s="105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9"/>
    </row>
    <row r="202" spans="1:35" ht="14.25" customHeight="1" x14ac:dyDescent="0.3">
      <c r="A202" s="286"/>
      <c r="B202" s="100"/>
      <c r="C202" s="103"/>
      <c r="D202" s="100"/>
      <c r="E202" s="100"/>
      <c r="F202" s="63"/>
      <c r="G202" s="63"/>
      <c r="H202" s="63"/>
      <c r="I202" s="40"/>
      <c r="J202" s="104"/>
      <c r="K202" s="105"/>
      <c r="L202" s="100"/>
      <c r="M202" s="103"/>
      <c r="N202" s="100"/>
      <c r="O202" s="100"/>
      <c r="P202" s="63"/>
      <c r="Q202" s="63"/>
      <c r="R202" s="63"/>
      <c r="S202" s="40"/>
      <c r="T202" s="104"/>
      <c r="U202" s="105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9"/>
    </row>
    <row r="203" spans="1:35" ht="14.25" customHeight="1" x14ac:dyDescent="0.3">
      <c r="A203" s="286"/>
      <c r="B203" s="100"/>
      <c r="C203" s="103"/>
      <c r="D203" s="100"/>
      <c r="E203" s="100"/>
      <c r="F203" s="63"/>
      <c r="G203" s="63"/>
      <c r="H203" s="63"/>
      <c r="I203" s="40"/>
      <c r="J203" s="104"/>
      <c r="K203" s="105"/>
      <c r="L203" s="100"/>
      <c r="M203" s="103"/>
      <c r="N203" s="100"/>
      <c r="O203" s="100"/>
      <c r="P203" s="63"/>
      <c r="Q203" s="63"/>
      <c r="R203" s="63"/>
      <c r="S203" s="40"/>
      <c r="T203" s="104"/>
      <c r="U203" s="105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9"/>
    </row>
    <row r="204" spans="1:35" ht="14.25" customHeight="1" x14ac:dyDescent="0.3">
      <c r="A204" s="286"/>
      <c r="B204" s="100"/>
      <c r="C204" s="103"/>
      <c r="D204" s="100"/>
      <c r="E204" s="100"/>
      <c r="F204" s="63"/>
      <c r="G204" s="63"/>
      <c r="H204" s="63"/>
      <c r="I204" s="40"/>
      <c r="J204" s="104"/>
      <c r="K204" s="105"/>
      <c r="L204" s="100"/>
      <c r="M204" s="103"/>
      <c r="N204" s="100"/>
      <c r="O204" s="100"/>
      <c r="P204" s="63"/>
      <c r="Q204" s="63"/>
      <c r="R204" s="63"/>
      <c r="S204" s="40"/>
      <c r="T204" s="104"/>
      <c r="U204" s="105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9"/>
    </row>
    <row r="205" spans="1:35" ht="14.25" customHeight="1" x14ac:dyDescent="0.3">
      <c r="A205" s="286"/>
      <c r="B205" s="100"/>
      <c r="C205" s="103"/>
      <c r="D205" s="100"/>
      <c r="E205" s="100"/>
      <c r="F205" s="63"/>
      <c r="G205" s="63"/>
      <c r="H205" s="63"/>
      <c r="I205" s="40"/>
      <c r="J205" s="104"/>
      <c r="K205" s="105"/>
      <c r="L205" s="100"/>
      <c r="M205" s="103"/>
      <c r="N205" s="100"/>
      <c r="O205" s="100"/>
      <c r="P205" s="63"/>
      <c r="Q205" s="63"/>
      <c r="R205" s="63"/>
      <c r="S205" s="40"/>
      <c r="T205" s="104"/>
      <c r="U205" s="105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9"/>
    </row>
    <row r="206" spans="1:35" ht="14.25" customHeight="1" x14ac:dyDescent="0.3">
      <c r="A206" s="286"/>
      <c r="B206" s="100"/>
      <c r="C206" s="103"/>
      <c r="D206" s="100"/>
      <c r="E206" s="100"/>
      <c r="F206" s="63"/>
      <c r="G206" s="63"/>
      <c r="H206" s="63"/>
      <c r="I206" s="40"/>
      <c r="J206" s="104"/>
      <c r="K206" s="105"/>
      <c r="L206" s="100"/>
      <c r="M206" s="103"/>
      <c r="N206" s="100"/>
      <c r="O206" s="100"/>
      <c r="P206" s="63"/>
      <c r="Q206" s="63"/>
      <c r="R206" s="63"/>
      <c r="S206" s="40"/>
      <c r="T206" s="104"/>
      <c r="U206" s="105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9"/>
    </row>
    <row r="207" spans="1:35" ht="14.25" customHeight="1" x14ac:dyDescent="0.3">
      <c r="A207" s="286"/>
      <c r="B207" s="100"/>
      <c r="C207" s="103"/>
      <c r="D207" s="100"/>
      <c r="E207" s="100"/>
      <c r="F207" s="63"/>
      <c r="G207" s="63"/>
      <c r="H207" s="63"/>
      <c r="I207" s="40"/>
      <c r="J207" s="104"/>
      <c r="K207" s="105"/>
      <c r="L207" s="100"/>
      <c r="M207" s="103"/>
      <c r="N207" s="100"/>
      <c r="O207" s="100"/>
      <c r="P207" s="63"/>
      <c r="Q207" s="63"/>
      <c r="R207" s="63"/>
      <c r="S207" s="40"/>
      <c r="T207" s="104"/>
      <c r="U207" s="105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9"/>
    </row>
    <row r="208" spans="1:35" ht="14.25" customHeight="1" x14ac:dyDescent="0.3">
      <c r="A208" s="286"/>
      <c r="B208" s="100"/>
      <c r="C208" s="103"/>
      <c r="D208" s="100"/>
      <c r="E208" s="100"/>
      <c r="F208" s="63"/>
      <c r="G208" s="63"/>
      <c r="H208" s="63"/>
      <c r="I208" s="40"/>
      <c r="J208" s="104"/>
      <c r="K208" s="105"/>
      <c r="L208" s="100"/>
      <c r="M208" s="103"/>
      <c r="N208" s="100"/>
      <c r="O208" s="100"/>
      <c r="P208" s="63"/>
      <c r="Q208" s="63"/>
      <c r="R208" s="63"/>
      <c r="S208" s="40"/>
      <c r="T208" s="104"/>
      <c r="U208" s="105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9"/>
    </row>
    <row r="209" spans="1:35" ht="14.25" customHeight="1" x14ac:dyDescent="0.3">
      <c r="A209" s="286"/>
      <c r="B209" s="100"/>
      <c r="C209" s="103"/>
      <c r="D209" s="100"/>
      <c r="E209" s="100"/>
      <c r="F209" s="63"/>
      <c r="G209" s="63"/>
      <c r="H209" s="63"/>
      <c r="I209" s="40"/>
      <c r="J209" s="104"/>
      <c r="K209" s="105"/>
      <c r="L209" s="100"/>
      <c r="M209" s="103"/>
      <c r="N209" s="100"/>
      <c r="O209" s="100"/>
      <c r="P209" s="63"/>
      <c r="Q209" s="63"/>
      <c r="R209" s="63"/>
      <c r="S209" s="40"/>
      <c r="T209" s="104"/>
      <c r="U209" s="105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9"/>
    </row>
    <row r="210" spans="1:35" ht="14.25" customHeight="1" x14ac:dyDescent="0.3">
      <c r="A210" s="286"/>
      <c r="B210" s="100"/>
      <c r="C210" s="103"/>
      <c r="D210" s="100"/>
      <c r="E210" s="100"/>
      <c r="F210" s="63"/>
      <c r="G210" s="63"/>
      <c r="H210" s="63"/>
      <c r="I210" s="40"/>
      <c r="J210" s="104"/>
      <c r="K210" s="105"/>
      <c r="L210" s="100"/>
      <c r="M210" s="103"/>
      <c r="N210" s="100"/>
      <c r="O210" s="100"/>
      <c r="P210" s="63"/>
      <c r="Q210" s="63"/>
      <c r="R210" s="63"/>
      <c r="S210" s="40"/>
      <c r="T210" s="104"/>
      <c r="U210" s="105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9"/>
    </row>
    <row r="211" spans="1:35" ht="14.25" customHeight="1" x14ac:dyDescent="0.3">
      <c r="A211" s="286"/>
      <c r="B211" s="100"/>
      <c r="C211" s="103"/>
      <c r="D211" s="100"/>
      <c r="E211" s="100"/>
      <c r="F211" s="63"/>
      <c r="G211" s="63"/>
      <c r="H211" s="63"/>
      <c r="I211" s="40"/>
      <c r="J211" s="104"/>
      <c r="K211" s="105"/>
      <c r="L211" s="100"/>
      <c r="M211" s="103"/>
      <c r="N211" s="100"/>
      <c r="O211" s="100"/>
      <c r="P211" s="63"/>
      <c r="Q211" s="63"/>
      <c r="R211" s="63"/>
      <c r="S211" s="40"/>
      <c r="T211" s="104"/>
      <c r="U211" s="105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9"/>
    </row>
    <row r="212" spans="1:35" ht="14.25" customHeight="1" x14ac:dyDescent="0.3">
      <c r="A212" s="286"/>
      <c r="B212" s="100"/>
      <c r="C212" s="103"/>
      <c r="D212" s="100"/>
      <c r="E212" s="100"/>
      <c r="F212" s="63"/>
      <c r="G212" s="63"/>
      <c r="H212" s="63"/>
      <c r="I212" s="40"/>
      <c r="J212" s="104"/>
      <c r="K212" s="105"/>
      <c r="L212" s="100"/>
      <c r="M212" s="103"/>
      <c r="N212" s="100"/>
      <c r="O212" s="100"/>
      <c r="P212" s="63"/>
      <c r="Q212" s="63"/>
      <c r="R212" s="63"/>
      <c r="S212" s="40"/>
      <c r="T212" s="104"/>
      <c r="U212" s="105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9"/>
    </row>
    <row r="213" spans="1:35" ht="14.25" customHeight="1" x14ac:dyDescent="0.3">
      <c r="A213" s="286"/>
      <c r="B213" s="100"/>
      <c r="C213" s="103"/>
      <c r="D213" s="100"/>
      <c r="E213" s="100"/>
      <c r="F213" s="63"/>
      <c r="G213" s="63"/>
      <c r="H213" s="63"/>
      <c r="I213" s="40"/>
      <c r="J213" s="104"/>
      <c r="K213" s="105"/>
      <c r="L213" s="100"/>
      <c r="M213" s="103"/>
      <c r="N213" s="100"/>
      <c r="O213" s="100"/>
      <c r="P213" s="63"/>
      <c r="Q213" s="63"/>
      <c r="R213" s="63"/>
      <c r="S213" s="40"/>
      <c r="T213" s="104"/>
      <c r="U213" s="105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9"/>
    </row>
    <row r="214" spans="1:35" ht="14.25" customHeight="1" x14ac:dyDescent="0.3">
      <c r="A214" s="286"/>
      <c r="B214" s="100"/>
      <c r="C214" s="103"/>
      <c r="D214" s="100"/>
      <c r="E214" s="100"/>
      <c r="F214" s="63"/>
      <c r="G214" s="63"/>
      <c r="H214" s="63"/>
      <c r="I214" s="40"/>
      <c r="J214" s="104"/>
      <c r="K214" s="105"/>
      <c r="L214" s="100"/>
      <c r="M214" s="103"/>
      <c r="N214" s="100"/>
      <c r="O214" s="100"/>
      <c r="P214" s="63"/>
      <c r="Q214" s="63"/>
      <c r="R214" s="63"/>
      <c r="S214" s="40"/>
      <c r="T214" s="104"/>
      <c r="U214" s="105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9"/>
    </row>
    <row r="215" spans="1:35" ht="14.25" customHeight="1" x14ac:dyDescent="0.3">
      <c r="A215" s="286"/>
      <c r="B215" s="100"/>
      <c r="C215" s="103"/>
      <c r="D215" s="100"/>
      <c r="E215" s="100"/>
      <c r="F215" s="63"/>
      <c r="G215" s="63"/>
      <c r="H215" s="63"/>
      <c r="I215" s="40"/>
      <c r="J215" s="104"/>
      <c r="K215" s="105"/>
      <c r="L215" s="100"/>
      <c r="M215" s="103"/>
      <c r="N215" s="100"/>
      <c r="O215" s="100"/>
      <c r="P215" s="63"/>
      <c r="Q215" s="63"/>
      <c r="R215" s="63"/>
      <c r="S215" s="40"/>
      <c r="T215" s="104"/>
      <c r="U215" s="105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9"/>
    </row>
    <row r="216" spans="1:35" ht="14.25" customHeight="1" x14ac:dyDescent="0.3">
      <c r="A216" s="286"/>
      <c r="B216" s="100"/>
      <c r="C216" s="103"/>
      <c r="D216" s="100"/>
      <c r="E216" s="100"/>
      <c r="F216" s="63"/>
      <c r="G216" s="63"/>
      <c r="H216" s="63"/>
      <c r="I216" s="40"/>
      <c r="J216" s="104"/>
      <c r="K216" s="105"/>
      <c r="L216" s="100"/>
      <c r="M216" s="103"/>
      <c r="N216" s="100"/>
      <c r="O216" s="100"/>
      <c r="P216" s="63"/>
      <c r="Q216" s="63"/>
      <c r="R216" s="63"/>
      <c r="S216" s="40"/>
      <c r="T216" s="104"/>
      <c r="U216" s="105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9"/>
    </row>
    <row r="217" spans="1:35" ht="14.25" customHeight="1" x14ac:dyDescent="0.3">
      <c r="A217" s="286"/>
      <c r="B217" s="100"/>
      <c r="C217" s="103"/>
      <c r="D217" s="100"/>
      <c r="E217" s="100"/>
      <c r="F217" s="63"/>
      <c r="G217" s="63"/>
      <c r="H217" s="63"/>
      <c r="I217" s="40"/>
      <c r="J217" s="104"/>
      <c r="K217" s="105"/>
      <c r="L217" s="100"/>
      <c r="M217" s="103"/>
      <c r="N217" s="100"/>
      <c r="O217" s="100"/>
      <c r="P217" s="63"/>
      <c r="Q217" s="63"/>
      <c r="R217" s="63"/>
      <c r="S217" s="40"/>
      <c r="T217" s="104"/>
      <c r="U217" s="105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9"/>
    </row>
    <row r="218" spans="1:35" ht="14.25" customHeight="1" x14ac:dyDescent="0.3">
      <c r="A218" s="286"/>
      <c r="B218" s="100"/>
      <c r="C218" s="103"/>
      <c r="D218" s="100"/>
      <c r="E218" s="100"/>
      <c r="F218" s="63"/>
      <c r="G218" s="63"/>
      <c r="H218" s="63"/>
      <c r="I218" s="40"/>
      <c r="J218" s="104"/>
      <c r="K218" s="105"/>
      <c r="L218" s="100"/>
      <c r="M218" s="103"/>
      <c r="N218" s="100"/>
      <c r="O218" s="100"/>
      <c r="P218" s="63"/>
      <c r="Q218" s="63"/>
      <c r="R218" s="63"/>
      <c r="S218" s="40"/>
      <c r="T218" s="104"/>
      <c r="U218" s="105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9"/>
    </row>
    <row r="219" spans="1:35" ht="14.25" customHeight="1" x14ac:dyDescent="0.3">
      <c r="A219" s="286"/>
      <c r="B219" s="100"/>
      <c r="C219" s="103"/>
      <c r="D219" s="100"/>
      <c r="E219" s="100"/>
      <c r="F219" s="63"/>
      <c r="G219" s="63"/>
      <c r="H219" s="63"/>
      <c r="I219" s="40"/>
      <c r="J219" s="104"/>
      <c r="K219" s="105"/>
      <c r="L219" s="100"/>
      <c r="M219" s="103"/>
      <c r="N219" s="100"/>
      <c r="O219" s="100"/>
      <c r="P219" s="63"/>
      <c r="Q219" s="63"/>
      <c r="R219" s="63"/>
      <c r="S219" s="40"/>
      <c r="T219" s="104"/>
      <c r="U219" s="105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9"/>
    </row>
    <row r="220" spans="1:35" ht="14.25" customHeight="1" x14ac:dyDescent="0.3">
      <c r="A220" s="286"/>
      <c r="B220" s="100"/>
      <c r="C220" s="103"/>
      <c r="D220" s="100"/>
      <c r="E220" s="100"/>
      <c r="F220" s="63"/>
      <c r="G220" s="63"/>
      <c r="H220" s="63"/>
      <c r="I220" s="40"/>
      <c r="J220" s="104"/>
      <c r="K220" s="105"/>
      <c r="L220" s="100"/>
      <c r="M220" s="103"/>
      <c r="N220" s="100"/>
      <c r="O220" s="100"/>
      <c r="P220" s="63"/>
      <c r="Q220" s="63"/>
      <c r="R220" s="63"/>
      <c r="S220" s="40"/>
      <c r="T220" s="104"/>
      <c r="U220" s="105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9"/>
    </row>
    <row r="221" spans="1:35" ht="14.25" customHeight="1" x14ac:dyDescent="0.3">
      <c r="A221" s="286"/>
      <c r="B221" s="100"/>
      <c r="C221" s="103"/>
      <c r="D221" s="100"/>
      <c r="E221" s="100"/>
      <c r="F221" s="63"/>
      <c r="G221" s="63"/>
      <c r="H221" s="63"/>
      <c r="I221" s="40"/>
      <c r="J221" s="104"/>
      <c r="K221" s="105"/>
      <c r="L221" s="100"/>
      <c r="M221" s="103"/>
      <c r="N221" s="100"/>
      <c r="O221" s="100"/>
      <c r="P221" s="63"/>
      <c r="Q221" s="63"/>
      <c r="R221" s="63"/>
      <c r="S221" s="40"/>
      <c r="T221" s="104"/>
      <c r="U221" s="105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9"/>
    </row>
    <row r="222" spans="1:35" ht="14.25" customHeight="1" x14ac:dyDescent="0.3">
      <c r="A222" s="286"/>
      <c r="B222" s="100"/>
      <c r="C222" s="103"/>
      <c r="D222" s="100"/>
      <c r="E222" s="100"/>
      <c r="F222" s="63"/>
      <c r="G222" s="63"/>
      <c r="H222" s="63"/>
      <c r="I222" s="40"/>
      <c r="J222" s="104"/>
      <c r="K222" s="105"/>
      <c r="L222" s="100"/>
      <c r="M222" s="103"/>
      <c r="N222" s="100"/>
      <c r="O222" s="100"/>
      <c r="P222" s="63"/>
      <c r="Q222" s="63"/>
      <c r="R222" s="63"/>
      <c r="S222" s="40"/>
      <c r="T222" s="104"/>
      <c r="U222" s="105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9"/>
    </row>
    <row r="223" spans="1:35" ht="14.25" customHeight="1" x14ac:dyDescent="0.3">
      <c r="A223" s="286"/>
      <c r="B223" s="100"/>
      <c r="C223" s="103"/>
      <c r="D223" s="100"/>
      <c r="E223" s="100"/>
      <c r="F223" s="63"/>
      <c r="G223" s="63"/>
      <c r="H223" s="63"/>
      <c r="I223" s="40"/>
      <c r="J223" s="104"/>
      <c r="K223" s="105"/>
      <c r="L223" s="100"/>
      <c r="M223" s="103"/>
      <c r="N223" s="100"/>
      <c r="O223" s="100"/>
      <c r="P223" s="63"/>
      <c r="Q223" s="63"/>
      <c r="R223" s="63"/>
      <c r="S223" s="40"/>
      <c r="T223" s="104"/>
      <c r="U223" s="105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9"/>
    </row>
    <row r="224" spans="1:35" ht="14.25" customHeight="1" x14ac:dyDescent="0.3">
      <c r="A224" s="286"/>
      <c r="B224" s="100"/>
      <c r="C224" s="103"/>
      <c r="D224" s="100"/>
      <c r="E224" s="100"/>
      <c r="F224" s="63"/>
      <c r="G224" s="63"/>
      <c r="H224" s="63"/>
      <c r="I224" s="40"/>
      <c r="J224" s="104"/>
      <c r="K224" s="105"/>
      <c r="L224" s="100"/>
      <c r="M224" s="103"/>
      <c r="N224" s="100"/>
      <c r="O224" s="100"/>
      <c r="P224" s="63"/>
      <c r="Q224" s="63"/>
      <c r="R224" s="63"/>
      <c r="S224" s="40"/>
      <c r="T224" s="104"/>
      <c r="U224" s="105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9"/>
    </row>
    <row r="225" spans="1:35" ht="14.25" customHeight="1" x14ac:dyDescent="0.3">
      <c r="A225" s="286"/>
      <c r="B225" s="100"/>
      <c r="C225" s="103"/>
      <c r="D225" s="100"/>
      <c r="E225" s="100"/>
      <c r="F225" s="63"/>
      <c r="G225" s="63"/>
      <c r="H225" s="63"/>
      <c r="I225" s="40"/>
      <c r="J225" s="104"/>
      <c r="K225" s="105"/>
      <c r="L225" s="100"/>
      <c r="M225" s="103"/>
      <c r="N225" s="100"/>
      <c r="O225" s="100"/>
      <c r="P225" s="63"/>
      <c r="Q225" s="63"/>
      <c r="R225" s="63"/>
      <c r="S225" s="40"/>
      <c r="T225" s="104"/>
      <c r="U225" s="105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9"/>
    </row>
    <row r="226" spans="1:35" ht="14.25" customHeight="1" x14ac:dyDescent="0.3">
      <c r="A226" s="286"/>
      <c r="B226" s="100"/>
      <c r="C226" s="103"/>
      <c r="D226" s="100"/>
      <c r="E226" s="100"/>
      <c r="F226" s="63"/>
      <c r="G226" s="63"/>
      <c r="H226" s="63"/>
      <c r="I226" s="40"/>
      <c r="J226" s="104"/>
      <c r="K226" s="105"/>
      <c r="L226" s="100"/>
      <c r="M226" s="103"/>
      <c r="N226" s="100"/>
      <c r="O226" s="100"/>
      <c r="P226" s="63"/>
      <c r="Q226" s="63"/>
      <c r="R226" s="63"/>
      <c r="S226" s="40"/>
      <c r="T226" s="104"/>
      <c r="U226" s="105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9"/>
    </row>
    <row r="227" spans="1:35" ht="14.25" customHeight="1" x14ac:dyDescent="0.3">
      <c r="A227" s="286"/>
      <c r="B227" s="100"/>
      <c r="C227" s="103"/>
      <c r="D227" s="100"/>
      <c r="E227" s="100"/>
      <c r="F227" s="63"/>
      <c r="G227" s="63"/>
      <c r="H227" s="63"/>
      <c r="I227" s="40"/>
      <c r="J227" s="104"/>
      <c r="K227" s="105"/>
      <c r="L227" s="100"/>
      <c r="M227" s="103"/>
      <c r="N227" s="100"/>
      <c r="O227" s="100"/>
      <c r="P227" s="63"/>
      <c r="Q227" s="63"/>
      <c r="R227" s="63"/>
      <c r="S227" s="40"/>
      <c r="T227" s="104"/>
      <c r="U227" s="105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9"/>
    </row>
    <row r="228" spans="1:35" ht="14.25" customHeight="1" x14ac:dyDescent="0.3">
      <c r="A228" s="286"/>
      <c r="B228" s="100"/>
      <c r="C228" s="103"/>
      <c r="D228" s="100"/>
      <c r="E228" s="100"/>
      <c r="F228" s="63"/>
      <c r="G228" s="63"/>
      <c r="H228" s="63"/>
      <c r="I228" s="40"/>
      <c r="J228" s="104"/>
      <c r="K228" s="105"/>
      <c r="L228" s="100"/>
      <c r="M228" s="103"/>
      <c r="N228" s="100"/>
      <c r="O228" s="100"/>
      <c r="P228" s="63"/>
      <c r="Q228" s="63"/>
      <c r="R228" s="63"/>
      <c r="S228" s="40"/>
      <c r="T228" s="104"/>
      <c r="U228" s="105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9"/>
    </row>
    <row r="229" spans="1:35" ht="14.25" customHeight="1" x14ac:dyDescent="0.3">
      <c r="A229" s="286"/>
      <c r="B229" s="100"/>
      <c r="C229" s="103"/>
      <c r="D229" s="100"/>
      <c r="E229" s="100"/>
      <c r="F229" s="63"/>
      <c r="G229" s="63"/>
      <c r="H229" s="63"/>
      <c r="I229" s="40"/>
      <c r="J229" s="104"/>
      <c r="K229" s="105"/>
      <c r="L229" s="100"/>
      <c r="M229" s="103"/>
      <c r="N229" s="100"/>
      <c r="O229" s="100"/>
      <c r="P229" s="63"/>
      <c r="Q229" s="63"/>
      <c r="R229" s="63"/>
      <c r="S229" s="40"/>
      <c r="T229" s="104"/>
      <c r="U229" s="105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9"/>
    </row>
    <row r="230" spans="1:35" ht="14.25" customHeight="1" x14ac:dyDescent="0.3">
      <c r="A230" s="286"/>
      <c r="B230" s="100"/>
      <c r="C230" s="103"/>
      <c r="D230" s="100"/>
      <c r="E230" s="100"/>
      <c r="F230" s="63"/>
      <c r="G230" s="63"/>
      <c r="H230" s="63"/>
      <c r="I230" s="40"/>
      <c r="J230" s="104"/>
      <c r="K230" s="105"/>
      <c r="L230" s="100"/>
      <c r="M230" s="103"/>
      <c r="N230" s="100"/>
      <c r="O230" s="100"/>
      <c r="P230" s="63"/>
      <c r="Q230" s="63"/>
      <c r="R230" s="63"/>
      <c r="S230" s="40"/>
      <c r="T230" s="104"/>
      <c r="U230" s="105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9"/>
    </row>
    <row r="231" spans="1:35" ht="14.25" customHeight="1" x14ac:dyDescent="0.3">
      <c r="A231" s="286"/>
      <c r="B231" s="100"/>
      <c r="C231" s="103"/>
      <c r="D231" s="100"/>
      <c r="E231" s="100"/>
      <c r="F231" s="63"/>
      <c r="G231" s="63"/>
      <c r="H231" s="63"/>
      <c r="I231" s="40"/>
      <c r="J231" s="104"/>
      <c r="K231" s="105"/>
      <c r="L231" s="100"/>
      <c r="M231" s="103"/>
      <c r="N231" s="100"/>
      <c r="O231" s="100"/>
      <c r="P231" s="63"/>
      <c r="Q231" s="63"/>
      <c r="R231" s="63"/>
      <c r="S231" s="40"/>
      <c r="T231" s="104"/>
      <c r="U231" s="105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9"/>
    </row>
    <row r="232" spans="1:35" ht="14.25" customHeight="1" x14ac:dyDescent="0.3">
      <c r="A232" s="286"/>
      <c r="B232" s="100"/>
      <c r="C232" s="103"/>
      <c r="D232" s="100"/>
      <c r="E232" s="100"/>
      <c r="F232" s="63"/>
      <c r="G232" s="63"/>
      <c r="H232" s="63"/>
      <c r="I232" s="40"/>
      <c r="J232" s="104"/>
      <c r="K232" s="105"/>
      <c r="L232" s="100"/>
      <c r="M232" s="103"/>
      <c r="N232" s="100"/>
      <c r="O232" s="100"/>
      <c r="P232" s="63"/>
      <c r="Q232" s="63"/>
      <c r="R232" s="63"/>
      <c r="S232" s="40"/>
      <c r="T232" s="104"/>
      <c r="U232" s="105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9"/>
    </row>
    <row r="233" spans="1:35" ht="14.25" customHeight="1" x14ac:dyDescent="0.3">
      <c r="A233" s="286"/>
      <c r="B233" s="100"/>
      <c r="C233" s="103"/>
      <c r="D233" s="100"/>
      <c r="E233" s="100"/>
      <c r="F233" s="63"/>
      <c r="G233" s="63"/>
      <c r="H233" s="63"/>
      <c r="I233" s="40"/>
      <c r="J233" s="104"/>
      <c r="K233" s="105"/>
      <c r="L233" s="100"/>
      <c r="M233" s="103"/>
      <c r="N233" s="100"/>
      <c r="O233" s="100"/>
      <c r="P233" s="63"/>
      <c r="Q233" s="63"/>
      <c r="R233" s="63"/>
      <c r="S233" s="40"/>
      <c r="T233" s="104"/>
      <c r="U233" s="105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9"/>
    </row>
    <row r="234" spans="1:35" ht="14.25" customHeight="1" x14ac:dyDescent="0.3">
      <c r="A234" s="286"/>
      <c r="B234" s="100"/>
      <c r="C234" s="103"/>
      <c r="D234" s="100"/>
      <c r="E234" s="100"/>
      <c r="F234" s="63"/>
      <c r="G234" s="63"/>
      <c r="H234" s="63"/>
      <c r="I234" s="40"/>
      <c r="J234" s="104"/>
      <c r="K234" s="105"/>
      <c r="L234" s="100"/>
      <c r="M234" s="103"/>
      <c r="N234" s="100"/>
      <c r="O234" s="100"/>
      <c r="P234" s="63"/>
      <c r="Q234" s="63"/>
      <c r="R234" s="63"/>
      <c r="S234" s="40"/>
      <c r="T234" s="104"/>
      <c r="U234" s="105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9"/>
    </row>
    <row r="235" spans="1:35" ht="14.25" customHeight="1" x14ac:dyDescent="0.3">
      <c r="A235" s="286"/>
      <c r="B235" s="100"/>
      <c r="C235" s="103"/>
      <c r="D235" s="100"/>
      <c r="E235" s="100"/>
      <c r="F235" s="63"/>
      <c r="G235" s="63"/>
      <c r="H235" s="63"/>
      <c r="I235" s="40"/>
      <c r="J235" s="104"/>
      <c r="K235" s="105"/>
      <c r="L235" s="100"/>
      <c r="M235" s="103"/>
      <c r="N235" s="100"/>
      <c r="O235" s="100"/>
      <c r="P235" s="63"/>
      <c r="Q235" s="63"/>
      <c r="R235" s="63"/>
      <c r="S235" s="40"/>
      <c r="T235" s="104"/>
      <c r="U235" s="105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9"/>
    </row>
    <row r="236" spans="1:35" ht="14.25" customHeight="1" x14ac:dyDescent="0.3">
      <c r="A236" s="286"/>
      <c r="B236" s="100"/>
      <c r="C236" s="103"/>
      <c r="D236" s="100"/>
      <c r="E236" s="100"/>
      <c r="F236" s="63"/>
      <c r="G236" s="63"/>
      <c r="H236" s="63"/>
      <c r="I236" s="40"/>
      <c r="J236" s="104"/>
      <c r="K236" s="105"/>
      <c r="L236" s="100"/>
      <c r="M236" s="103"/>
      <c r="N236" s="100"/>
      <c r="O236" s="100"/>
      <c r="P236" s="63"/>
      <c r="Q236" s="63"/>
      <c r="R236" s="63"/>
      <c r="S236" s="40"/>
      <c r="T236" s="104"/>
      <c r="U236" s="105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9"/>
    </row>
    <row r="237" spans="1:35" ht="14.25" customHeight="1" x14ac:dyDescent="0.3">
      <c r="A237" s="286"/>
      <c r="B237" s="100"/>
      <c r="C237" s="103"/>
      <c r="D237" s="100"/>
      <c r="E237" s="100"/>
      <c r="F237" s="63"/>
      <c r="G237" s="63"/>
      <c r="H237" s="63"/>
      <c r="I237" s="40"/>
      <c r="J237" s="104"/>
      <c r="K237" s="105"/>
      <c r="L237" s="100"/>
      <c r="M237" s="103"/>
      <c r="N237" s="100"/>
      <c r="O237" s="100"/>
      <c r="P237" s="63"/>
      <c r="Q237" s="63"/>
      <c r="R237" s="63"/>
      <c r="S237" s="40"/>
      <c r="T237" s="104"/>
      <c r="U237" s="105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9"/>
    </row>
    <row r="238" spans="1:35" ht="14.25" customHeight="1" x14ac:dyDescent="0.3">
      <c r="A238" s="286"/>
      <c r="B238" s="100"/>
      <c r="C238" s="103"/>
      <c r="D238" s="100"/>
      <c r="E238" s="100"/>
      <c r="F238" s="63"/>
      <c r="G238" s="63"/>
      <c r="H238" s="63"/>
      <c r="I238" s="40"/>
      <c r="J238" s="104"/>
      <c r="K238" s="105"/>
      <c r="L238" s="100"/>
      <c r="M238" s="103"/>
      <c r="N238" s="100"/>
      <c r="O238" s="100"/>
      <c r="P238" s="63"/>
      <c r="Q238" s="63"/>
      <c r="R238" s="63"/>
      <c r="S238" s="40"/>
      <c r="T238" s="104"/>
      <c r="U238" s="105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9"/>
    </row>
    <row r="239" spans="1:35" ht="14.25" customHeight="1" x14ac:dyDescent="0.3">
      <c r="A239" s="286"/>
      <c r="B239" s="100"/>
      <c r="C239" s="103"/>
      <c r="D239" s="100"/>
      <c r="E239" s="100"/>
      <c r="F239" s="63"/>
      <c r="G239" s="63"/>
      <c r="H239" s="63"/>
      <c r="I239" s="40"/>
      <c r="J239" s="104"/>
      <c r="K239" s="105"/>
      <c r="L239" s="100"/>
      <c r="M239" s="103"/>
      <c r="N239" s="100"/>
      <c r="O239" s="100"/>
      <c r="P239" s="63"/>
      <c r="Q239" s="63"/>
      <c r="R239" s="63"/>
      <c r="S239" s="40"/>
      <c r="T239" s="104"/>
      <c r="U239" s="105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9"/>
    </row>
    <row r="240" spans="1:35" ht="14.25" customHeight="1" x14ac:dyDescent="0.3">
      <c r="A240" s="286"/>
      <c r="B240" s="100"/>
      <c r="C240" s="103"/>
      <c r="D240" s="100"/>
      <c r="E240" s="100"/>
      <c r="F240" s="63"/>
      <c r="G240" s="63"/>
      <c r="H240" s="63"/>
      <c r="I240" s="40"/>
      <c r="J240" s="104"/>
      <c r="K240" s="105"/>
      <c r="L240" s="100"/>
      <c r="M240" s="103"/>
      <c r="N240" s="100"/>
      <c r="O240" s="100"/>
      <c r="P240" s="63"/>
      <c r="Q240" s="63"/>
      <c r="R240" s="63"/>
      <c r="S240" s="40"/>
      <c r="T240" s="104"/>
      <c r="U240" s="105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9"/>
    </row>
    <row r="241" spans="1:35" ht="14.25" customHeight="1" x14ac:dyDescent="0.3">
      <c r="A241" s="286"/>
      <c r="B241" s="100"/>
      <c r="C241" s="103"/>
      <c r="D241" s="100"/>
      <c r="E241" s="100"/>
      <c r="F241" s="63"/>
      <c r="G241" s="63"/>
      <c r="H241" s="63"/>
      <c r="I241" s="40"/>
      <c r="J241" s="104"/>
      <c r="K241" s="105"/>
      <c r="L241" s="100"/>
      <c r="M241" s="103"/>
      <c r="N241" s="100"/>
      <c r="O241" s="100"/>
      <c r="P241" s="63"/>
      <c r="Q241" s="63"/>
      <c r="R241" s="63"/>
      <c r="S241" s="40"/>
      <c r="T241" s="104"/>
      <c r="U241" s="105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9"/>
    </row>
    <row r="242" spans="1:35" ht="14.25" customHeight="1" x14ac:dyDescent="0.3">
      <c r="A242" s="286"/>
      <c r="B242" s="100"/>
      <c r="C242" s="103"/>
      <c r="D242" s="100"/>
      <c r="E242" s="100"/>
      <c r="F242" s="63"/>
      <c r="G242" s="63"/>
      <c r="H242" s="63"/>
      <c r="I242" s="40"/>
      <c r="J242" s="104"/>
      <c r="K242" s="105"/>
      <c r="L242" s="100"/>
      <c r="M242" s="103"/>
      <c r="N242" s="100"/>
      <c r="O242" s="100"/>
      <c r="P242" s="63"/>
      <c r="Q242" s="63"/>
      <c r="R242" s="63"/>
      <c r="S242" s="40"/>
      <c r="T242" s="104"/>
      <c r="U242" s="105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9"/>
    </row>
    <row r="243" spans="1:35" ht="14.25" customHeight="1" x14ac:dyDescent="0.3">
      <c r="A243" s="286"/>
      <c r="B243" s="100"/>
      <c r="C243" s="103"/>
      <c r="D243" s="100"/>
      <c r="E243" s="100"/>
      <c r="F243" s="63"/>
      <c r="G243" s="63"/>
      <c r="H243" s="63"/>
      <c r="I243" s="40"/>
      <c r="J243" s="104"/>
      <c r="K243" s="105"/>
      <c r="L243" s="100"/>
      <c r="M243" s="103"/>
      <c r="N243" s="100"/>
      <c r="O243" s="100"/>
      <c r="P243" s="63"/>
      <c r="Q243" s="63"/>
      <c r="R243" s="63"/>
      <c r="S243" s="40"/>
      <c r="T243" s="104"/>
      <c r="U243" s="105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9"/>
    </row>
    <row r="244" spans="1:35" ht="14.25" customHeight="1" x14ac:dyDescent="0.3">
      <c r="A244" s="286"/>
      <c r="B244" s="100"/>
      <c r="C244" s="103"/>
      <c r="D244" s="100"/>
      <c r="E244" s="100"/>
      <c r="F244" s="63"/>
      <c r="G244" s="63"/>
      <c r="H244" s="63"/>
      <c r="I244" s="40"/>
      <c r="J244" s="104"/>
      <c r="K244" s="105"/>
      <c r="L244" s="100"/>
      <c r="M244" s="103"/>
      <c r="N244" s="100"/>
      <c r="O244" s="100"/>
      <c r="P244" s="63"/>
      <c r="Q244" s="63"/>
      <c r="R244" s="63"/>
      <c r="S244" s="40"/>
      <c r="T244" s="104"/>
      <c r="U244" s="105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9"/>
    </row>
    <row r="245" spans="1:35" ht="14.25" customHeight="1" x14ac:dyDescent="0.3">
      <c r="A245" s="286"/>
      <c r="B245" s="100"/>
      <c r="C245" s="103"/>
      <c r="D245" s="100"/>
      <c r="E245" s="100"/>
      <c r="F245" s="63"/>
      <c r="G245" s="63"/>
      <c r="H245" s="63"/>
      <c r="I245" s="40"/>
      <c r="J245" s="104"/>
      <c r="K245" s="105"/>
      <c r="L245" s="100"/>
      <c r="M245" s="103"/>
      <c r="N245" s="100"/>
      <c r="O245" s="100"/>
      <c r="P245" s="63"/>
      <c r="Q245" s="63"/>
      <c r="R245" s="63"/>
      <c r="S245" s="40"/>
      <c r="T245" s="104"/>
      <c r="U245" s="105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9"/>
    </row>
    <row r="246" spans="1:35" ht="14.25" customHeight="1" x14ac:dyDescent="0.3">
      <c r="A246" s="286"/>
      <c r="B246" s="100"/>
      <c r="C246" s="103"/>
      <c r="D246" s="100"/>
      <c r="E246" s="100"/>
      <c r="F246" s="63"/>
      <c r="G246" s="63"/>
      <c r="H246" s="63"/>
      <c r="I246" s="40"/>
      <c r="J246" s="104"/>
      <c r="K246" s="105"/>
      <c r="L246" s="100"/>
      <c r="M246" s="103"/>
      <c r="N246" s="100"/>
      <c r="O246" s="100"/>
      <c r="P246" s="63"/>
      <c r="Q246" s="63"/>
      <c r="R246" s="63"/>
      <c r="S246" s="40"/>
      <c r="T246" s="104"/>
      <c r="U246" s="105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9"/>
    </row>
    <row r="247" spans="1:35" ht="14.25" customHeight="1" x14ac:dyDescent="0.3">
      <c r="A247" s="286"/>
      <c r="B247" s="100"/>
      <c r="C247" s="103"/>
      <c r="D247" s="100"/>
      <c r="E247" s="100"/>
      <c r="F247" s="63"/>
      <c r="G247" s="63"/>
      <c r="H247" s="63"/>
      <c r="I247" s="40"/>
      <c r="J247" s="104"/>
      <c r="K247" s="105"/>
      <c r="L247" s="100"/>
      <c r="M247" s="103"/>
      <c r="N247" s="100"/>
      <c r="O247" s="100"/>
      <c r="P247" s="63"/>
      <c r="Q247" s="63"/>
      <c r="R247" s="63"/>
      <c r="S247" s="40"/>
      <c r="T247" s="104"/>
      <c r="U247" s="105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9"/>
    </row>
    <row r="248" spans="1:35" ht="14.25" customHeight="1" x14ac:dyDescent="0.3">
      <c r="A248" s="286"/>
      <c r="B248" s="100"/>
      <c r="C248" s="103"/>
      <c r="D248" s="100"/>
      <c r="E248" s="100"/>
      <c r="F248" s="63"/>
      <c r="G248" s="63"/>
      <c r="H248" s="63"/>
      <c r="I248" s="40"/>
      <c r="J248" s="104"/>
      <c r="K248" s="105"/>
      <c r="L248" s="100"/>
      <c r="M248" s="103"/>
      <c r="N248" s="100"/>
      <c r="O248" s="100"/>
      <c r="P248" s="63"/>
      <c r="Q248" s="63"/>
      <c r="R248" s="63"/>
      <c r="S248" s="40"/>
      <c r="T248" s="104"/>
      <c r="U248" s="105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9"/>
    </row>
    <row r="249" spans="1:35" ht="14.25" customHeight="1" x14ac:dyDescent="0.3">
      <c r="A249" s="286"/>
      <c r="B249" s="100"/>
      <c r="C249" s="103"/>
      <c r="D249" s="100"/>
      <c r="E249" s="100"/>
      <c r="F249" s="63"/>
      <c r="G249" s="63"/>
      <c r="H249" s="63"/>
      <c r="I249" s="40"/>
      <c r="J249" s="104"/>
      <c r="K249" s="105"/>
      <c r="L249" s="100"/>
      <c r="M249" s="103"/>
      <c r="N249" s="100"/>
      <c r="O249" s="100"/>
      <c r="P249" s="63"/>
      <c r="Q249" s="63"/>
      <c r="R249" s="63"/>
      <c r="S249" s="40"/>
      <c r="T249" s="104"/>
      <c r="U249" s="105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9"/>
    </row>
    <row r="250" spans="1:35" ht="14.25" customHeight="1" x14ac:dyDescent="0.3">
      <c r="A250" s="286"/>
      <c r="B250" s="100"/>
      <c r="C250" s="103"/>
      <c r="D250" s="100"/>
      <c r="E250" s="100"/>
      <c r="F250" s="63"/>
      <c r="G250" s="63"/>
      <c r="H250" s="63"/>
      <c r="I250" s="40"/>
      <c r="J250" s="104"/>
      <c r="K250" s="105"/>
      <c r="L250" s="100"/>
      <c r="M250" s="103"/>
      <c r="N250" s="100"/>
      <c r="O250" s="100"/>
      <c r="P250" s="63"/>
      <c r="Q250" s="63"/>
      <c r="R250" s="63"/>
      <c r="S250" s="40"/>
      <c r="T250" s="104"/>
      <c r="U250" s="105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9"/>
    </row>
    <row r="251" spans="1:35" ht="14.25" customHeight="1" x14ac:dyDescent="0.3">
      <c r="A251" s="286"/>
      <c r="B251" s="100"/>
      <c r="C251" s="103"/>
      <c r="D251" s="100"/>
      <c r="E251" s="100"/>
      <c r="F251" s="63"/>
      <c r="G251" s="63"/>
      <c r="H251" s="63"/>
      <c r="I251" s="40"/>
      <c r="J251" s="104"/>
      <c r="K251" s="105"/>
      <c r="L251" s="100"/>
      <c r="M251" s="103"/>
      <c r="N251" s="100"/>
      <c r="O251" s="100"/>
      <c r="P251" s="63"/>
      <c r="Q251" s="63"/>
      <c r="R251" s="63"/>
      <c r="S251" s="40"/>
      <c r="T251" s="104"/>
      <c r="U251" s="105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9"/>
    </row>
    <row r="252" spans="1:35" ht="14.25" customHeight="1" x14ac:dyDescent="0.3">
      <c r="A252" s="286"/>
      <c r="B252" s="100"/>
      <c r="C252" s="103"/>
      <c r="D252" s="100"/>
      <c r="E252" s="100"/>
      <c r="F252" s="63"/>
      <c r="G252" s="63"/>
      <c r="H252" s="63"/>
      <c r="I252" s="40"/>
      <c r="J252" s="104"/>
      <c r="K252" s="105"/>
      <c r="L252" s="100"/>
      <c r="M252" s="103"/>
      <c r="N252" s="100"/>
      <c r="O252" s="100"/>
      <c r="P252" s="63"/>
      <c r="Q252" s="63"/>
      <c r="R252" s="63"/>
      <c r="S252" s="40"/>
      <c r="T252" s="104"/>
      <c r="U252" s="105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9"/>
    </row>
    <row r="253" spans="1:35" ht="14.25" customHeight="1" x14ac:dyDescent="0.3">
      <c r="A253" s="286"/>
      <c r="B253" s="100"/>
      <c r="C253" s="103"/>
      <c r="D253" s="100"/>
      <c r="E253" s="100"/>
      <c r="F253" s="63"/>
      <c r="G253" s="63"/>
      <c r="H253" s="63"/>
      <c r="I253" s="40"/>
      <c r="J253" s="104"/>
      <c r="K253" s="105"/>
      <c r="L253" s="100"/>
      <c r="M253" s="103"/>
      <c r="N253" s="100"/>
      <c r="O253" s="100"/>
      <c r="P253" s="63"/>
      <c r="Q253" s="63"/>
      <c r="R253" s="63"/>
      <c r="S253" s="40"/>
      <c r="T253" s="104"/>
      <c r="U253" s="105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9"/>
    </row>
    <row r="254" spans="1:35" ht="14.25" customHeight="1" x14ac:dyDescent="0.3">
      <c r="A254" s="286"/>
      <c r="B254" s="100"/>
      <c r="C254" s="103"/>
      <c r="D254" s="100"/>
      <c r="E254" s="100"/>
      <c r="F254" s="63"/>
      <c r="G254" s="63"/>
      <c r="H254" s="63"/>
      <c r="I254" s="40"/>
      <c r="J254" s="104"/>
      <c r="K254" s="105"/>
      <c r="L254" s="100"/>
      <c r="M254" s="103"/>
      <c r="N254" s="100"/>
      <c r="O254" s="100"/>
      <c r="P254" s="63"/>
      <c r="Q254" s="63"/>
      <c r="R254" s="63"/>
      <c r="S254" s="40"/>
      <c r="T254" s="104"/>
      <c r="U254" s="105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9"/>
    </row>
    <row r="255" spans="1:35" ht="14.25" customHeight="1" x14ac:dyDescent="0.3">
      <c r="A255" s="286"/>
      <c r="B255" s="100"/>
      <c r="C255" s="103"/>
      <c r="D255" s="100"/>
      <c r="E255" s="100"/>
      <c r="F255" s="63"/>
      <c r="G255" s="63"/>
      <c r="H255" s="63"/>
      <c r="I255" s="40"/>
      <c r="J255" s="104"/>
      <c r="K255" s="105"/>
      <c r="L255" s="100"/>
      <c r="M255" s="103"/>
      <c r="N255" s="100"/>
      <c r="O255" s="100"/>
      <c r="P255" s="63"/>
      <c r="Q255" s="63"/>
      <c r="R255" s="63"/>
      <c r="S255" s="40"/>
      <c r="T255" s="104"/>
      <c r="U255" s="105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9"/>
    </row>
    <row r="256" spans="1:35" ht="14.25" customHeight="1" x14ac:dyDescent="0.3">
      <c r="A256" s="286"/>
      <c r="B256" s="100"/>
      <c r="C256" s="103"/>
      <c r="D256" s="100"/>
      <c r="E256" s="100"/>
      <c r="F256" s="63"/>
      <c r="G256" s="63"/>
      <c r="H256" s="63"/>
      <c r="I256" s="40"/>
      <c r="J256" s="104"/>
      <c r="K256" s="105"/>
      <c r="L256" s="100"/>
      <c r="M256" s="103"/>
      <c r="N256" s="100"/>
      <c r="O256" s="100"/>
      <c r="P256" s="63"/>
      <c r="Q256" s="63"/>
      <c r="R256" s="63"/>
      <c r="S256" s="40"/>
      <c r="T256" s="104"/>
      <c r="U256" s="105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9"/>
    </row>
    <row r="257" spans="1:35" ht="14.25" customHeight="1" x14ac:dyDescent="0.3">
      <c r="A257" s="286"/>
      <c r="B257" s="100"/>
      <c r="C257" s="103"/>
      <c r="D257" s="100"/>
      <c r="E257" s="100"/>
      <c r="F257" s="63"/>
      <c r="G257" s="63"/>
      <c r="H257" s="63"/>
      <c r="I257" s="40"/>
      <c r="J257" s="104"/>
      <c r="K257" s="105"/>
      <c r="L257" s="100"/>
      <c r="M257" s="103"/>
      <c r="N257" s="100"/>
      <c r="O257" s="100"/>
      <c r="P257" s="63"/>
      <c r="Q257" s="63"/>
      <c r="R257" s="63"/>
      <c r="S257" s="40"/>
      <c r="T257" s="104"/>
      <c r="U257" s="105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9"/>
    </row>
    <row r="258" spans="1:35" ht="14.25" customHeight="1" x14ac:dyDescent="0.3">
      <c r="A258" s="286"/>
      <c r="B258" s="100"/>
      <c r="C258" s="103"/>
      <c r="D258" s="100"/>
      <c r="E258" s="100"/>
      <c r="F258" s="63"/>
      <c r="G258" s="63"/>
      <c r="H258" s="63"/>
      <c r="I258" s="40"/>
      <c r="J258" s="104"/>
      <c r="K258" s="105"/>
      <c r="L258" s="100"/>
      <c r="M258" s="103"/>
      <c r="N258" s="100"/>
      <c r="O258" s="100"/>
      <c r="P258" s="63"/>
      <c r="Q258" s="63"/>
      <c r="R258" s="63"/>
      <c r="S258" s="40"/>
      <c r="T258" s="104"/>
      <c r="U258" s="105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9"/>
    </row>
    <row r="259" spans="1:35" ht="14.25" customHeight="1" x14ac:dyDescent="0.3">
      <c r="A259" s="286"/>
      <c r="B259" s="100"/>
      <c r="C259" s="103"/>
      <c r="D259" s="100"/>
      <c r="E259" s="100"/>
      <c r="F259" s="63"/>
      <c r="G259" s="63"/>
      <c r="H259" s="63"/>
      <c r="I259" s="40"/>
      <c r="J259" s="104"/>
      <c r="K259" s="105"/>
      <c r="L259" s="100"/>
      <c r="M259" s="103"/>
      <c r="N259" s="100"/>
      <c r="O259" s="100"/>
      <c r="P259" s="63"/>
      <c r="Q259" s="63"/>
      <c r="R259" s="63"/>
      <c r="S259" s="40"/>
      <c r="T259" s="104"/>
      <c r="U259" s="105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9"/>
    </row>
    <row r="260" spans="1:35" ht="14.25" customHeight="1" x14ac:dyDescent="0.3">
      <c r="A260" s="286"/>
      <c r="B260" s="100"/>
      <c r="C260" s="103"/>
      <c r="D260" s="100"/>
      <c r="E260" s="100"/>
      <c r="F260" s="63"/>
      <c r="G260" s="63"/>
      <c r="H260" s="63"/>
      <c r="I260" s="40"/>
      <c r="J260" s="104"/>
      <c r="K260" s="105"/>
      <c r="L260" s="100"/>
      <c r="M260" s="103"/>
      <c r="N260" s="100"/>
      <c r="O260" s="100"/>
      <c r="P260" s="63"/>
      <c r="Q260" s="63"/>
      <c r="R260" s="63"/>
      <c r="S260" s="40"/>
      <c r="T260" s="104"/>
      <c r="U260" s="105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9"/>
    </row>
    <row r="261" spans="1:35" ht="14.25" customHeight="1" x14ac:dyDescent="0.3">
      <c r="A261" s="286"/>
      <c r="B261" s="100"/>
      <c r="C261" s="103"/>
      <c r="D261" s="100"/>
      <c r="E261" s="100"/>
      <c r="F261" s="63"/>
      <c r="G261" s="63"/>
      <c r="H261" s="63"/>
      <c r="I261" s="40"/>
      <c r="J261" s="104"/>
      <c r="K261" s="105"/>
      <c r="L261" s="100"/>
      <c r="M261" s="103"/>
      <c r="N261" s="100"/>
      <c r="O261" s="100"/>
      <c r="P261" s="63"/>
      <c r="Q261" s="63"/>
      <c r="R261" s="63"/>
      <c r="S261" s="40"/>
      <c r="T261" s="104"/>
      <c r="U261" s="105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9"/>
    </row>
    <row r="262" spans="1:35" ht="14.25" customHeight="1" x14ac:dyDescent="0.3">
      <c r="A262" s="286"/>
      <c r="B262" s="100"/>
      <c r="C262" s="103"/>
      <c r="D262" s="100"/>
      <c r="E262" s="100"/>
      <c r="F262" s="63"/>
      <c r="G262" s="63"/>
      <c r="H262" s="63"/>
      <c r="I262" s="40"/>
      <c r="J262" s="104"/>
      <c r="K262" s="105"/>
      <c r="L262" s="100"/>
      <c r="M262" s="103"/>
      <c r="N262" s="100"/>
      <c r="O262" s="100"/>
      <c r="P262" s="63"/>
      <c r="Q262" s="63"/>
      <c r="R262" s="63"/>
      <c r="S262" s="40"/>
      <c r="T262" s="104"/>
      <c r="U262" s="105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9"/>
    </row>
    <row r="263" spans="1:35" ht="14.25" customHeight="1" x14ac:dyDescent="0.3">
      <c r="A263" s="286"/>
      <c r="B263" s="100"/>
      <c r="C263" s="103"/>
      <c r="D263" s="100"/>
      <c r="E263" s="100"/>
      <c r="F263" s="63"/>
      <c r="G263" s="63"/>
      <c r="H263" s="63"/>
      <c r="I263" s="40"/>
      <c r="J263" s="104"/>
      <c r="K263" s="105"/>
      <c r="L263" s="100"/>
      <c r="M263" s="103"/>
      <c r="N263" s="100"/>
      <c r="O263" s="100"/>
      <c r="P263" s="63"/>
      <c r="Q263" s="63"/>
      <c r="R263" s="63"/>
      <c r="S263" s="40"/>
      <c r="T263" s="104"/>
      <c r="U263" s="105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9"/>
    </row>
    <row r="264" spans="1:35" ht="14.25" customHeight="1" x14ac:dyDescent="0.3">
      <c r="A264" s="286"/>
      <c r="B264" s="100"/>
      <c r="C264" s="103"/>
      <c r="D264" s="100"/>
      <c r="E264" s="100"/>
      <c r="F264" s="63"/>
      <c r="G264" s="63"/>
      <c r="H264" s="63"/>
      <c r="I264" s="40"/>
      <c r="J264" s="104"/>
      <c r="K264" s="105"/>
      <c r="L264" s="100"/>
      <c r="M264" s="103"/>
      <c r="N264" s="100"/>
      <c r="O264" s="100"/>
      <c r="P264" s="63"/>
      <c r="Q264" s="63"/>
      <c r="R264" s="63"/>
      <c r="S264" s="40"/>
      <c r="T264" s="104"/>
      <c r="U264" s="105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9"/>
    </row>
    <row r="265" spans="1:35" ht="14.25" customHeight="1" x14ac:dyDescent="0.3">
      <c r="A265" s="286"/>
      <c r="B265" s="100"/>
      <c r="C265" s="103"/>
      <c r="D265" s="100"/>
      <c r="E265" s="100"/>
      <c r="F265" s="63"/>
      <c r="G265" s="63"/>
      <c r="H265" s="63"/>
      <c r="I265" s="40"/>
      <c r="J265" s="104"/>
      <c r="K265" s="105"/>
      <c r="L265" s="100"/>
      <c r="M265" s="103"/>
      <c r="N265" s="100"/>
      <c r="O265" s="100"/>
      <c r="P265" s="63"/>
      <c r="Q265" s="63"/>
      <c r="R265" s="63"/>
      <c r="S265" s="40"/>
      <c r="T265" s="104"/>
      <c r="U265" s="105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9"/>
    </row>
    <row r="266" spans="1:35" ht="14.25" customHeight="1" x14ac:dyDescent="0.3">
      <c r="A266" s="286"/>
      <c r="B266" s="100"/>
      <c r="C266" s="103"/>
      <c r="D266" s="100"/>
      <c r="E266" s="100"/>
      <c r="F266" s="63"/>
      <c r="G266" s="63"/>
      <c r="H266" s="63"/>
      <c r="I266" s="40"/>
      <c r="J266" s="104"/>
      <c r="K266" s="105"/>
      <c r="L266" s="100"/>
      <c r="M266" s="103"/>
      <c r="N266" s="100"/>
      <c r="O266" s="100"/>
      <c r="P266" s="63"/>
      <c r="Q266" s="63"/>
      <c r="R266" s="63"/>
      <c r="S266" s="40"/>
      <c r="T266" s="104"/>
      <c r="U266" s="105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9"/>
    </row>
    <row r="267" spans="1:35" ht="14.25" customHeight="1" x14ac:dyDescent="0.3">
      <c r="A267" s="286"/>
      <c r="B267" s="100"/>
      <c r="C267" s="103"/>
      <c r="D267" s="100"/>
      <c r="E267" s="100"/>
      <c r="F267" s="63"/>
      <c r="G267" s="63"/>
      <c r="H267" s="63"/>
      <c r="I267" s="40"/>
      <c r="J267" s="104"/>
      <c r="K267" s="105"/>
      <c r="L267" s="100"/>
      <c r="M267" s="103"/>
      <c r="N267" s="100"/>
      <c r="O267" s="100"/>
      <c r="P267" s="63"/>
      <c r="Q267" s="63"/>
      <c r="R267" s="63"/>
      <c r="S267" s="40"/>
      <c r="T267" s="104"/>
      <c r="U267" s="105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9"/>
    </row>
    <row r="268" spans="1:35" ht="14.25" customHeight="1" x14ac:dyDescent="0.3">
      <c r="A268" s="286"/>
      <c r="B268" s="100"/>
      <c r="C268" s="103"/>
      <c r="D268" s="100"/>
      <c r="E268" s="100"/>
      <c r="F268" s="63"/>
      <c r="G268" s="63"/>
      <c r="H268" s="63"/>
      <c r="I268" s="40"/>
      <c r="J268" s="104"/>
      <c r="K268" s="105"/>
      <c r="L268" s="100"/>
      <c r="M268" s="103"/>
      <c r="N268" s="100"/>
      <c r="O268" s="100"/>
      <c r="P268" s="63"/>
      <c r="Q268" s="63"/>
      <c r="R268" s="63"/>
      <c r="S268" s="40"/>
      <c r="T268" s="104"/>
      <c r="U268" s="105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9"/>
    </row>
    <row r="269" spans="1:35" ht="14.25" customHeight="1" x14ac:dyDescent="0.3">
      <c r="A269" s="286"/>
      <c r="B269" s="100"/>
      <c r="C269" s="103"/>
      <c r="D269" s="100"/>
      <c r="E269" s="100"/>
      <c r="F269" s="63"/>
      <c r="G269" s="63"/>
      <c r="H269" s="63"/>
      <c r="I269" s="40"/>
      <c r="J269" s="104"/>
      <c r="K269" s="105"/>
      <c r="L269" s="100"/>
      <c r="M269" s="103"/>
      <c r="N269" s="100"/>
      <c r="O269" s="100"/>
      <c r="P269" s="63"/>
      <c r="Q269" s="63"/>
      <c r="R269" s="63"/>
      <c r="S269" s="40"/>
      <c r="T269" s="104"/>
      <c r="U269" s="105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9"/>
    </row>
    <row r="270" spans="1:35" ht="14.25" customHeight="1" x14ac:dyDescent="0.3">
      <c r="A270" s="286"/>
      <c r="B270" s="100"/>
      <c r="C270" s="103"/>
      <c r="D270" s="100"/>
      <c r="E270" s="100"/>
      <c r="F270" s="63"/>
      <c r="G270" s="63"/>
      <c r="H270" s="63"/>
      <c r="I270" s="40"/>
      <c r="J270" s="104"/>
      <c r="K270" s="105"/>
      <c r="L270" s="100"/>
      <c r="M270" s="103"/>
      <c r="N270" s="100"/>
      <c r="O270" s="100"/>
      <c r="P270" s="63"/>
      <c r="Q270" s="63"/>
      <c r="R270" s="63"/>
      <c r="S270" s="40"/>
      <c r="T270" s="104"/>
      <c r="U270" s="105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9"/>
    </row>
    <row r="271" spans="1:35" ht="14.25" customHeight="1" x14ac:dyDescent="0.3">
      <c r="A271" s="286"/>
      <c r="B271" s="100"/>
      <c r="C271" s="103"/>
      <c r="D271" s="100"/>
      <c r="E271" s="100"/>
      <c r="F271" s="63"/>
      <c r="G271" s="63"/>
      <c r="H271" s="63"/>
      <c r="I271" s="40"/>
      <c r="J271" s="104"/>
      <c r="K271" s="105"/>
      <c r="L271" s="100"/>
      <c r="M271" s="103"/>
      <c r="N271" s="100"/>
      <c r="O271" s="100"/>
      <c r="P271" s="63"/>
      <c r="Q271" s="63"/>
      <c r="R271" s="63"/>
      <c r="S271" s="40"/>
      <c r="T271" s="104"/>
      <c r="U271" s="105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9"/>
    </row>
    <row r="272" spans="1:35" ht="14.25" customHeight="1" x14ac:dyDescent="0.3">
      <c r="A272" s="286"/>
      <c r="B272" s="100"/>
      <c r="C272" s="103"/>
      <c r="D272" s="100"/>
      <c r="E272" s="100"/>
      <c r="F272" s="63"/>
      <c r="G272" s="63"/>
      <c r="H272" s="63"/>
      <c r="I272" s="40"/>
      <c r="J272" s="104"/>
      <c r="K272" s="105"/>
      <c r="L272" s="100"/>
      <c r="M272" s="103"/>
      <c r="N272" s="100"/>
      <c r="O272" s="100"/>
      <c r="P272" s="63"/>
      <c r="Q272" s="63"/>
      <c r="R272" s="63"/>
      <c r="S272" s="40"/>
      <c r="T272" s="104"/>
      <c r="U272" s="105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9"/>
    </row>
    <row r="273" spans="1:35" ht="14.25" customHeight="1" x14ac:dyDescent="0.3">
      <c r="A273" s="286"/>
      <c r="B273" s="100"/>
      <c r="C273" s="103"/>
      <c r="D273" s="100"/>
      <c r="E273" s="100"/>
      <c r="F273" s="63"/>
      <c r="G273" s="63"/>
      <c r="H273" s="63"/>
      <c r="I273" s="40"/>
      <c r="J273" s="104"/>
      <c r="K273" s="105"/>
      <c r="L273" s="100"/>
      <c r="M273" s="103"/>
      <c r="N273" s="100"/>
      <c r="O273" s="100"/>
      <c r="P273" s="63"/>
      <c r="Q273" s="63"/>
      <c r="R273" s="63"/>
      <c r="S273" s="40"/>
      <c r="T273" s="104"/>
      <c r="U273" s="105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9"/>
    </row>
    <row r="274" spans="1:35" ht="14.25" customHeight="1" x14ac:dyDescent="0.3">
      <c r="A274" s="286"/>
      <c r="B274" s="100"/>
      <c r="C274" s="103"/>
      <c r="D274" s="100"/>
      <c r="E274" s="100"/>
      <c r="F274" s="63"/>
      <c r="G274" s="63"/>
      <c r="H274" s="63"/>
      <c r="I274" s="40"/>
      <c r="J274" s="104"/>
      <c r="K274" s="105"/>
      <c r="L274" s="100"/>
      <c r="M274" s="103"/>
      <c r="N274" s="100"/>
      <c r="O274" s="100"/>
      <c r="P274" s="63"/>
      <c r="Q274" s="63"/>
      <c r="R274" s="63"/>
      <c r="S274" s="40"/>
      <c r="T274" s="104"/>
      <c r="U274" s="105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9"/>
    </row>
    <row r="275" spans="1:35" ht="14.25" customHeight="1" x14ac:dyDescent="0.3">
      <c r="A275" s="286"/>
      <c r="B275" s="100"/>
      <c r="C275" s="103"/>
      <c r="D275" s="100"/>
      <c r="E275" s="100"/>
      <c r="F275" s="63"/>
      <c r="G275" s="63"/>
      <c r="H275" s="63"/>
      <c r="I275" s="40"/>
      <c r="J275" s="104"/>
      <c r="K275" s="105"/>
      <c r="L275" s="100"/>
      <c r="M275" s="103"/>
      <c r="N275" s="100"/>
      <c r="O275" s="100"/>
      <c r="P275" s="63"/>
      <c r="Q275" s="63"/>
      <c r="R275" s="63"/>
      <c r="S275" s="40"/>
      <c r="T275" s="104"/>
      <c r="U275" s="105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9"/>
    </row>
    <row r="276" spans="1:35" ht="14.25" customHeight="1" x14ac:dyDescent="0.3">
      <c r="A276" s="286"/>
      <c r="B276" s="100"/>
      <c r="C276" s="103"/>
      <c r="D276" s="100"/>
      <c r="E276" s="100"/>
      <c r="F276" s="63"/>
      <c r="G276" s="63"/>
      <c r="H276" s="63"/>
      <c r="I276" s="40"/>
      <c r="J276" s="104"/>
      <c r="K276" s="105"/>
      <c r="L276" s="100"/>
      <c r="M276" s="103"/>
      <c r="N276" s="100"/>
      <c r="O276" s="100"/>
      <c r="P276" s="63"/>
      <c r="Q276" s="63"/>
      <c r="R276" s="63"/>
      <c r="S276" s="40"/>
      <c r="T276" s="104"/>
      <c r="U276" s="105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9"/>
    </row>
    <row r="277" spans="1:35" ht="14.25" customHeight="1" x14ac:dyDescent="0.3">
      <c r="A277" s="286"/>
      <c r="B277" s="100"/>
      <c r="C277" s="103"/>
      <c r="D277" s="100"/>
      <c r="E277" s="100"/>
      <c r="F277" s="63"/>
      <c r="G277" s="63"/>
      <c r="H277" s="63"/>
      <c r="I277" s="40"/>
      <c r="J277" s="104"/>
      <c r="K277" s="105"/>
      <c r="L277" s="100"/>
      <c r="M277" s="103"/>
      <c r="N277" s="100"/>
      <c r="O277" s="100"/>
      <c r="P277" s="63"/>
      <c r="Q277" s="63"/>
      <c r="R277" s="63"/>
      <c r="S277" s="40"/>
      <c r="T277" s="104"/>
      <c r="U277" s="105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9"/>
    </row>
    <row r="278" spans="1:35" ht="14.25" customHeight="1" x14ac:dyDescent="0.3">
      <c r="A278" s="286"/>
      <c r="B278" s="100"/>
      <c r="C278" s="103"/>
      <c r="D278" s="100"/>
      <c r="E278" s="100"/>
      <c r="F278" s="63"/>
      <c r="G278" s="63"/>
      <c r="H278" s="63"/>
      <c r="I278" s="40"/>
      <c r="J278" s="104"/>
      <c r="K278" s="105"/>
      <c r="L278" s="100"/>
      <c r="M278" s="103"/>
      <c r="N278" s="100"/>
      <c r="O278" s="100"/>
      <c r="P278" s="63"/>
      <c r="Q278" s="63"/>
      <c r="R278" s="63"/>
      <c r="S278" s="40"/>
      <c r="T278" s="104"/>
      <c r="U278" s="105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9"/>
    </row>
    <row r="279" spans="1:35" ht="14.25" customHeight="1" x14ac:dyDescent="0.3">
      <c r="A279" s="286"/>
      <c r="B279" s="100"/>
      <c r="C279" s="103"/>
      <c r="D279" s="100"/>
      <c r="E279" s="100"/>
      <c r="F279" s="63"/>
      <c r="G279" s="63"/>
      <c r="H279" s="63"/>
      <c r="I279" s="40"/>
      <c r="J279" s="104"/>
      <c r="K279" s="105"/>
      <c r="L279" s="100"/>
      <c r="M279" s="103"/>
      <c r="N279" s="100"/>
      <c r="O279" s="100"/>
      <c r="P279" s="63"/>
      <c r="Q279" s="63"/>
      <c r="R279" s="63"/>
      <c r="S279" s="40"/>
      <c r="T279" s="104"/>
      <c r="U279" s="105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9"/>
    </row>
    <row r="280" spans="1:35" ht="14.25" customHeight="1" x14ac:dyDescent="0.3">
      <c r="A280" s="286"/>
      <c r="B280" s="100"/>
      <c r="C280" s="103"/>
      <c r="D280" s="100"/>
      <c r="E280" s="100"/>
      <c r="F280" s="63"/>
      <c r="G280" s="63"/>
      <c r="H280" s="63"/>
      <c r="I280" s="40"/>
      <c r="J280" s="104"/>
      <c r="K280" s="105"/>
      <c r="L280" s="100"/>
      <c r="M280" s="103"/>
      <c r="N280" s="100"/>
      <c r="O280" s="100"/>
      <c r="P280" s="63"/>
      <c r="Q280" s="63"/>
      <c r="R280" s="63"/>
      <c r="S280" s="40"/>
      <c r="T280" s="104"/>
      <c r="U280" s="105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9"/>
    </row>
    <row r="281" spans="1:35" ht="14.25" customHeight="1" x14ac:dyDescent="0.3">
      <c r="A281" s="286"/>
      <c r="B281" s="100"/>
      <c r="C281" s="103"/>
      <c r="D281" s="100"/>
      <c r="E281" s="100"/>
      <c r="F281" s="63"/>
      <c r="G281" s="63"/>
      <c r="H281" s="63"/>
      <c r="I281" s="40"/>
      <c r="J281" s="104"/>
      <c r="K281" s="105"/>
      <c r="L281" s="100"/>
      <c r="M281" s="103"/>
      <c r="N281" s="100"/>
      <c r="O281" s="100"/>
      <c r="P281" s="63"/>
      <c r="Q281" s="63"/>
      <c r="R281" s="63"/>
      <c r="S281" s="40"/>
      <c r="T281" s="104"/>
      <c r="U281" s="105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9"/>
    </row>
    <row r="282" spans="1:35" ht="14.25" customHeight="1" x14ac:dyDescent="0.3">
      <c r="A282" s="286"/>
      <c r="B282" s="100"/>
      <c r="C282" s="103"/>
      <c r="D282" s="100"/>
      <c r="E282" s="100"/>
      <c r="F282" s="63"/>
      <c r="G282" s="63"/>
      <c r="H282" s="63"/>
      <c r="I282" s="40"/>
      <c r="J282" s="104"/>
      <c r="K282" s="105"/>
      <c r="L282" s="100"/>
      <c r="M282" s="103"/>
      <c r="N282" s="100"/>
      <c r="O282" s="100"/>
      <c r="P282" s="63"/>
      <c r="Q282" s="63"/>
      <c r="R282" s="63"/>
      <c r="S282" s="40"/>
      <c r="T282" s="104"/>
      <c r="U282" s="105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9"/>
    </row>
    <row r="283" spans="1:35" ht="14.25" customHeight="1" x14ac:dyDescent="0.3">
      <c r="A283" s="286"/>
      <c r="B283" s="100"/>
      <c r="C283" s="103"/>
      <c r="D283" s="100"/>
      <c r="E283" s="100"/>
      <c r="F283" s="63"/>
      <c r="G283" s="63"/>
      <c r="H283" s="63"/>
      <c r="I283" s="40"/>
      <c r="J283" s="104"/>
      <c r="K283" s="105"/>
      <c r="L283" s="100"/>
      <c r="M283" s="103"/>
      <c r="N283" s="100"/>
      <c r="O283" s="100"/>
      <c r="P283" s="63"/>
      <c r="Q283" s="63"/>
      <c r="R283" s="63"/>
      <c r="S283" s="40"/>
      <c r="T283" s="104"/>
      <c r="U283" s="105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9"/>
    </row>
    <row r="284" spans="1:35" ht="14.25" customHeight="1" x14ac:dyDescent="0.3">
      <c r="A284" s="286"/>
      <c r="B284" s="100"/>
      <c r="C284" s="103"/>
      <c r="D284" s="100"/>
      <c r="E284" s="100"/>
      <c r="F284" s="63"/>
      <c r="G284" s="63"/>
      <c r="H284" s="63"/>
      <c r="I284" s="40"/>
      <c r="J284" s="104"/>
      <c r="K284" s="105"/>
      <c r="L284" s="100"/>
      <c r="M284" s="103"/>
      <c r="N284" s="100"/>
      <c r="O284" s="100"/>
      <c r="P284" s="63"/>
      <c r="Q284" s="63"/>
      <c r="R284" s="63"/>
      <c r="S284" s="40"/>
      <c r="T284" s="104"/>
      <c r="U284" s="105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9"/>
    </row>
    <row r="285" spans="1:35" ht="14.25" customHeight="1" x14ac:dyDescent="0.3">
      <c r="A285" s="286"/>
      <c r="B285" s="100"/>
      <c r="C285" s="103"/>
      <c r="D285" s="100"/>
      <c r="E285" s="100"/>
      <c r="F285" s="63"/>
      <c r="G285" s="63"/>
      <c r="H285" s="63"/>
      <c r="I285" s="40"/>
      <c r="J285" s="104"/>
      <c r="K285" s="105"/>
      <c r="L285" s="100"/>
      <c r="M285" s="103"/>
      <c r="N285" s="100"/>
      <c r="O285" s="100"/>
      <c r="P285" s="63"/>
      <c r="Q285" s="63"/>
      <c r="R285" s="63"/>
      <c r="S285" s="40"/>
      <c r="T285" s="104"/>
      <c r="U285" s="105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9"/>
    </row>
    <row r="286" spans="1:35" ht="14.25" customHeight="1" x14ac:dyDescent="0.3">
      <c r="A286" s="286"/>
      <c r="B286" s="100"/>
      <c r="C286" s="103"/>
      <c r="D286" s="100"/>
      <c r="E286" s="100"/>
      <c r="F286" s="63"/>
      <c r="G286" s="63"/>
      <c r="H286" s="63"/>
      <c r="I286" s="40"/>
      <c r="J286" s="104"/>
      <c r="K286" s="105"/>
      <c r="L286" s="100"/>
      <c r="M286" s="103"/>
      <c r="N286" s="100"/>
      <c r="O286" s="100"/>
      <c r="P286" s="63"/>
      <c r="Q286" s="63"/>
      <c r="R286" s="63"/>
      <c r="S286" s="40"/>
      <c r="T286" s="104"/>
      <c r="U286" s="105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9"/>
    </row>
    <row r="287" spans="1:35" ht="14.25" customHeight="1" x14ac:dyDescent="0.3">
      <c r="A287" s="286"/>
      <c r="B287" s="100"/>
      <c r="C287" s="103"/>
      <c r="D287" s="100"/>
      <c r="E287" s="100"/>
      <c r="F287" s="63"/>
      <c r="G287" s="63"/>
      <c r="H287" s="63"/>
      <c r="I287" s="40"/>
      <c r="J287" s="104"/>
      <c r="K287" s="105"/>
      <c r="L287" s="100"/>
      <c r="M287" s="103"/>
      <c r="N287" s="100"/>
      <c r="O287" s="100"/>
      <c r="P287" s="63"/>
      <c r="Q287" s="63"/>
      <c r="R287" s="63"/>
      <c r="S287" s="40"/>
      <c r="T287" s="104"/>
      <c r="U287" s="105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9"/>
    </row>
    <row r="288" spans="1:35" ht="14.25" customHeight="1" x14ac:dyDescent="0.3">
      <c r="A288" s="286"/>
      <c r="B288" s="100"/>
      <c r="C288" s="103"/>
      <c r="D288" s="100"/>
      <c r="E288" s="100"/>
      <c r="F288" s="63"/>
      <c r="G288" s="63"/>
      <c r="H288" s="63"/>
      <c r="I288" s="40"/>
      <c r="J288" s="104"/>
      <c r="K288" s="105"/>
      <c r="L288" s="100"/>
      <c r="M288" s="103"/>
      <c r="N288" s="100"/>
      <c r="O288" s="100"/>
      <c r="P288" s="63"/>
      <c r="Q288" s="63"/>
      <c r="R288" s="63"/>
      <c r="S288" s="40"/>
      <c r="T288" s="104"/>
      <c r="U288" s="105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9"/>
    </row>
    <row r="289" spans="1:35" ht="14.25" customHeight="1" x14ac:dyDescent="0.3">
      <c r="A289" s="286"/>
      <c r="B289" s="100"/>
      <c r="C289" s="103"/>
      <c r="D289" s="100"/>
      <c r="E289" s="100"/>
      <c r="F289" s="63"/>
      <c r="G289" s="63"/>
      <c r="H289" s="63"/>
      <c r="I289" s="40"/>
      <c r="J289" s="104"/>
      <c r="K289" s="105"/>
      <c r="L289" s="100"/>
      <c r="M289" s="103"/>
      <c r="N289" s="100"/>
      <c r="O289" s="100"/>
      <c r="P289" s="63"/>
      <c r="Q289" s="63"/>
      <c r="R289" s="63"/>
      <c r="S289" s="40"/>
      <c r="T289" s="104"/>
      <c r="U289" s="105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9"/>
    </row>
    <row r="290" spans="1:35" ht="14.25" customHeight="1" x14ac:dyDescent="0.3">
      <c r="A290" s="286"/>
      <c r="B290" s="100"/>
      <c r="C290" s="103"/>
      <c r="D290" s="100"/>
      <c r="E290" s="100"/>
      <c r="F290" s="63"/>
      <c r="G290" s="63"/>
      <c r="H290" s="63"/>
      <c r="I290" s="40"/>
      <c r="J290" s="104"/>
      <c r="K290" s="105"/>
      <c r="L290" s="100"/>
      <c r="M290" s="103"/>
      <c r="N290" s="100"/>
      <c r="O290" s="100"/>
      <c r="P290" s="63"/>
      <c r="Q290" s="63"/>
      <c r="R290" s="63"/>
      <c r="S290" s="40"/>
      <c r="T290" s="104"/>
      <c r="U290" s="105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9"/>
    </row>
    <row r="291" spans="1:35" ht="14.25" customHeight="1" x14ac:dyDescent="0.3">
      <c r="A291" s="286"/>
      <c r="B291" s="100"/>
      <c r="C291" s="103"/>
      <c r="D291" s="100"/>
      <c r="E291" s="100"/>
      <c r="F291" s="63"/>
      <c r="G291" s="63"/>
      <c r="H291" s="63"/>
      <c r="I291" s="40"/>
      <c r="J291" s="104"/>
      <c r="K291" s="105"/>
      <c r="L291" s="100"/>
      <c r="M291" s="103"/>
      <c r="N291" s="100"/>
      <c r="O291" s="100"/>
      <c r="P291" s="63"/>
      <c r="Q291" s="63"/>
      <c r="R291" s="63"/>
      <c r="S291" s="40"/>
      <c r="T291" s="104"/>
      <c r="U291" s="105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9"/>
    </row>
    <row r="292" spans="1:35" ht="14.25" customHeight="1" x14ac:dyDescent="0.3">
      <c r="A292" s="286"/>
      <c r="B292" s="100"/>
      <c r="C292" s="103"/>
      <c r="D292" s="100"/>
      <c r="E292" s="100"/>
      <c r="F292" s="63"/>
      <c r="G292" s="63"/>
      <c r="H292" s="63"/>
      <c r="I292" s="40"/>
      <c r="J292" s="104"/>
      <c r="K292" s="105"/>
      <c r="L292" s="100"/>
      <c r="M292" s="103"/>
      <c r="N292" s="100"/>
      <c r="O292" s="100"/>
      <c r="P292" s="63"/>
      <c r="Q292" s="63"/>
      <c r="R292" s="63"/>
      <c r="S292" s="40"/>
      <c r="T292" s="104"/>
      <c r="U292" s="105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9"/>
    </row>
    <row r="293" spans="1:35" ht="14.25" customHeight="1" x14ac:dyDescent="0.3">
      <c r="A293" s="286"/>
      <c r="B293" s="100"/>
      <c r="C293" s="103"/>
      <c r="D293" s="100"/>
      <c r="E293" s="100"/>
      <c r="F293" s="63"/>
      <c r="G293" s="63"/>
      <c r="H293" s="63"/>
      <c r="I293" s="40"/>
      <c r="J293" s="104"/>
      <c r="K293" s="105"/>
      <c r="L293" s="100"/>
      <c r="M293" s="103"/>
      <c r="N293" s="100"/>
      <c r="O293" s="100"/>
      <c r="P293" s="63"/>
      <c r="Q293" s="63"/>
      <c r="R293" s="63"/>
      <c r="S293" s="40"/>
      <c r="T293" s="104"/>
      <c r="U293" s="105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9"/>
    </row>
    <row r="294" spans="1:35" ht="14.25" customHeight="1" x14ac:dyDescent="0.3">
      <c r="A294" s="286"/>
      <c r="B294" s="100"/>
      <c r="C294" s="103"/>
      <c r="D294" s="100"/>
      <c r="E294" s="100"/>
      <c r="F294" s="63"/>
      <c r="G294" s="63"/>
      <c r="H294" s="63"/>
      <c r="I294" s="40"/>
      <c r="J294" s="104"/>
      <c r="K294" s="105"/>
      <c r="L294" s="100"/>
      <c r="M294" s="103"/>
      <c r="N294" s="100"/>
      <c r="O294" s="100"/>
      <c r="P294" s="63"/>
      <c r="Q294" s="63"/>
      <c r="R294" s="63"/>
      <c r="S294" s="40"/>
      <c r="T294" s="104"/>
      <c r="U294" s="105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9"/>
    </row>
    <row r="295" spans="1:35" ht="14.25" customHeight="1" x14ac:dyDescent="0.3">
      <c r="A295" s="286"/>
      <c r="B295" s="100"/>
      <c r="C295" s="103"/>
      <c r="D295" s="100"/>
      <c r="E295" s="100"/>
      <c r="F295" s="63"/>
      <c r="G295" s="63"/>
      <c r="H295" s="63"/>
      <c r="I295" s="40"/>
      <c r="J295" s="104"/>
      <c r="K295" s="105"/>
      <c r="L295" s="100"/>
      <c r="M295" s="103"/>
      <c r="N295" s="100"/>
      <c r="O295" s="100"/>
      <c r="P295" s="63"/>
      <c r="Q295" s="63"/>
      <c r="R295" s="63"/>
      <c r="S295" s="40"/>
      <c r="T295" s="104"/>
      <c r="U295" s="105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9"/>
    </row>
    <row r="296" spans="1:35" ht="14.25" customHeight="1" x14ac:dyDescent="0.3">
      <c r="A296" s="286"/>
      <c r="B296" s="100"/>
      <c r="C296" s="103"/>
      <c r="D296" s="100"/>
      <c r="E296" s="100"/>
      <c r="F296" s="63"/>
      <c r="G296" s="63"/>
      <c r="H296" s="63"/>
      <c r="I296" s="40"/>
      <c r="J296" s="104"/>
      <c r="K296" s="105"/>
      <c r="L296" s="100"/>
      <c r="M296" s="103"/>
      <c r="N296" s="100"/>
      <c r="O296" s="100"/>
      <c r="P296" s="63"/>
      <c r="Q296" s="63"/>
      <c r="R296" s="63"/>
      <c r="S296" s="40"/>
      <c r="T296" s="104"/>
      <c r="U296" s="105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9"/>
    </row>
    <row r="297" spans="1:35" ht="14.25" customHeight="1" x14ac:dyDescent="0.3">
      <c r="A297" s="291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9"/>
    </row>
    <row r="298" spans="1:35" ht="14.25" customHeight="1" x14ac:dyDescent="0.3">
      <c r="A298" s="291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9"/>
    </row>
    <row r="299" spans="1:35" ht="14.25" customHeight="1" x14ac:dyDescent="0.3">
      <c r="A299" s="291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9"/>
    </row>
    <row r="300" spans="1:35" ht="14.25" customHeight="1" x14ac:dyDescent="0.3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9"/>
    </row>
    <row r="301" spans="1:35" ht="14.25" customHeight="1" x14ac:dyDescent="0.3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9"/>
    </row>
    <row r="302" spans="1:35" ht="14.25" customHeight="1" x14ac:dyDescent="0.3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9"/>
    </row>
    <row r="303" spans="1:35" ht="14.25" customHeight="1" x14ac:dyDescent="0.3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9"/>
    </row>
    <row r="304" spans="1:35" ht="14.25" customHeight="1" x14ac:dyDescent="0.3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9"/>
    </row>
    <row r="305" spans="1:35" ht="14.25" customHeight="1" x14ac:dyDescent="0.3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9"/>
    </row>
    <row r="306" spans="1:35" ht="14.25" customHeight="1" x14ac:dyDescent="0.3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9"/>
    </row>
    <row r="307" spans="1:35" ht="14.25" customHeight="1" x14ac:dyDescent="0.3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9"/>
    </row>
    <row r="308" spans="1:35" ht="14.25" customHeight="1" x14ac:dyDescent="0.3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9"/>
    </row>
    <row r="309" spans="1:35" ht="14.25" customHeight="1" x14ac:dyDescent="0.3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9"/>
    </row>
    <row r="310" spans="1:35" ht="14.25" customHeight="1" x14ac:dyDescent="0.3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9"/>
    </row>
    <row r="311" spans="1:35" ht="14.25" customHeight="1" x14ac:dyDescent="0.3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9"/>
    </row>
    <row r="312" spans="1:35" ht="14.25" customHeight="1" x14ac:dyDescent="0.3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9"/>
    </row>
    <row r="313" spans="1:35" ht="14.25" customHeight="1" x14ac:dyDescent="0.3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9"/>
    </row>
    <row r="314" spans="1:35" ht="14.25" customHeight="1" x14ac:dyDescent="0.3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9"/>
    </row>
    <row r="315" spans="1:35" ht="14.25" customHeight="1" x14ac:dyDescent="0.3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9"/>
    </row>
    <row r="316" spans="1:35" ht="14.25" customHeight="1" x14ac:dyDescent="0.3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9"/>
    </row>
    <row r="317" spans="1:35" ht="14.25" customHeight="1" x14ac:dyDescent="0.3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9"/>
    </row>
    <row r="318" spans="1:35" ht="14.25" customHeight="1" x14ac:dyDescent="0.3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9"/>
    </row>
    <row r="319" spans="1:35" ht="14.25" customHeight="1" x14ac:dyDescent="0.3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9"/>
    </row>
    <row r="320" spans="1:35" ht="14.25" customHeight="1" x14ac:dyDescent="0.3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9"/>
    </row>
    <row r="321" spans="1:35" ht="14.25" customHeight="1" x14ac:dyDescent="0.3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9"/>
    </row>
    <row r="322" spans="1:35" ht="14.25" customHeight="1" x14ac:dyDescent="0.3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9"/>
    </row>
    <row r="323" spans="1:35" ht="14.25" customHeight="1" x14ac:dyDescent="0.3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9"/>
    </row>
    <row r="324" spans="1:35" ht="14.25" customHeight="1" x14ac:dyDescent="0.3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9"/>
    </row>
    <row r="325" spans="1:35" ht="14.25" customHeight="1" x14ac:dyDescent="0.3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9"/>
    </row>
    <row r="326" spans="1:35" ht="14.25" customHeight="1" x14ac:dyDescent="0.3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9"/>
    </row>
    <row r="327" spans="1:35" ht="14.25" customHeight="1" x14ac:dyDescent="0.3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9"/>
    </row>
    <row r="328" spans="1:35" ht="14.25" customHeight="1" x14ac:dyDescent="0.3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9"/>
    </row>
    <row r="329" spans="1:35" ht="14.25" customHeight="1" x14ac:dyDescent="0.3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9"/>
    </row>
    <row r="330" spans="1:35" ht="14.25" customHeight="1" x14ac:dyDescent="0.3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9"/>
    </row>
    <row r="331" spans="1:35" ht="14.25" customHeight="1" x14ac:dyDescent="0.3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9"/>
    </row>
    <row r="332" spans="1:35" ht="14.25" customHeight="1" x14ac:dyDescent="0.3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9"/>
    </row>
    <row r="333" spans="1:35" ht="14.25" customHeight="1" x14ac:dyDescent="0.3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9"/>
    </row>
    <row r="334" spans="1:35" ht="14.25" customHeight="1" x14ac:dyDescent="0.3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9"/>
    </row>
    <row r="335" spans="1:35" ht="14.25" customHeight="1" x14ac:dyDescent="0.3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9"/>
    </row>
    <row r="336" spans="1:35" ht="14.25" customHeight="1" x14ac:dyDescent="0.3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9"/>
    </row>
    <row r="337" spans="1:35" ht="14.25" customHeight="1" x14ac:dyDescent="0.3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9"/>
    </row>
    <row r="338" spans="1:35" ht="14.25" customHeight="1" x14ac:dyDescent="0.3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9"/>
    </row>
    <row r="339" spans="1:35" ht="14.25" customHeight="1" x14ac:dyDescent="0.3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9"/>
    </row>
    <row r="340" spans="1:35" ht="14.25" customHeight="1" x14ac:dyDescent="0.3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9"/>
    </row>
    <row r="341" spans="1:35" ht="14.25" customHeight="1" x14ac:dyDescent="0.3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9"/>
    </row>
    <row r="342" spans="1:35" ht="14.25" customHeight="1" x14ac:dyDescent="0.3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9"/>
    </row>
    <row r="343" spans="1:35" ht="14.25" customHeight="1" x14ac:dyDescent="0.3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9"/>
    </row>
    <row r="344" spans="1:35" ht="14.25" customHeight="1" x14ac:dyDescent="0.3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9"/>
    </row>
    <row r="345" spans="1:35" ht="14.25" customHeight="1" x14ac:dyDescent="0.3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9"/>
    </row>
    <row r="346" spans="1:35" ht="14.25" customHeight="1" x14ac:dyDescent="0.3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9"/>
    </row>
    <row r="347" spans="1:35" ht="14.25" customHeight="1" x14ac:dyDescent="0.3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9"/>
    </row>
    <row r="348" spans="1:35" ht="14.25" customHeight="1" x14ac:dyDescent="0.3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9"/>
    </row>
    <row r="349" spans="1:35" ht="14.25" customHeight="1" x14ac:dyDescent="0.3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9"/>
    </row>
    <row r="350" spans="1:35" ht="14.25" customHeight="1" x14ac:dyDescent="0.3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9"/>
    </row>
    <row r="351" spans="1:35" ht="14.25" customHeight="1" x14ac:dyDescent="0.3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9"/>
    </row>
    <row r="352" spans="1:35" ht="14.25" customHeight="1" x14ac:dyDescent="0.3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9"/>
    </row>
    <row r="353" spans="1:35" ht="14.25" customHeight="1" x14ac:dyDescent="0.3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9"/>
    </row>
    <row r="354" spans="1:35" ht="14.25" customHeight="1" x14ac:dyDescent="0.3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9"/>
    </row>
    <row r="355" spans="1:35" ht="14.25" customHeight="1" x14ac:dyDescent="0.3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9"/>
    </row>
    <row r="356" spans="1:35" ht="14.25" customHeight="1" x14ac:dyDescent="0.3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9"/>
    </row>
    <row r="357" spans="1:35" ht="14.25" customHeight="1" x14ac:dyDescent="0.3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9"/>
    </row>
    <row r="358" spans="1:35" ht="15.75" customHeight="1" x14ac:dyDescent="0.3"/>
    <row r="359" spans="1:35" ht="15.75" customHeight="1" x14ac:dyDescent="0.3"/>
    <row r="360" spans="1:35" ht="15.75" customHeight="1" x14ac:dyDescent="0.3"/>
    <row r="361" spans="1:35" ht="15.75" customHeight="1" x14ac:dyDescent="0.3"/>
    <row r="362" spans="1:35" ht="15.75" customHeight="1" x14ac:dyDescent="0.3"/>
    <row r="363" spans="1:35" ht="15.75" customHeight="1" x14ac:dyDescent="0.3"/>
    <row r="364" spans="1:35" ht="15.75" customHeight="1" x14ac:dyDescent="0.3"/>
    <row r="365" spans="1:35" ht="15.75" customHeight="1" x14ac:dyDescent="0.3"/>
    <row r="366" spans="1:35" ht="15.75" customHeight="1" x14ac:dyDescent="0.3"/>
    <row r="367" spans="1:35" ht="15.75" customHeight="1" x14ac:dyDescent="0.3"/>
    <row r="368" spans="1:35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autoFilter ref="AI1:AI299" xr:uid="{00000000-0009-0000-0000-000018000000}">
    <filterColumn colId="0">
      <filters blank="1"/>
    </filterColumn>
  </autoFilter>
  <mergeCells count="14">
    <mergeCell ref="S98:T98"/>
    <mergeCell ref="S99:T99"/>
    <mergeCell ref="A4:A26"/>
    <mergeCell ref="B5:B26"/>
    <mergeCell ref="L5:L26"/>
    <mergeCell ref="A27:A49"/>
    <mergeCell ref="B28:B49"/>
    <mergeCell ref="A50:A72"/>
    <mergeCell ref="B51:B72"/>
    <mergeCell ref="L28:L49"/>
    <mergeCell ref="L51:L72"/>
    <mergeCell ref="L74:L95"/>
    <mergeCell ref="A73:A95"/>
    <mergeCell ref="B74:B95"/>
  </mergeCells>
  <conditionalFormatting sqref="C5:K24 C28:K47 C51:K70 C74:K93 D107:K107 D122:K122 D137:K137 D151:K151">
    <cfRule type="expression" dxfId="83" priority="1">
      <formula>$W5=TRUE</formula>
    </cfRule>
  </conditionalFormatting>
  <conditionalFormatting sqref="C5:K24 D101:K107">
    <cfRule type="expression" dxfId="82" priority="2">
      <formula>$AC5=TRUE</formula>
    </cfRule>
    <cfRule type="expression" dxfId="81" priority="3">
      <formula>$AE5=TRUE</formula>
    </cfRule>
    <cfRule type="expression" dxfId="80" priority="4">
      <formula>$AG5=TRUE</formula>
    </cfRule>
  </conditionalFormatting>
  <conditionalFormatting sqref="C28:K47 D116:K122">
    <cfRule type="expression" dxfId="79" priority="5">
      <formula>$AC28=TRUE</formula>
    </cfRule>
    <cfRule type="expression" dxfId="78" priority="6">
      <formula>$AE28=TRUE</formula>
    </cfRule>
    <cfRule type="expression" dxfId="77" priority="7">
      <formula>$AG28=TRUE</formula>
    </cfRule>
  </conditionalFormatting>
  <conditionalFormatting sqref="C51:K70 D130:K137">
    <cfRule type="expression" dxfId="76" priority="8">
      <formula>$AC51=TRUE</formula>
    </cfRule>
    <cfRule type="expression" dxfId="75" priority="9">
      <formula>$AE51=TRUE</formula>
    </cfRule>
    <cfRule type="expression" dxfId="74" priority="10">
      <formula>$AG51=TRUE</formula>
    </cfRule>
  </conditionalFormatting>
  <conditionalFormatting sqref="C74:K93 D145:K151">
    <cfRule type="expression" dxfId="73" priority="11">
      <formula>$AC74=TRUE</formula>
    </cfRule>
    <cfRule type="expression" dxfId="72" priority="12">
      <formula>$AE74=TRUE</formula>
    </cfRule>
    <cfRule type="expression" dxfId="71" priority="13">
      <formula>$AG74=TRUE</formula>
    </cfRule>
  </conditionalFormatting>
  <conditionalFormatting sqref="C74:K93 D151:K151 C51:K70 D137:K137 C28:K47 D122:K122 C5:K24 D107:K107">
    <cfRule type="expression" dxfId="70" priority="14">
      <formula>$AA5=TRUE</formula>
    </cfRule>
  </conditionalFormatting>
  <conditionalFormatting sqref="M5:U24 D108:K115">
    <cfRule type="expression" dxfId="69" priority="15">
      <formula>$AD5=TRUE</formula>
    </cfRule>
    <cfRule type="expression" dxfId="68" priority="16">
      <formula>$AF5=TRUE</formula>
    </cfRule>
    <cfRule type="expression" dxfId="67" priority="17">
      <formula>$AH5=TRUE</formula>
    </cfRule>
  </conditionalFormatting>
  <conditionalFormatting sqref="M5:U24 D115:K115 M28:U47 M51:U70 M74:U93 D129:K129 D144:K144 D157:K157">
    <cfRule type="expression" dxfId="66" priority="18">
      <formula>$X5=TRUE</formula>
    </cfRule>
  </conditionalFormatting>
  <conditionalFormatting sqref="M28:U47 D123:K129">
    <cfRule type="expression" dxfId="65" priority="19">
      <formula>$AD28=TRUE</formula>
    </cfRule>
    <cfRule type="expression" dxfId="64" priority="20">
      <formula>$AF28=TRUE</formula>
    </cfRule>
    <cfRule type="expression" dxfId="63" priority="21">
      <formula>$AH28=TRUE</formula>
    </cfRule>
  </conditionalFormatting>
  <conditionalFormatting sqref="M51:U70 D138:K144">
    <cfRule type="expression" dxfId="62" priority="22">
      <formula>$AD51=TRUE</formula>
    </cfRule>
    <cfRule type="expression" dxfId="61" priority="23">
      <formula>$AF51=TRUE</formula>
    </cfRule>
    <cfRule type="expression" dxfId="60" priority="24">
      <formula>$AH51=TRUE</formula>
    </cfRule>
  </conditionalFormatting>
  <conditionalFormatting sqref="M74:U93 D152:K157">
    <cfRule type="expression" dxfId="59" priority="25">
      <formula>$AD74=TRUE</formula>
    </cfRule>
    <cfRule type="expression" dxfId="58" priority="26">
      <formula>$AF74=TRUE</formula>
    </cfRule>
    <cfRule type="expression" dxfId="57" priority="27">
      <formula>$AH74=TRUE</formula>
    </cfRule>
  </conditionalFormatting>
  <conditionalFormatting sqref="M74:U93 D157:K157 M51:U70 D144:K144 M28:U47 D129:K129 M5:U24 D115:K115">
    <cfRule type="expression" dxfId="56" priority="28">
      <formula>$AB5=TRUE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filterMode="1">
    <tabColor theme="9"/>
    <pageSetUpPr fitToPage="1"/>
  </sheetPr>
  <dimension ref="A1:AI10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5.6640625" customWidth="1"/>
    <col min="6" max="8" width="3.6640625" customWidth="1"/>
    <col min="9" max="10" width="4.6640625" customWidth="1"/>
    <col min="11" max="11" width="7.33203125" customWidth="1"/>
    <col min="12" max="13" width="3.33203125" customWidth="1"/>
    <col min="14" max="14" width="7.6640625" customWidth="1"/>
    <col min="15" max="15" width="25.6640625" customWidth="1"/>
    <col min="16" max="18" width="3.6640625" customWidth="1"/>
    <col min="19" max="20" width="4.6640625" customWidth="1"/>
    <col min="21" max="21" width="7.33203125" customWidth="1"/>
    <col min="22" max="22" width="6.44140625" customWidth="1"/>
    <col min="23" max="34" width="6.44140625" hidden="1" customWidth="1"/>
  </cols>
  <sheetData>
    <row r="1" spans="1:35" ht="14.25" customHeight="1" x14ac:dyDescent="0.3">
      <c r="A1" s="248"/>
      <c r="B1" s="2" t="s">
        <v>508</v>
      </c>
      <c r="C1" s="3"/>
      <c r="D1" s="3"/>
      <c r="E1" s="4"/>
      <c r="F1" s="4"/>
      <c r="G1" s="6"/>
      <c r="H1" s="6"/>
      <c r="I1" s="6"/>
      <c r="J1" s="7"/>
      <c r="K1" s="4"/>
      <c r="L1" s="2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9" t="s">
        <v>509</v>
      </c>
    </row>
    <row r="2" spans="1:35" ht="14.25" customHeight="1" x14ac:dyDescent="0.3">
      <c r="A2" s="248"/>
      <c r="B2" s="2" t="s">
        <v>599</v>
      </c>
      <c r="C2" s="3"/>
      <c r="D2" s="3"/>
      <c r="E2" s="4"/>
      <c r="F2" s="4"/>
      <c r="G2" s="6"/>
      <c r="H2" s="6"/>
      <c r="I2" s="6"/>
      <c r="J2" s="7"/>
      <c r="K2" s="4"/>
      <c r="L2" s="2"/>
      <c r="M2" s="3"/>
      <c r="N2" s="3"/>
      <c r="O2" s="249" t="s">
        <v>511</v>
      </c>
      <c r="P2" s="250">
        <f t="shared" ref="P2:T2" si="0">+F25+P25+F48+P48+F71+P71+F94+P94</f>
        <v>126</v>
      </c>
      <c r="Q2" s="250">
        <f t="shared" si="0"/>
        <v>12</v>
      </c>
      <c r="R2" s="250">
        <f t="shared" si="0"/>
        <v>20</v>
      </c>
      <c r="S2" s="251">
        <f t="shared" si="0"/>
        <v>142</v>
      </c>
      <c r="T2" s="252">
        <f t="shared" si="0"/>
        <v>240</v>
      </c>
      <c r="U2" s="107"/>
      <c r="V2" s="253">
        <f>+(Y2+Z2)/T2</f>
        <v>0.30416666666666664</v>
      </c>
      <c r="W2" s="254" t="s">
        <v>512</v>
      </c>
      <c r="X2" s="254"/>
      <c r="Y2" s="2">
        <f t="shared" ref="Y2:Z2" si="1">+SUM(Y4:Y94)/2</f>
        <v>28</v>
      </c>
      <c r="Z2" s="2">
        <f t="shared" si="1"/>
        <v>45</v>
      </c>
      <c r="AA2" s="255" t="s">
        <v>513</v>
      </c>
      <c r="AB2" s="255"/>
      <c r="AC2" s="256" t="s">
        <v>514</v>
      </c>
      <c r="AD2" s="256"/>
      <c r="AE2" s="257" t="s">
        <v>515</v>
      </c>
      <c r="AF2" s="257"/>
      <c r="AG2" s="2" t="s">
        <v>516</v>
      </c>
      <c r="AH2" s="2"/>
      <c r="AI2" s="9"/>
    </row>
    <row r="3" spans="1:35" ht="14.25" customHeight="1" x14ac:dyDescent="0.3">
      <c r="A3" s="258"/>
      <c r="B3" s="259" t="s">
        <v>4</v>
      </c>
      <c r="C3" s="260" t="s">
        <v>5</v>
      </c>
      <c r="D3" s="38" t="s">
        <v>6</v>
      </c>
      <c r="E3" s="38" t="s">
        <v>7</v>
      </c>
      <c r="F3" s="37" t="s">
        <v>8</v>
      </c>
      <c r="G3" s="37" t="s">
        <v>9</v>
      </c>
      <c r="H3" s="37" t="s">
        <v>10</v>
      </c>
      <c r="I3" s="37" t="s">
        <v>11</v>
      </c>
      <c r="J3" s="261" t="s">
        <v>3</v>
      </c>
      <c r="K3" s="39" t="s">
        <v>12</v>
      </c>
      <c r="L3" s="259" t="s">
        <v>4</v>
      </c>
      <c r="M3" s="260" t="s">
        <v>5</v>
      </c>
      <c r="N3" s="38" t="s">
        <v>6</v>
      </c>
      <c r="O3" s="38" t="s">
        <v>7</v>
      </c>
      <c r="P3" s="37" t="s">
        <v>8</v>
      </c>
      <c r="Q3" s="37" t="s">
        <v>9</v>
      </c>
      <c r="R3" s="37" t="s">
        <v>10</v>
      </c>
      <c r="S3" s="37" t="s">
        <v>11</v>
      </c>
      <c r="T3" s="261" t="s">
        <v>3</v>
      </c>
      <c r="U3" s="39" t="s">
        <v>12</v>
      </c>
      <c r="V3" s="40"/>
      <c r="W3" s="262" t="s">
        <v>517</v>
      </c>
      <c r="X3" s="208" t="s">
        <v>518</v>
      </c>
      <c r="Y3" s="208" t="s">
        <v>517</v>
      </c>
      <c r="Z3" s="208" t="s">
        <v>518</v>
      </c>
      <c r="AA3" s="262" t="s">
        <v>517</v>
      </c>
      <c r="AB3" s="208" t="s">
        <v>518</v>
      </c>
      <c r="AC3" s="262" t="s">
        <v>517</v>
      </c>
      <c r="AD3" s="208" t="s">
        <v>518</v>
      </c>
      <c r="AE3" s="262" t="s">
        <v>517</v>
      </c>
      <c r="AF3" s="208" t="s">
        <v>518</v>
      </c>
      <c r="AG3" s="262" t="s">
        <v>517</v>
      </c>
      <c r="AH3" s="208" t="s">
        <v>518</v>
      </c>
      <c r="AI3" s="9"/>
    </row>
    <row r="4" spans="1:35" ht="14.25" customHeight="1" x14ac:dyDescent="0.3">
      <c r="A4" s="327" t="s">
        <v>18</v>
      </c>
      <c r="B4" s="263">
        <v>1</v>
      </c>
      <c r="C4" s="264" t="s">
        <v>5</v>
      </c>
      <c r="D4" s="265" t="s">
        <v>6</v>
      </c>
      <c r="E4" s="265" t="s">
        <v>7</v>
      </c>
      <c r="F4" s="266" t="s">
        <v>8</v>
      </c>
      <c r="G4" s="266" t="s">
        <v>9</v>
      </c>
      <c r="H4" s="266" t="s">
        <v>10</v>
      </c>
      <c r="I4" s="266" t="s">
        <v>11</v>
      </c>
      <c r="J4" s="267" t="s">
        <v>3</v>
      </c>
      <c r="K4" s="268" t="s">
        <v>12</v>
      </c>
      <c r="L4" s="263">
        <v>2</v>
      </c>
      <c r="M4" s="264" t="s">
        <v>5</v>
      </c>
      <c r="N4" s="265" t="s">
        <v>6</v>
      </c>
      <c r="O4" s="265" t="s">
        <v>7</v>
      </c>
      <c r="P4" s="266" t="s">
        <v>8</v>
      </c>
      <c r="Q4" s="266" t="s">
        <v>9</v>
      </c>
      <c r="R4" s="266" t="s">
        <v>10</v>
      </c>
      <c r="S4" s="266" t="s">
        <v>11</v>
      </c>
      <c r="T4" s="267" t="s">
        <v>3</v>
      </c>
      <c r="U4" s="268" t="s">
        <v>12</v>
      </c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9"/>
    </row>
    <row r="5" spans="1:35" ht="14.25" customHeight="1" x14ac:dyDescent="0.3">
      <c r="A5" s="309"/>
      <c r="B5" s="328" t="s">
        <v>19</v>
      </c>
      <c r="C5" s="52">
        <f>+IF(D5="","",1)</f>
        <v>1</v>
      </c>
      <c r="D5" s="61" t="s">
        <v>20</v>
      </c>
      <c r="E5" s="62" t="s">
        <v>21</v>
      </c>
      <c r="F5" s="57">
        <v>4</v>
      </c>
      <c r="G5" s="57">
        <v>0</v>
      </c>
      <c r="H5" s="57">
        <v>0</v>
      </c>
      <c r="I5" s="58">
        <f>IF(E5="","",SUM(F5,SUM(G5,H5)/2))</f>
        <v>4</v>
      </c>
      <c r="J5" s="59">
        <v>6</v>
      </c>
      <c r="K5" s="60"/>
      <c r="L5" s="328" t="s">
        <v>42</v>
      </c>
      <c r="M5" s="52">
        <f>+IF(N5="","",1)</f>
        <v>1</v>
      </c>
      <c r="N5" s="61" t="s">
        <v>43</v>
      </c>
      <c r="O5" s="62" t="s">
        <v>44</v>
      </c>
      <c r="P5" s="57">
        <v>4</v>
      </c>
      <c r="Q5" s="57">
        <v>0</v>
      </c>
      <c r="R5" s="57">
        <v>0</v>
      </c>
      <c r="S5" s="58">
        <f>IF(O5="","",SUM(P5,SUM(Q5,R5)/2))</f>
        <v>4</v>
      </c>
      <c r="T5" s="59">
        <v>6</v>
      </c>
      <c r="U5" s="60"/>
      <c r="V5" s="63"/>
      <c r="W5" s="63" t="b">
        <f>NOT(ISERROR((FIND("Seçmeli",E5))))</f>
        <v>0</v>
      </c>
      <c r="X5" s="63" t="b">
        <f>NOT(ISERROR((FIND("Seçmeli",O5))))</f>
        <v>0</v>
      </c>
      <c r="Y5" s="63" t="str">
        <f>+IF(W5=TRUE,J5,"")</f>
        <v/>
      </c>
      <c r="Z5" s="63" t="str">
        <f>+IF(X5=TRUE,T5,"")</f>
        <v/>
      </c>
      <c r="AA5" s="63" t="b">
        <f>NOT(ISERROR((FIND("Bölüm",E5))))</f>
        <v>0</v>
      </c>
      <c r="AB5" s="63" t="b">
        <f>NOT(ISERROR((FIND("Bölüm",O5))))</f>
        <v>0</v>
      </c>
      <c r="AC5" s="63" t="b">
        <f>NOT(ISERROR((FIND("Fakülte",E5))))</f>
        <v>0</v>
      </c>
      <c r="AD5" s="63" t="b">
        <f>NOT(ISERROR((FIND("Fakülte",O5))))</f>
        <v>0</v>
      </c>
      <c r="AE5" s="63" t="b">
        <f>NOT(ISERROR((FIND("Üniversite",E5))))</f>
        <v>0</v>
      </c>
      <c r="AF5" s="63" t="b">
        <f>NOT(ISERROR((FIND("Üniversite",O5))))</f>
        <v>0</v>
      </c>
      <c r="AG5" s="63" t="b">
        <f>NOT(ISERROR((FIND("Staj",E5))))</f>
        <v>0</v>
      </c>
      <c r="AH5" s="63" t="b">
        <f>NOT(ISERROR((FIND("Staj",O5))))</f>
        <v>0</v>
      </c>
      <c r="AI5" s="9" t="str">
        <f>+IF(OR(D5&lt;&gt;"",N5&lt;&gt;""),"","boş")</f>
        <v/>
      </c>
    </row>
    <row r="6" spans="1:35" ht="14.25" hidden="1" customHeight="1" x14ac:dyDescent="0.3">
      <c r="A6" s="309"/>
      <c r="B6" s="306"/>
      <c r="C6" s="269"/>
      <c r="D6" s="270"/>
      <c r="E6" s="271" t="s">
        <v>519</v>
      </c>
      <c r="F6" s="269"/>
      <c r="G6" s="269"/>
      <c r="H6" s="269"/>
      <c r="I6" s="272"/>
      <c r="J6" s="272"/>
      <c r="K6" s="273"/>
      <c r="L6" s="306"/>
      <c r="M6" s="269"/>
      <c r="N6" s="270"/>
      <c r="O6" s="271" t="s">
        <v>520</v>
      </c>
      <c r="P6" s="269"/>
      <c r="Q6" s="269"/>
      <c r="R6" s="269"/>
      <c r="S6" s="272"/>
      <c r="T6" s="272"/>
      <c r="U6" s="273"/>
      <c r="V6" s="63"/>
      <c r="W6" s="63" t="b">
        <f>NOT(ISERROR((FIND("Seçmeli",E5))))</f>
        <v>0</v>
      </c>
      <c r="X6" s="63" t="b">
        <f>NOT(ISERROR((FIND("Seçmeli",O5))))</f>
        <v>0</v>
      </c>
      <c r="Y6" s="63" t="str">
        <f>+IF(W5=TRUE,J5,"")</f>
        <v/>
      </c>
      <c r="Z6" s="63" t="str">
        <f>+IF(X5=TRUE,T5,"")</f>
        <v/>
      </c>
      <c r="AA6" s="63" t="b">
        <f>NOT(ISERROR((FIND("Bölüm",E5))))</f>
        <v>0</v>
      </c>
      <c r="AB6" s="63" t="b">
        <f>NOT(ISERROR((FIND("Bölüm",O5))))</f>
        <v>0</v>
      </c>
      <c r="AC6" s="63" t="b">
        <f>NOT(ISERROR((FIND("Fakülte",E5))))</f>
        <v>0</v>
      </c>
      <c r="AD6" s="63" t="b">
        <f>NOT(ISERROR((FIND("Fakülte",O5))))</f>
        <v>0</v>
      </c>
      <c r="AE6" s="63" t="b">
        <f>NOT(ISERROR((FIND("Üniversite",E5))))</f>
        <v>0</v>
      </c>
      <c r="AF6" s="63" t="b">
        <f>NOT(ISERROR((FIND("Üniversite",O5))))</f>
        <v>0</v>
      </c>
      <c r="AG6" s="63" t="b">
        <f>NOT(ISERROR((FIND("Staj",E5))))</f>
        <v>0</v>
      </c>
      <c r="AH6" s="63" t="b">
        <f>NOT(ISERROR((FIND("Staj",O5))))</f>
        <v>0</v>
      </c>
      <c r="AI6" s="9" t="s">
        <v>521</v>
      </c>
    </row>
    <row r="7" spans="1:35" ht="14.25" customHeight="1" x14ac:dyDescent="0.3">
      <c r="A7" s="309"/>
      <c r="B7" s="306"/>
      <c r="C7" s="52">
        <f>+IF(D7="","",C5+1)</f>
        <v>2</v>
      </c>
      <c r="D7" s="61" t="s">
        <v>22</v>
      </c>
      <c r="E7" s="62" t="s">
        <v>23</v>
      </c>
      <c r="F7" s="57">
        <v>3</v>
      </c>
      <c r="G7" s="57">
        <v>0</v>
      </c>
      <c r="H7" s="57">
        <v>2</v>
      </c>
      <c r="I7" s="58">
        <f>IF(E7="","",SUM(F7,SUM(G7,H7)/2))</f>
        <v>4</v>
      </c>
      <c r="J7" s="59">
        <v>6</v>
      </c>
      <c r="K7" s="60"/>
      <c r="L7" s="306"/>
      <c r="M7" s="52">
        <f>+IF(N7="","",M5+1)</f>
        <v>2</v>
      </c>
      <c r="N7" s="61" t="s">
        <v>395</v>
      </c>
      <c r="O7" s="62" t="s">
        <v>396</v>
      </c>
      <c r="P7" s="57">
        <v>3</v>
      </c>
      <c r="Q7" s="57">
        <v>0</v>
      </c>
      <c r="R7" s="57">
        <v>2</v>
      </c>
      <c r="S7" s="58">
        <f>IF(O7="","",SUM(P7,SUM(Q7,R7)/2))</f>
        <v>4</v>
      </c>
      <c r="T7" s="59">
        <v>7</v>
      </c>
      <c r="U7" s="60" t="s">
        <v>187</v>
      </c>
      <c r="V7" s="63"/>
      <c r="W7" s="63" t="b">
        <f>NOT(ISERROR((FIND("Seçmeli",E7))))</f>
        <v>0</v>
      </c>
      <c r="X7" s="63" t="b">
        <f>NOT(ISERROR((FIND("Seçmeli",O7))))</f>
        <v>0</v>
      </c>
      <c r="Y7" s="63" t="str">
        <f>+IF(W7=TRUE,J7,"")</f>
        <v/>
      </c>
      <c r="Z7" s="63" t="str">
        <f>+IF(X7=TRUE,T7,"")</f>
        <v/>
      </c>
      <c r="AA7" s="63" t="b">
        <f>NOT(ISERROR((FIND("Bölüm",E7))))</f>
        <v>0</v>
      </c>
      <c r="AB7" s="63" t="b">
        <f>NOT(ISERROR((FIND("Bölüm",O7))))</f>
        <v>0</v>
      </c>
      <c r="AC7" s="63" t="b">
        <f>NOT(ISERROR((FIND("Fakülte",E7))))</f>
        <v>0</v>
      </c>
      <c r="AD7" s="63" t="b">
        <f>NOT(ISERROR((FIND("Fakülte",O7))))</f>
        <v>0</v>
      </c>
      <c r="AE7" s="63" t="b">
        <f>NOT(ISERROR((FIND("Üniversite",E7))))</f>
        <v>0</v>
      </c>
      <c r="AF7" s="63" t="b">
        <f>NOT(ISERROR((FIND("Üniversite",O7))))</f>
        <v>0</v>
      </c>
      <c r="AG7" s="63" t="b">
        <f>NOT(ISERROR((FIND("Staj",E7))))</f>
        <v>0</v>
      </c>
      <c r="AH7" s="63" t="b">
        <f>NOT(ISERROR((FIND("Staj",O7))))</f>
        <v>0</v>
      </c>
      <c r="AI7" s="9" t="str">
        <f>+IF(OR(D7&lt;&gt;"",N7&lt;&gt;""),"","boş")</f>
        <v/>
      </c>
    </row>
    <row r="8" spans="1:35" ht="14.25" hidden="1" customHeight="1" x14ac:dyDescent="0.3">
      <c r="A8" s="309"/>
      <c r="B8" s="306"/>
      <c r="C8" s="269"/>
      <c r="D8" s="270"/>
      <c r="E8" s="271" t="s">
        <v>366</v>
      </c>
      <c r="F8" s="269"/>
      <c r="G8" s="269"/>
      <c r="H8" s="269"/>
      <c r="I8" s="272"/>
      <c r="J8" s="272"/>
      <c r="K8" s="273"/>
      <c r="L8" s="306"/>
      <c r="M8" s="269"/>
      <c r="N8" s="270"/>
      <c r="O8" s="271" t="s">
        <v>600</v>
      </c>
      <c r="P8" s="269"/>
      <c r="Q8" s="269"/>
      <c r="R8" s="269"/>
      <c r="S8" s="272"/>
      <c r="T8" s="272"/>
      <c r="U8" s="273"/>
      <c r="V8" s="63"/>
      <c r="W8" s="63" t="b">
        <f>NOT(ISERROR((FIND("Seçmeli",E7))))</f>
        <v>0</v>
      </c>
      <c r="X8" s="63" t="b">
        <f>NOT(ISERROR((FIND("Seçmeli",O7))))</f>
        <v>0</v>
      </c>
      <c r="Y8" s="63" t="str">
        <f>+IF(W7=TRUE,J7,"")</f>
        <v/>
      </c>
      <c r="Z8" s="63" t="str">
        <f>+IF(X7=TRUE,T7,"")</f>
        <v/>
      </c>
      <c r="AA8" s="63" t="b">
        <f>NOT(ISERROR((FIND("Bölüm",E7))))</f>
        <v>0</v>
      </c>
      <c r="AB8" s="63" t="b">
        <f>NOT(ISERROR((FIND("Bölüm",O7))))</f>
        <v>0</v>
      </c>
      <c r="AC8" s="63" t="b">
        <f>NOT(ISERROR((FIND("Fakülte",E7))))</f>
        <v>0</v>
      </c>
      <c r="AD8" s="63" t="b">
        <f>NOT(ISERROR((FIND("Fakülte",O7))))</f>
        <v>0</v>
      </c>
      <c r="AE8" s="63" t="b">
        <f>NOT(ISERROR((FIND("Üniversite",E7))))</f>
        <v>0</v>
      </c>
      <c r="AF8" s="63" t="b">
        <f>NOT(ISERROR((FIND("Üniversite",O7))))</f>
        <v>0</v>
      </c>
      <c r="AG8" s="63" t="b">
        <f>NOT(ISERROR((FIND("Staj",E7))))</f>
        <v>0</v>
      </c>
      <c r="AH8" s="63" t="b">
        <f>NOT(ISERROR((FIND("Staj",O7))))</f>
        <v>0</v>
      </c>
      <c r="AI8" s="9" t="s">
        <v>521</v>
      </c>
    </row>
    <row r="9" spans="1:35" ht="14.25" customHeight="1" x14ac:dyDescent="0.3">
      <c r="A9" s="309"/>
      <c r="B9" s="306"/>
      <c r="C9" s="52">
        <f>+IF(D9="","",C7+1)</f>
        <v>3</v>
      </c>
      <c r="D9" s="61" t="s">
        <v>24</v>
      </c>
      <c r="E9" s="62" t="s">
        <v>25</v>
      </c>
      <c r="F9" s="57">
        <v>3</v>
      </c>
      <c r="G9" s="57">
        <v>0</v>
      </c>
      <c r="H9" s="57">
        <v>2</v>
      </c>
      <c r="I9" s="58">
        <f>IF(E9="","",SUM(F9,SUM(G9,H9)/2))</f>
        <v>4</v>
      </c>
      <c r="J9" s="59">
        <v>5</v>
      </c>
      <c r="K9" s="60"/>
      <c r="L9" s="306"/>
      <c r="M9" s="52">
        <f>+IF(N9="","",M7+1)</f>
        <v>3</v>
      </c>
      <c r="N9" s="61" t="s">
        <v>397</v>
      </c>
      <c r="O9" s="62" t="s">
        <v>398</v>
      </c>
      <c r="P9" s="57">
        <v>2</v>
      </c>
      <c r="Q9" s="57">
        <v>0</v>
      </c>
      <c r="R9" s="57">
        <v>2</v>
      </c>
      <c r="S9" s="58">
        <f>IF(O9="","",SUM(P9,SUM(Q9,R9)/2))</f>
        <v>3</v>
      </c>
      <c r="T9" s="59">
        <v>5</v>
      </c>
      <c r="U9" s="60"/>
      <c r="V9" s="63"/>
      <c r="W9" s="63" t="b">
        <f>NOT(ISERROR((FIND("Seçmeli",E9))))</f>
        <v>0</v>
      </c>
      <c r="X9" s="63" t="b">
        <f>NOT(ISERROR((FIND("Seçmeli",O9))))</f>
        <v>0</v>
      </c>
      <c r="Y9" s="63" t="str">
        <f>+IF(W9=TRUE,J9,"")</f>
        <v/>
      </c>
      <c r="Z9" s="63" t="str">
        <f>+IF(X9=TRUE,T9,"")</f>
        <v/>
      </c>
      <c r="AA9" s="63" t="b">
        <f>NOT(ISERROR((FIND("Bölüm",E9))))</f>
        <v>0</v>
      </c>
      <c r="AB9" s="63" t="b">
        <f>NOT(ISERROR((FIND("Bölüm",O9))))</f>
        <v>0</v>
      </c>
      <c r="AC9" s="63" t="b">
        <f>NOT(ISERROR((FIND("Fakülte",E9))))</f>
        <v>0</v>
      </c>
      <c r="AD9" s="63" t="b">
        <f>NOT(ISERROR((FIND("Fakülte",O9))))</f>
        <v>0</v>
      </c>
      <c r="AE9" s="63" t="b">
        <f>NOT(ISERROR((FIND("Üniversite",E9))))</f>
        <v>0</v>
      </c>
      <c r="AF9" s="63" t="b">
        <f>NOT(ISERROR((FIND("Üniversite",O9))))</f>
        <v>0</v>
      </c>
      <c r="AG9" s="63" t="b">
        <f>NOT(ISERROR((FIND("Staj",E9))))</f>
        <v>0</v>
      </c>
      <c r="AH9" s="63" t="b">
        <f>NOT(ISERROR((FIND("Staj",O9))))</f>
        <v>0</v>
      </c>
      <c r="AI9" s="9" t="str">
        <f>+IF(OR(D9&lt;&gt;"",N9&lt;&gt;""),"","boş")</f>
        <v/>
      </c>
    </row>
    <row r="10" spans="1:35" ht="14.25" hidden="1" customHeight="1" x14ac:dyDescent="0.3">
      <c r="A10" s="309"/>
      <c r="B10" s="306"/>
      <c r="C10" s="269"/>
      <c r="D10" s="270"/>
      <c r="E10" s="271" t="s">
        <v>367</v>
      </c>
      <c r="F10" s="269"/>
      <c r="G10" s="269"/>
      <c r="H10" s="269"/>
      <c r="I10" s="272"/>
      <c r="J10" s="272"/>
      <c r="K10" s="273"/>
      <c r="L10" s="306"/>
      <c r="M10" s="269"/>
      <c r="N10" s="270"/>
      <c r="O10" s="271" t="s">
        <v>398</v>
      </c>
      <c r="P10" s="269"/>
      <c r="Q10" s="269"/>
      <c r="R10" s="269"/>
      <c r="S10" s="272"/>
      <c r="T10" s="272"/>
      <c r="U10" s="273"/>
      <c r="V10" s="63"/>
      <c r="W10" s="63" t="b">
        <f>NOT(ISERROR((FIND("Seçmeli",E9))))</f>
        <v>0</v>
      </c>
      <c r="X10" s="63" t="b">
        <f>NOT(ISERROR((FIND("Seçmeli",O9))))</f>
        <v>0</v>
      </c>
      <c r="Y10" s="63" t="str">
        <f>+IF(W9=TRUE,J9,"")</f>
        <v/>
      </c>
      <c r="Z10" s="63" t="str">
        <f>+IF(X9=TRUE,T9,"")</f>
        <v/>
      </c>
      <c r="AA10" s="63" t="b">
        <f>NOT(ISERROR((FIND("Bölüm",E9))))</f>
        <v>0</v>
      </c>
      <c r="AB10" s="63" t="b">
        <f>NOT(ISERROR((FIND("Bölüm",O9))))</f>
        <v>0</v>
      </c>
      <c r="AC10" s="63" t="b">
        <f>NOT(ISERROR((FIND("Fakülte",E9))))</f>
        <v>0</v>
      </c>
      <c r="AD10" s="63" t="b">
        <f>NOT(ISERROR((FIND("Fakülte",O9))))</f>
        <v>0</v>
      </c>
      <c r="AE10" s="63" t="b">
        <f>NOT(ISERROR((FIND("Üniversite",E9))))</f>
        <v>0</v>
      </c>
      <c r="AF10" s="63" t="b">
        <f>NOT(ISERROR((FIND("Üniversite",O9))))</f>
        <v>0</v>
      </c>
      <c r="AG10" s="63" t="b">
        <f>NOT(ISERROR((FIND("Staj",E9))))</f>
        <v>0</v>
      </c>
      <c r="AH10" s="63" t="b">
        <f>NOT(ISERROR((FIND("Staj",O9))))</f>
        <v>0</v>
      </c>
      <c r="AI10" s="9" t="s">
        <v>521</v>
      </c>
    </row>
    <row r="11" spans="1:35" ht="14.25" customHeight="1" x14ac:dyDescent="0.3">
      <c r="A11" s="309"/>
      <c r="B11" s="306"/>
      <c r="C11" s="52">
        <f>+IF(D11="","",C9+1)</f>
        <v>4</v>
      </c>
      <c r="D11" s="61" t="s">
        <v>187</v>
      </c>
      <c r="E11" s="62" t="s">
        <v>188</v>
      </c>
      <c r="F11" s="57">
        <v>3</v>
      </c>
      <c r="G11" s="57">
        <v>0</v>
      </c>
      <c r="H11" s="57">
        <v>2</v>
      </c>
      <c r="I11" s="58">
        <f>IF(E11="","",SUM(F11,SUM(G11,H11)/2))</f>
        <v>4</v>
      </c>
      <c r="J11" s="59">
        <v>7</v>
      </c>
      <c r="K11" s="60"/>
      <c r="L11" s="306"/>
      <c r="M11" s="52">
        <f>+IF(N11="","",M9+1)</f>
        <v>4</v>
      </c>
      <c r="N11" s="61" t="s">
        <v>189</v>
      </c>
      <c r="O11" s="62" t="s">
        <v>190</v>
      </c>
      <c r="P11" s="57">
        <v>3</v>
      </c>
      <c r="Q11" s="57">
        <v>0</v>
      </c>
      <c r="R11" s="57">
        <v>0</v>
      </c>
      <c r="S11" s="58">
        <f>IF(O11="","",SUM(P11,SUM(Q11,R11)/2))</f>
        <v>3</v>
      </c>
      <c r="T11" s="59">
        <v>4</v>
      </c>
      <c r="U11" s="60"/>
      <c r="V11" s="63"/>
      <c r="W11" s="63" t="b">
        <f>NOT(ISERROR((FIND("Seçmeli",E11))))</f>
        <v>0</v>
      </c>
      <c r="X11" s="63" t="b">
        <f>NOT(ISERROR((FIND("Seçmeli",O11))))</f>
        <v>0</v>
      </c>
      <c r="Y11" s="63" t="str">
        <f>+IF(W11=TRUE,J11,"")</f>
        <v/>
      </c>
      <c r="Z11" s="63" t="str">
        <f>+IF(X11=TRUE,T11,"")</f>
        <v/>
      </c>
      <c r="AA11" s="63" t="b">
        <f>NOT(ISERROR((FIND("Bölüm",E11))))</f>
        <v>0</v>
      </c>
      <c r="AB11" s="63" t="b">
        <f>NOT(ISERROR((FIND("Bölüm",O11))))</f>
        <v>0</v>
      </c>
      <c r="AC11" s="63" t="b">
        <f>NOT(ISERROR((FIND("Fakülte",E11))))</f>
        <v>0</v>
      </c>
      <c r="AD11" s="63" t="b">
        <f>NOT(ISERROR((FIND("Fakülte",O11))))</f>
        <v>0</v>
      </c>
      <c r="AE11" s="63" t="b">
        <f>NOT(ISERROR((FIND("Üniversite",E11))))</f>
        <v>0</v>
      </c>
      <c r="AF11" s="63" t="b">
        <f>NOT(ISERROR((FIND("Üniversite",O11))))</f>
        <v>0</v>
      </c>
      <c r="AG11" s="63" t="b">
        <f>NOT(ISERROR((FIND("Staj",E11))))</f>
        <v>0</v>
      </c>
      <c r="AH11" s="63" t="b">
        <f>NOT(ISERROR((FIND("Staj",O11))))</f>
        <v>0</v>
      </c>
      <c r="AI11" s="9" t="str">
        <f>+IF(OR(D11&lt;&gt;"",N11&lt;&gt;""),"","boş")</f>
        <v/>
      </c>
    </row>
    <row r="12" spans="1:35" ht="14.25" hidden="1" customHeight="1" x14ac:dyDescent="0.3">
      <c r="A12" s="309"/>
      <c r="B12" s="306"/>
      <c r="C12" s="269"/>
      <c r="D12" s="270"/>
      <c r="E12" s="271" t="s">
        <v>368</v>
      </c>
      <c r="F12" s="269"/>
      <c r="G12" s="269"/>
      <c r="H12" s="269"/>
      <c r="I12" s="272"/>
      <c r="J12" s="272"/>
      <c r="K12" s="273"/>
      <c r="L12" s="306"/>
      <c r="M12" s="269"/>
      <c r="N12" s="270"/>
      <c r="O12" s="271" t="s">
        <v>601</v>
      </c>
      <c r="P12" s="269"/>
      <c r="Q12" s="269"/>
      <c r="R12" s="269"/>
      <c r="S12" s="272"/>
      <c r="T12" s="272"/>
      <c r="U12" s="273"/>
      <c r="V12" s="63"/>
      <c r="W12" s="63" t="b">
        <f>NOT(ISERROR((FIND("Seçmeli",E11))))</f>
        <v>0</v>
      </c>
      <c r="X12" s="63" t="b">
        <f>NOT(ISERROR((FIND("Seçmeli",O11))))</f>
        <v>0</v>
      </c>
      <c r="Y12" s="63" t="str">
        <f>+IF(W11=TRUE,J11,"")</f>
        <v/>
      </c>
      <c r="Z12" s="63" t="str">
        <f>+IF(X11=TRUE,T11,"")</f>
        <v/>
      </c>
      <c r="AA12" s="63" t="b">
        <f>NOT(ISERROR((FIND("Bölüm",E11))))</f>
        <v>0</v>
      </c>
      <c r="AB12" s="63" t="b">
        <f>NOT(ISERROR((FIND("Bölüm",O11))))</f>
        <v>0</v>
      </c>
      <c r="AC12" s="63" t="b">
        <f>NOT(ISERROR((FIND("Fakülte",E11))))</f>
        <v>0</v>
      </c>
      <c r="AD12" s="63" t="b">
        <f>NOT(ISERROR((FIND("Fakülte",O11))))</f>
        <v>0</v>
      </c>
      <c r="AE12" s="63" t="b">
        <f>NOT(ISERROR((FIND("Üniversite",E11))))</f>
        <v>0</v>
      </c>
      <c r="AF12" s="63" t="b">
        <f>NOT(ISERROR((FIND("Üniversite",O11))))</f>
        <v>0</v>
      </c>
      <c r="AG12" s="63" t="b">
        <f>NOT(ISERROR((FIND("Staj",E11))))</f>
        <v>0</v>
      </c>
      <c r="AH12" s="63" t="b">
        <f>NOT(ISERROR((FIND("Staj",O11))))</f>
        <v>0</v>
      </c>
      <c r="AI12" s="9" t="s">
        <v>521</v>
      </c>
    </row>
    <row r="13" spans="1:35" ht="14.25" customHeight="1" x14ac:dyDescent="0.3">
      <c r="A13" s="309"/>
      <c r="B13" s="306"/>
      <c r="C13" s="52">
        <f>+IF(D13="","",C11+1)</f>
        <v>5</v>
      </c>
      <c r="D13" s="61" t="s">
        <v>185</v>
      </c>
      <c r="E13" s="62" t="s">
        <v>186</v>
      </c>
      <c r="F13" s="57">
        <v>2</v>
      </c>
      <c r="G13" s="57">
        <v>0</v>
      </c>
      <c r="H13" s="57">
        <v>0</v>
      </c>
      <c r="I13" s="58">
        <f>IF(E13="","",SUM(F13,SUM(G13,H13)/2))</f>
        <v>2</v>
      </c>
      <c r="J13" s="59">
        <v>3</v>
      </c>
      <c r="K13" s="60"/>
      <c r="L13" s="306"/>
      <c r="M13" s="52">
        <f>+IF(N13="","",M11+1)</f>
        <v>5</v>
      </c>
      <c r="N13" s="61" t="s">
        <v>135</v>
      </c>
      <c r="O13" s="62" t="s">
        <v>134</v>
      </c>
      <c r="P13" s="57">
        <v>2</v>
      </c>
      <c r="Q13" s="57">
        <v>0</v>
      </c>
      <c r="R13" s="57">
        <v>0</v>
      </c>
      <c r="S13" s="58">
        <f>IF(O13="","",SUM(P13,SUM(Q13,R13)/2))</f>
        <v>2</v>
      </c>
      <c r="T13" s="59">
        <v>3</v>
      </c>
      <c r="U13" s="60"/>
      <c r="V13" s="63"/>
      <c r="W13" s="63" t="b">
        <f>NOT(ISERROR((FIND("Seçmeli",E13))))</f>
        <v>0</v>
      </c>
      <c r="X13" s="63" t="b">
        <f>NOT(ISERROR((FIND("Seçmeli",O13))))</f>
        <v>1</v>
      </c>
      <c r="Y13" s="63" t="str">
        <f>+IF(W13=TRUE,J13,"")</f>
        <v/>
      </c>
      <c r="Z13" s="63">
        <f>+IF(X13=TRUE,T13,"")</f>
        <v>3</v>
      </c>
      <c r="AA13" s="63" t="b">
        <f>NOT(ISERROR((FIND("Bölüm",E13))))</f>
        <v>0</v>
      </c>
      <c r="AB13" s="63" t="b">
        <f>NOT(ISERROR((FIND("Bölüm",O13))))</f>
        <v>0</v>
      </c>
      <c r="AC13" s="63" t="b">
        <f>NOT(ISERROR((FIND("Fakülte",E13))))</f>
        <v>0</v>
      </c>
      <c r="AD13" s="63" t="b">
        <f>NOT(ISERROR((FIND("Fakülte",O13))))</f>
        <v>0</v>
      </c>
      <c r="AE13" s="63" t="b">
        <f>NOT(ISERROR((FIND("Üniversite",E13))))</f>
        <v>0</v>
      </c>
      <c r="AF13" s="63" t="b">
        <f>NOT(ISERROR((FIND("Üniversite",O13))))</f>
        <v>1</v>
      </c>
      <c r="AG13" s="63" t="b">
        <f>NOT(ISERROR((FIND("Staj",E13))))</f>
        <v>0</v>
      </c>
      <c r="AH13" s="63" t="b">
        <f>NOT(ISERROR((FIND("Staj",O13))))</f>
        <v>0</v>
      </c>
      <c r="AI13" s="9" t="str">
        <f>+IF(OR(D13&lt;&gt;"",N13&lt;&gt;""),"","boş")</f>
        <v/>
      </c>
    </row>
    <row r="14" spans="1:35" ht="14.25" hidden="1" customHeight="1" x14ac:dyDescent="0.3">
      <c r="A14" s="309"/>
      <c r="B14" s="306"/>
      <c r="C14" s="269"/>
      <c r="D14" s="270"/>
      <c r="E14" s="271" t="s">
        <v>602</v>
      </c>
      <c r="F14" s="269"/>
      <c r="G14" s="269"/>
      <c r="H14" s="269"/>
      <c r="I14" s="272"/>
      <c r="J14" s="272"/>
      <c r="K14" s="273"/>
      <c r="L14" s="306"/>
      <c r="M14" s="269"/>
      <c r="N14" s="270"/>
      <c r="O14" s="271" t="s">
        <v>379</v>
      </c>
      <c r="P14" s="269"/>
      <c r="Q14" s="269"/>
      <c r="R14" s="269"/>
      <c r="S14" s="272"/>
      <c r="T14" s="272"/>
      <c r="U14" s="273"/>
      <c r="V14" s="63"/>
      <c r="W14" s="63" t="b">
        <f>NOT(ISERROR((FIND("Seçmeli",E13))))</f>
        <v>0</v>
      </c>
      <c r="X14" s="63" t="b">
        <f>NOT(ISERROR((FIND("Seçmeli",O13))))</f>
        <v>1</v>
      </c>
      <c r="Y14" s="63" t="str">
        <f>+IF(W13=TRUE,J13,"")</f>
        <v/>
      </c>
      <c r="Z14" s="63">
        <f>+IF(X13=TRUE,T13,"")</f>
        <v>3</v>
      </c>
      <c r="AA14" s="63" t="b">
        <f>NOT(ISERROR((FIND("Bölüm",E13))))</f>
        <v>0</v>
      </c>
      <c r="AB14" s="63" t="b">
        <f>NOT(ISERROR((FIND("Bölüm",O13))))</f>
        <v>0</v>
      </c>
      <c r="AC14" s="63" t="b">
        <f>NOT(ISERROR((FIND("Fakülte",E13))))</f>
        <v>0</v>
      </c>
      <c r="AD14" s="63" t="b">
        <f>NOT(ISERROR((FIND("Fakülte",O13))))</f>
        <v>0</v>
      </c>
      <c r="AE14" s="63" t="b">
        <f>NOT(ISERROR((FIND("Üniversite",E13))))</f>
        <v>0</v>
      </c>
      <c r="AF14" s="63" t="b">
        <f>NOT(ISERROR((FIND("Üniversite",O13))))</f>
        <v>1</v>
      </c>
      <c r="AG14" s="63" t="b">
        <f>NOT(ISERROR((FIND("Staj",E13))))</f>
        <v>0</v>
      </c>
      <c r="AH14" s="63" t="b">
        <f>NOT(ISERROR((FIND("Staj",O13))))</f>
        <v>0</v>
      </c>
      <c r="AI14" s="9" t="s">
        <v>521</v>
      </c>
    </row>
    <row r="15" spans="1:35" ht="14.25" customHeight="1" x14ac:dyDescent="0.3">
      <c r="A15" s="309"/>
      <c r="B15" s="306"/>
      <c r="C15" s="52">
        <f>+IF(D15="","",C13+1)</f>
        <v>6</v>
      </c>
      <c r="D15" s="61" t="s">
        <v>32</v>
      </c>
      <c r="E15" s="62" t="s">
        <v>33</v>
      </c>
      <c r="F15" s="57">
        <v>1</v>
      </c>
      <c r="G15" s="57">
        <v>2</v>
      </c>
      <c r="H15" s="57">
        <v>0</v>
      </c>
      <c r="I15" s="58">
        <f>IF(E15="","",SUM(F15,SUM(G15,H15)/2))</f>
        <v>2</v>
      </c>
      <c r="J15" s="59">
        <v>2</v>
      </c>
      <c r="K15" s="60"/>
      <c r="L15" s="306"/>
      <c r="M15" s="52">
        <f>+IF(N15="","",M13+1)</f>
        <v>6</v>
      </c>
      <c r="N15" s="61" t="s">
        <v>55</v>
      </c>
      <c r="O15" s="62" t="s">
        <v>56</v>
      </c>
      <c r="P15" s="57">
        <v>1</v>
      </c>
      <c r="Q15" s="57">
        <v>0</v>
      </c>
      <c r="R15" s="57">
        <v>0</v>
      </c>
      <c r="S15" s="58">
        <f>IF(O15="","",SUM(P15,SUM(Q15,R15)/2))</f>
        <v>1</v>
      </c>
      <c r="T15" s="59">
        <v>2</v>
      </c>
      <c r="U15" s="60"/>
      <c r="V15" s="63"/>
      <c r="W15" s="63" t="b">
        <f>NOT(ISERROR((FIND("Seçmeli",E15))))</f>
        <v>0</v>
      </c>
      <c r="X15" s="63" t="b">
        <f>NOT(ISERROR((FIND("Seçmeli",O15))))</f>
        <v>0</v>
      </c>
      <c r="Y15" s="63" t="str">
        <f>+IF(W15=TRUE,J15,"")</f>
        <v/>
      </c>
      <c r="Z15" s="63" t="str">
        <f>+IF(X15=TRUE,T15,"")</f>
        <v/>
      </c>
      <c r="AA15" s="63" t="b">
        <f>NOT(ISERROR((FIND("Bölüm",E15))))</f>
        <v>0</v>
      </c>
      <c r="AB15" s="63" t="b">
        <f>NOT(ISERROR((FIND("Bölüm",O15))))</f>
        <v>0</v>
      </c>
      <c r="AC15" s="63" t="b">
        <f>NOT(ISERROR((FIND("Fakülte",E15))))</f>
        <v>0</v>
      </c>
      <c r="AD15" s="63" t="b">
        <f>NOT(ISERROR((FIND("Fakülte",O15))))</f>
        <v>0</v>
      </c>
      <c r="AE15" s="63" t="b">
        <f>NOT(ISERROR((FIND("Üniversite",E15))))</f>
        <v>0</v>
      </c>
      <c r="AF15" s="63" t="b">
        <f>NOT(ISERROR((FIND("Üniversite",O15))))</f>
        <v>0</v>
      </c>
      <c r="AG15" s="63" t="b">
        <f>NOT(ISERROR((FIND("Staj",E15))))</f>
        <v>0</v>
      </c>
      <c r="AH15" s="63" t="b">
        <f>NOT(ISERROR((FIND("Staj",O15))))</f>
        <v>0</v>
      </c>
      <c r="AI15" s="9" t="str">
        <f>+IF(OR(D15&lt;&gt;"",N15&lt;&gt;""),"","boş")</f>
        <v/>
      </c>
    </row>
    <row r="16" spans="1:35" ht="14.25" hidden="1" customHeight="1" x14ac:dyDescent="0.3">
      <c r="A16" s="309"/>
      <c r="B16" s="306"/>
      <c r="C16" s="269"/>
      <c r="D16" s="270"/>
      <c r="E16" s="271" t="s">
        <v>527</v>
      </c>
      <c r="F16" s="269"/>
      <c r="G16" s="269"/>
      <c r="H16" s="269"/>
      <c r="I16" s="272"/>
      <c r="J16" s="272"/>
      <c r="K16" s="273"/>
      <c r="L16" s="306"/>
      <c r="M16" s="269"/>
      <c r="N16" s="270"/>
      <c r="O16" s="271" t="s">
        <v>373</v>
      </c>
      <c r="P16" s="269"/>
      <c r="Q16" s="269"/>
      <c r="R16" s="269"/>
      <c r="S16" s="272"/>
      <c r="T16" s="272"/>
      <c r="U16" s="273"/>
      <c r="V16" s="63"/>
      <c r="W16" s="63" t="b">
        <f>NOT(ISERROR((FIND("Seçmeli",E15))))</f>
        <v>0</v>
      </c>
      <c r="X16" s="63" t="b">
        <f>NOT(ISERROR((FIND("Seçmeli",O15))))</f>
        <v>0</v>
      </c>
      <c r="Y16" s="63" t="str">
        <f>+IF(W15=TRUE,J15,"")</f>
        <v/>
      </c>
      <c r="Z16" s="63" t="str">
        <f>+IF(X15=TRUE,T15,"")</f>
        <v/>
      </c>
      <c r="AA16" s="63" t="b">
        <f>NOT(ISERROR((FIND("Bölüm",E15))))</f>
        <v>0</v>
      </c>
      <c r="AB16" s="63" t="b">
        <f>NOT(ISERROR((FIND("Bölüm",O15))))</f>
        <v>0</v>
      </c>
      <c r="AC16" s="63" t="b">
        <f>NOT(ISERROR((FIND("Fakülte",E15))))</f>
        <v>0</v>
      </c>
      <c r="AD16" s="63" t="b">
        <f>NOT(ISERROR((FIND("Fakülte",O15))))</f>
        <v>0</v>
      </c>
      <c r="AE16" s="63" t="b">
        <f>NOT(ISERROR((FIND("Üniversite",E15))))</f>
        <v>0</v>
      </c>
      <c r="AF16" s="63" t="b">
        <f>NOT(ISERROR((FIND("Üniversite",O15))))</f>
        <v>0</v>
      </c>
      <c r="AG16" s="63" t="b">
        <f>NOT(ISERROR((FIND("Staj",E15))))</f>
        <v>0</v>
      </c>
      <c r="AH16" s="63" t="b">
        <f>NOT(ISERROR((FIND("Staj",O15))))</f>
        <v>0</v>
      </c>
      <c r="AI16" s="9" t="s">
        <v>521</v>
      </c>
    </row>
    <row r="17" spans="1:35" ht="14.25" customHeight="1" x14ac:dyDescent="0.3">
      <c r="A17" s="309"/>
      <c r="B17" s="306"/>
      <c r="C17" s="52">
        <f>+IF(D17="","",C15+1)</f>
        <v>7</v>
      </c>
      <c r="D17" s="61" t="s">
        <v>38</v>
      </c>
      <c r="E17" s="62" t="s">
        <v>39</v>
      </c>
      <c r="F17" s="57">
        <v>2</v>
      </c>
      <c r="G17" s="57">
        <v>1</v>
      </c>
      <c r="H17" s="57">
        <v>0</v>
      </c>
      <c r="I17" s="58">
        <f>IF(E17="","",SUM(F17,SUM(G17,H17)/2))</f>
        <v>2.5</v>
      </c>
      <c r="J17" s="59">
        <v>2</v>
      </c>
      <c r="K17" s="60"/>
      <c r="L17" s="306"/>
      <c r="M17" s="52">
        <f>+IF(N17="","",M15+1)</f>
        <v>7</v>
      </c>
      <c r="N17" s="61" t="s">
        <v>57</v>
      </c>
      <c r="O17" s="62" t="s">
        <v>58</v>
      </c>
      <c r="P17" s="57">
        <v>2</v>
      </c>
      <c r="Q17" s="57">
        <v>1</v>
      </c>
      <c r="R17" s="57">
        <v>0</v>
      </c>
      <c r="S17" s="58">
        <f>IF(O17="","",SUM(P17,SUM(Q17,R17)/2))</f>
        <v>2.5</v>
      </c>
      <c r="T17" s="59">
        <v>2</v>
      </c>
      <c r="U17" s="60"/>
      <c r="V17" s="63"/>
      <c r="W17" s="63" t="b">
        <f>NOT(ISERROR((FIND("Seçmeli",E17))))</f>
        <v>0</v>
      </c>
      <c r="X17" s="63" t="b">
        <f>NOT(ISERROR((FIND("Seçmeli",O17))))</f>
        <v>0</v>
      </c>
      <c r="Y17" s="63" t="str">
        <f>+IF(W17=TRUE,J17,"")</f>
        <v/>
      </c>
      <c r="Z17" s="63" t="str">
        <f>+IF(X17=TRUE,T17,"")</f>
        <v/>
      </c>
      <c r="AA17" s="63" t="b">
        <f>NOT(ISERROR((FIND("Bölüm",E17))))</f>
        <v>0</v>
      </c>
      <c r="AB17" s="63" t="b">
        <f>NOT(ISERROR((FIND("Bölüm",O17))))</f>
        <v>0</v>
      </c>
      <c r="AC17" s="63" t="b">
        <f>NOT(ISERROR((FIND("Fakülte",E17))))</f>
        <v>0</v>
      </c>
      <c r="AD17" s="63" t="b">
        <f>NOT(ISERROR((FIND("Fakülte",O17))))</f>
        <v>0</v>
      </c>
      <c r="AE17" s="63" t="b">
        <f>NOT(ISERROR((FIND("Üniversite",E17))))</f>
        <v>0</v>
      </c>
      <c r="AF17" s="63" t="b">
        <f>NOT(ISERROR((FIND("Üniversite",O17))))</f>
        <v>0</v>
      </c>
      <c r="AG17" s="63" t="b">
        <f>NOT(ISERROR((FIND("Staj",E17))))</f>
        <v>0</v>
      </c>
      <c r="AH17" s="63" t="b">
        <f>NOT(ISERROR((FIND("Staj",O17))))</f>
        <v>0</v>
      </c>
      <c r="AI17" s="9" t="str">
        <f>+IF(OR(D17&lt;&gt;"",N17&lt;&gt;""),"","boş")</f>
        <v/>
      </c>
    </row>
    <row r="18" spans="1:35" ht="14.25" hidden="1" customHeight="1" x14ac:dyDescent="0.3">
      <c r="A18" s="309"/>
      <c r="B18" s="306"/>
      <c r="C18" s="269"/>
      <c r="D18" s="270"/>
      <c r="E18" s="271" t="s">
        <v>369</v>
      </c>
      <c r="F18" s="269"/>
      <c r="G18" s="269"/>
      <c r="H18" s="269"/>
      <c r="I18" s="272"/>
      <c r="J18" s="272"/>
      <c r="K18" s="273"/>
      <c r="L18" s="306"/>
      <c r="M18" s="269"/>
      <c r="N18" s="270"/>
      <c r="O18" s="271" t="s">
        <v>372</v>
      </c>
      <c r="P18" s="269"/>
      <c r="Q18" s="269"/>
      <c r="R18" s="269"/>
      <c r="S18" s="272"/>
      <c r="T18" s="272"/>
      <c r="U18" s="273"/>
      <c r="V18" s="63"/>
      <c r="W18" s="63" t="b">
        <f>NOT(ISERROR((FIND("Seçmeli",E17))))</f>
        <v>0</v>
      </c>
      <c r="X18" s="63" t="b">
        <f>NOT(ISERROR((FIND("Seçmeli",O17))))</f>
        <v>0</v>
      </c>
      <c r="Y18" s="63" t="str">
        <f>+IF(W17=TRUE,J17,"")</f>
        <v/>
      </c>
      <c r="Z18" s="63" t="str">
        <f>+IF(X17=TRUE,T17,"")</f>
        <v/>
      </c>
      <c r="AA18" s="63" t="b">
        <f>NOT(ISERROR((FIND("Bölüm",E17))))</f>
        <v>0</v>
      </c>
      <c r="AB18" s="63" t="b">
        <f>NOT(ISERROR((FIND("Bölüm",O17))))</f>
        <v>0</v>
      </c>
      <c r="AC18" s="63" t="b">
        <f>NOT(ISERROR((FIND("Fakülte",E17))))</f>
        <v>0</v>
      </c>
      <c r="AD18" s="63" t="b">
        <f>NOT(ISERROR((FIND("Fakülte",O17))))</f>
        <v>0</v>
      </c>
      <c r="AE18" s="63" t="b">
        <f>NOT(ISERROR((FIND("Üniversite",E17))))</f>
        <v>0</v>
      </c>
      <c r="AF18" s="63" t="b">
        <f>NOT(ISERROR((FIND("Üniversite",O17))))</f>
        <v>0</v>
      </c>
      <c r="AG18" s="63" t="b">
        <f>NOT(ISERROR((FIND("Staj",E17))))</f>
        <v>0</v>
      </c>
      <c r="AH18" s="63" t="b">
        <f>NOT(ISERROR((FIND("Staj",O17))))</f>
        <v>0</v>
      </c>
      <c r="AI18" s="9" t="s">
        <v>521</v>
      </c>
    </row>
    <row r="19" spans="1:35" ht="14.25" customHeight="1" x14ac:dyDescent="0.3">
      <c r="A19" s="309"/>
      <c r="B19" s="306"/>
      <c r="C19" s="52" t="str">
        <f>+IF(D19="","",C17+1)</f>
        <v/>
      </c>
      <c r="D19" s="61"/>
      <c r="E19" s="62"/>
      <c r="F19" s="57"/>
      <c r="G19" s="57"/>
      <c r="H19" s="57"/>
      <c r="I19" s="58" t="str">
        <f>IF(E19="","",SUM(F19,SUM(G19,H19)/2))</f>
        <v/>
      </c>
      <c r="J19" s="59"/>
      <c r="K19" s="60"/>
      <c r="L19" s="306"/>
      <c r="M19" s="52" t="str">
        <f>+IF(N19="","",M17+1)</f>
        <v/>
      </c>
      <c r="N19" s="61"/>
      <c r="O19" s="62"/>
      <c r="P19" s="57"/>
      <c r="Q19" s="57"/>
      <c r="R19" s="57"/>
      <c r="S19" s="58" t="str">
        <f>IF(O19="","",SUM(P19,SUM(Q19,R19)/2))</f>
        <v/>
      </c>
      <c r="T19" s="59"/>
      <c r="U19" s="60"/>
      <c r="V19" s="63"/>
      <c r="W19" s="63" t="b">
        <f>NOT(ISERROR((FIND("Seçmeli",E19))))</f>
        <v>0</v>
      </c>
      <c r="X19" s="63" t="b">
        <f>NOT(ISERROR((FIND("Seçmeli",O19))))</f>
        <v>0</v>
      </c>
      <c r="Y19" s="63" t="str">
        <f>+IF(W19=TRUE,J19,"")</f>
        <v/>
      </c>
      <c r="Z19" s="63" t="str">
        <f>+IF(X19=TRUE,T19,"")</f>
        <v/>
      </c>
      <c r="AA19" s="63" t="b">
        <f>NOT(ISERROR((FIND("Bölüm",E19))))</f>
        <v>0</v>
      </c>
      <c r="AB19" s="63" t="b">
        <f>NOT(ISERROR((FIND("Bölüm",O19))))</f>
        <v>0</v>
      </c>
      <c r="AC19" s="63" t="b">
        <f>NOT(ISERROR((FIND("Fakülte",E19))))</f>
        <v>0</v>
      </c>
      <c r="AD19" s="63" t="b">
        <f>NOT(ISERROR((FIND("Fakülte",O19))))</f>
        <v>0</v>
      </c>
      <c r="AE19" s="63" t="b">
        <f>NOT(ISERROR((FIND("Üniversite",E19))))</f>
        <v>0</v>
      </c>
      <c r="AF19" s="63" t="b">
        <f>NOT(ISERROR((FIND("Üniversite",O19))))</f>
        <v>0</v>
      </c>
      <c r="AG19" s="63" t="b">
        <f>NOT(ISERROR((FIND("Staj",E19))))</f>
        <v>0</v>
      </c>
      <c r="AH19" s="63" t="b">
        <f>NOT(ISERROR((FIND("Staj",O19))))</f>
        <v>0</v>
      </c>
      <c r="AI19" s="9" t="str">
        <f>+IF(OR(D19&lt;&gt;"",N19&lt;&gt;""),"","boş")</f>
        <v>boş</v>
      </c>
    </row>
    <row r="20" spans="1:35" ht="14.25" hidden="1" customHeight="1" x14ac:dyDescent="0.3">
      <c r="A20" s="309"/>
      <c r="B20" s="306"/>
      <c r="C20" s="269"/>
      <c r="D20" s="270"/>
      <c r="E20" s="271"/>
      <c r="F20" s="269"/>
      <c r="G20" s="269"/>
      <c r="H20" s="269"/>
      <c r="I20" s="272"/>
      <c r="J20" s="272"/>
      <c r="K20" s="273"/>
      <c r="L20" s="306"/>
      <c r="M20" s="269"/>
      <c r="N20" s="270"/>
      <c r="O20" s="271"/>
      <c r="P20" s="269"/>
      <c r="Q20" s="269"/>
      <c r="R20" s="269"/>
      <c r="S20" s="272"/>
      <c r="T20" s="272"/>
      <c r="U20" s="273"/>
      <c r="V20" s="63"/>
      <c r="W20" s="63" t="b">
        <f>NOT(ISERROR((FIND("Seçmeli",E19))))</f>
        <v>0</v>
      </c>
      <c r="X20" s="63" t="b">
        <f>NOT(ISERROR((FIND("Seçmeli",O19))))</f>
        <v>0</v>
      </c>
      <c r="Y20" s="63" t="str">
        <f>+IF(W19=TRUE,J19,"")</f>
        <v/>
      </c>
      <c r="Z20" s="63" t="str">
        <f>+IF(X19=TRUE,T19,"")</f>
        <v/>
      </c>
      <c r="AA20" s="63" t="b">
        <f>NOT(ISERROR((FIND("Bölüm",E19))))</f>
        <v>0</v>
      </c>
      <c r="AB20" s="63" t="b">
        <f>NOT(ISERROR((FIND("Bölüm",O19))))</f>
        <v>0</v>
      </c>
      <c r="AC20" s="63" t="b">
        <f>NOT(ISERROR((FIND("Fakülte",E19))))</f>
        <v>0</v>
      </c>
      <c r="AD20" s="63" t="b">
        <f>NOT(ISERROR((FIND("Fakülte",O19))))</f>
        <v>0</v>
      </c>
      <c r="AE20" s="63" t="b">
        <f>NOT(ISERROR((FIND("Üniversite",E19))))</f>
        <v>0</v>
      </c>
      <c r="AF20" s="63" t="b">
        <f>NOT(ISERROR((FIND("Üniversite",O19))))</f>
        <v>0</v>
      </c>
      <c r="AG20" s="63" t="b">
        <f>NOT(ISERROR((FIND("Staj",E19))))</f>
        <v>0</v>
      </c>
      <c r="AH20" s="63" t="b">
        <f>NOT(ISERROR((FIND("Staj",O19))))</f>
        <v>0</v>
      </c>
      <c r="AI20" s="9" t="s">
        <v>521</v>
      </c>
    </row>
    <row r="21" spans="1:35" ht="14.25" customHeight="1" x14ac:dyDescent="0.3">
      <c r="A21" s="309"/>
      <c r="B21" s="306"/>
      <c r="C21" s="52" t="str">
        <f>+IF(D21="","",C19+1)</f>
        <v/>
      </c>
      <c r="D21" s="61"/>
      <c r="E21" s="62"/>
      <c r="F21" s="57"/>
      <c r="G21" s="57"/>
      <c r="H21" s="57"/>
      <c r="I21" s="58" t="str">
        <f>IF(E21="","",SUM(F21,SUM(G21,H21)/2))</f>
        <v/>
      </c>
      <c r="J21" s="59"/>
      <c r="K21" s="60"/>
      <c r="L21" s="306"/>
      <c r="M21" s="52" t="str">
        <f>+IF(N21="","",M19+1)</f>
        <v/>
      </c>
      <c r="N21" s="61"/>
      <c r="O21" s="62"/>
      <c r="P21" s="57"/>
      <c r="Q21" s="57"/>
      <c r="R21" s="57"/>
      <c r="S21" s="58" t="str">
        <f>IF(O21="","",SUM(P21,SUM(Q21,R21)/2))</f>
        <v/>
      </c>
      <c r="T21" s="59"/>
      <c r="U21" s="60"/>
      <c r="V21" s="63"/>
      <c r="W21" s="63" t="b">
        <f>NOT(ISERROR((FIND("Seçmeli",E21))))</f>
        <v>0</v>
      </c>
      <c r="X21" s="63" t="b">
        <f>NOT(ISERROR((FIND("Seçmeli",O21))))</f>
        <v>0</v>
      </c>
      <c r="Y21" s="63" t="str">
        <f>+IF(W21=TRUE,J21,"")</f>
        <v/>
      </c>
      <c r="Z21" s="63" t="str">
        <f>+IF(X21=TRUE,T21,"")</f>
        <v/>
      </c>
      <c r="AA21" s="63" t="b">
        <f>NOT(ISERROR((FIND("Bölüm",E21))))</f>
        <v>0</v>
      </c>
      <c r="AB21" s="63" t="b">
        <f>NOT(ISERROR((FIND("Bölüm",O21))))</f>
        <v>0</v>
      </c>
      <c r="AC21" s="63" t="b">
        <f>NOT(ISERROR((FIND("Fakülte",E21))))</f>
        <v>0</v>
      </c>
      <c r="AD21" s="63" t="b">
        <f>NOT(ISERROR((FIND("Fakülte",O21))))</f>
        <v>0</v>
      </c>
      <c r="AE21" s="63" t="b">
        <f>NOT(ISERROR((FIND("Üniversite",E21))))</f>
        <v>0</v>
      </c>
      <c r="AF21" s="63" t="b">
        <f>NOT(ISERROR((FIND("Üniversite",O21))))</f>
        <v>0</v>
      </c>
      <c r="AG21" s="63" t="b">
        <f>NOT(ISERROR((FIND("Staj",E21))))</f>
        <v>0</v>
      </c>
      <c r="AH21" s="63" t="b">
        <f>NOT(ISERROR((FIND("Staj",O21))))</f>
        <v>0</v>
      </c>
      <c r="AI21" s="9" t="str">
        <f>+IF(OR(D21&lt;&gt;"",N21&lt;&gt;""),"","boş")</f>
        <v>boş</v>
      </c>
    </row>
    <row r="22" spans="1:35" ht="14.25" hidden="1" customHeight="1" x14ac:dyDescent="0.3">
      <c r="A22" s="309"/>
      <c r="B22" s="306"/>
      <c r="C22" s="269"/>
      <c r="D22" s="270"/>
      <c r="E22" s="271"/>
      <c r="F22" s="269"/>
      <c r="G22" s="269"/>
      <c r="H22" s="269"/>
      <c r="I22" s="272"/>
      <c r="J22" s="272"/>
      <c r="K22" s="273"/>
      <c r="L22" s="306"/>
      <c r="M22" s="269"/>
      <c r="N22" s="270"/>
      <c r="O22" s="271"/>
      <c r="P22" s="269"/>
      <c r="Q22" s="269"/>
      <c r="R22" s="269"/>
      <c r="S22" s="272"/>
      <c r="T22" s="272"/>
      <c r="U22" s="273"/>
      <c r="V22" s="63"/>
      <c r="W22" s="63" t="b">
        <f>NOT(ISERROR((FIND("Seçmeli",E21))))</f>
        <v>0</v>
      </c>
      <c r="X22" s="63" t="b">
        <f>NOT(ISERROR((FIND("Seçmeli",O21))))</f>
        <v>0</v>
      </c>
      <c r="Y22" s="63" t="str">
        <f>+IF(W21=TRUE,J21,"")</f>
        <v/>
      </c>
      <c r="Z22" s="63" t="str">
        <f>+IF(X21=TRUE,T21,"")</f>
        <v/>
      </c>
      <c r="AA22" s="63" t="b">
        <f>NOT(ISERROR((FIND("Bölüm",E21))))</f>
        <v>0</v>
      </c>
      <c r="AB22" s="63" t="b">
        <f>NOT(ISERROR((FIND("Bölüm",O21))))</f>
        <v>0</v>
      </c>
      <c r="AC22" s="63" t="b">
        <f>NOT(ISERROR((FIND("Fakülte",E21))))</f>
        <v>0</v>
      </c>
      <c r="AD22" s="63" t="b">
        <f>NOT(ISERROR((FIND("Fakülte",O21))))</f>
        <v>0</v>
      </c>
      <c r="AE22" s="63" t="b">
        <f>NOT(ISERROR((FIND("Üniversite",E21))))</f>
        <v>0</v>
      </c>
      <c r="AF22" s="63" t="b">
        <f>NOT(ISERROR((FIND("Üniversite",O21))))</f>
        <v>0</v>
      </c>
      <c r="AG22" s="63" t="b">
        <f>NOT(ISERROR((FIND("Staj",E21))))</f>
        <v>0</v>
      </c>
      <c r="AH22" s="63" t="b">
        <f>NOT(ISERROR((FIND("Staj",O21))))</f>
        <v>0</v>
      </c>
      <c r="AI22" s="9" t="s">
        <v>521</v>
      </c>
    </row>
    <row r="23" spans="1:35" ht="14.25" customHeight="1" x14ac:dyDescent="0.3">
      <c r="A23" s="309"/>
      <c r="B23" s="306"/>
      <c r="C23" s="52" t="str">
        <f>+IF(D23="","",C21+1)</f>
        <v/>
      </c>
      <c r="D23" s="61"/>
      <c r="E23" s="62"/>
      <c r="F23" s="57"/>
      <c r="G23" s="57"/>
      <c r="H23" s="57"/>
      <c r="I23" s="58" t="str">
        <f>IF(E23="","",SUM(F23,SUM(G23,H23)/2))</f>
        <v/>
      </c>
      <c r="J23" s="59"/>
      <c r="K23" s="60"/>
      <c r="L23" s="306"/>
      <c r="M23" s="52" t="str">
        <f>+IF(N23="","",M21+1)</f>
        <v/>
      </c>
      <c r="N23" s="61"/>
      <c r="O23" s="62"/>
      <c r="P23" s="57"/>
      <c r="Q23" s="57"/>
      <c r="R23" s="57"/>
      <c r="S23" s="58" t="str">
        <f>IF(O23="","",SUM(P23,SUM(Q23,R23)/2))</f>
        <v/>
      </c>
      <c r="T23" s="59"/>
      <c r="U23" s="60"/>
      <c r="V23" s="63"/>
      <c r="W23" s="63" t="b">
        <f>NOT(ISERROR((FIND("Seçmeli",E23))))</f>
        <v>0</v>
      </c>
      <c r="X23" s="63" t="b">
        <f>NOT(ISERROR((FIND("Seçmeli",O23))))</f>
        <v>0</v>
      </c>
      <c r="Y23" s="63" t="str">
        <f>+IF(W23=TRUE,J23,"")</f>
        <v/>
      </c>
      <c r="Z23" s="63" t="str">
        <f>+IF(X23=TRUE,T23,"")</f>
        <v/>
      </c>
      <c r="AA23" s="63" t="b">
        <f>NOT(ISERROR((FIND("Bölüm",E23))))</f>
        <v>0</v>
      </c>
      <c r="AB23" s="63" t="b">
        <f>NOT(ISERROR((FIND("Bölüm",O23))))</f>
        <v>0</v>
      </c>
      <c r="AC23" s="63" t="b">
        <f>NOT(ISERROR((FIND("Fakülte",E23))))</f>
        <v>0</v>
      </c>
      <c r="AD23" s="63" t="b">
        <f>NOT(ISERROR((FIND("Fakülte",O23))))</f>
        <v>0</v>
      </c>
      <c r="AE23" s="63" t="b">
        <f>NOT(ISERROR((FIND("Üniversite",E23))))</f>
        <v>0</v>
      </c>
      <c r="AF23" s="63" t="b">
        <f>NOT(ISERROR((FIND("Üniversite",O23))))</f>
        <v>0</v>
      </c>
      <c r="AG23" s="63" t="b">
        <f>NOT(ISERROR((FIND("Staj",E23))))</f>
        <v>0</v>
      </c>
      <c r="AH23" s="63" t="b">
        <f>NOT(ISERROR((FIND("Staj",O23))))</f>
        <v>0</v>
      </c>
      <c r="AI23" s="9" t="str">
        <f>+IF(OR(D23&lt;&gt;"",N23&lt;&gt;""),"","boş")</f>
        <v>boş</v>
      </c>
    </row>
    <row r="24" spans="1:35" ht="14.25" hidden="1" customHeight="1" x14ac:dyDescent="0.3">
      <c r="A24" s="309"/>
      <c r="B24" s="306"/>
      <c r="C24" s="269"/>
      <c r="D24" s="270"/>
      <c r="E24" s="271"/>
      <c r="F24" s="269"/>
      <c r="G24" s="269"/>
      <c r="H24" s="269"/>
      <c r="I24" s="272"/>
      <c r="J24" s="272"/>
      <c r="K24" s="273"/>
      <c r="L24" s="306"/>
      <c r="M24" s="269"/>
      <c r="N24" s="270"/>
      <c r="O24" s="271"/>
      <c r="P24" s="269"/>
      <c r="Q24" s="269"/>
      <c r="R24" s="269"/>
      <c r="S24" s="272"/>
      <c r="T24" s="272"/>
      <c r="U24" s="273"/>
      <c r="V24" s="63"/>
      <c r="W24" s="63" t="b">
        <f>NOT(ISERROR((FIND("Seçmeli",E23))))</f>
        <v>0</v>
      </c>
      <c r="X24" s="63" t="b">
        <f>NOT(ISERROR((FIND("Seçmeli",O23))))</f>
        <v>0</v>
      </c>
      <c r="Y24" s="63" t="str">
        <f>+IF(W23=TRUE,J23,"")</f>
        <v/>
      </c>
      <c r="Z24" s="63" t="str">
        <f>+IF(X23=TRUE,T23,"")</f>
        <v/>
      </c>
      <c r="AA24" s="63" t="b">
        <f>NOT(ISERROR((FIND("Bölüm",E23))))</f>
        <v>0</v>
      </c>
      <c r="AB24" s="63" t="b">
        <f>NOT(ISERROR((FIND("Bölüm",O23))))</f>
        <v>0</v>
      </c>
      <c r="AC24" s="63" t="b">
        <f>NOT(ISERROR((FIND("Fakülte",E23))))</f>
        <v>0</v>
      </c>
      <c r="AD24" s="63" t="b">
        <f>NOT(ISERROR((FIND("Fakülte",O23))))</f>
        <v>0</v>
      </c>
      <c r="AE24" s="63" t="b">
        <f>NOT(ISERROR((FIND("Üniversite",E23))))</f>
        <v>0</v>
      </c>
      <c r="AF24" s="63" t="b">
        <f>NOT(ISERROR((FIND("Üniversite",O23))))</f>
        <v>0</v>
      </c>
      <c r="AG24" s="63" t="b">
        <f>NOT(ISERROR((FIND("Staj",E23))))</f>
        <v>0</v>
      </c>
      <c r="AH24" s="63" t="b">
        <f>NOT(ISERROR((FIND("Staj",O23))))</f>
        <v>0</v>
      </c>
      <c r="AI24" s="9" t="s">
        <v>521</v>
      </c>
    </row>
    <row r="25" spans="1:35" ht="14.25" customHeight="1" x14ac:dyDescent="0.3">
      <c r="A25" s="309"/>
      <c r="B25" s="306"/>
      <c r="C25" s="72"/>
      <c r="D25" s="73"/>
      <c r="E25" s="78" t="s">
        <v>40</v>
      </c>
      <c r="F25" s="74">
        <f t="shared" ref="F25:J25" si="2">+SUM(F5:F24)</f>
        <v>18</v>
      </c>
      <c r="G25" s="75">
        <f t="shared" si="2"/>
        <v>3</v>
      </c>
      <c r="H25" s="75">
        <f t="shared" si="2"/>
        <v>6</v>
      </c>
      <c r="I25" s="75">
        <f t="shared" si="2"/>
        <v>22.5</v>
      </c>
      <c r="J25" s="76">
        <f t="shared" si="2"/>
        <v>31</v>
      </c>
      <c r="K25" s="77"/>
      <c r="L25" s="306"/>
      <c r="M25" s="72"/>
      <c r="N25" s="73"/>
      <c r="O25" s="78" t="s">
        <v>40</v>
      </c>
      <c r="P25" s="74">
        <f t="shared" ref="P25:T25" si="3">+SUM(P5:P24)</f>
        <v>17</v>
      </c>
      <c r="Q25" s="75">
        <f t="shared" si="3"/>
        <v>1</v>
      </c>
      <c r="R25" s="75">
        <f t="shared" si="3"/>
        <v>4</v>
      </c>
      <c r="S25" s="75">
        <f t="shared" si="3"/>
        <v>19.5</v>
      </c>
      <c r="T25" s="76">
        <f t="shared" si="3"/>
        <v>29</v>
      </c>
      <c r="U25" s="77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9"/>
    </row>
    <row r="26" spans="1:35" ht="14.25" customHeight="1" x14ac:dyDescent="0.3">
      <c r="A26" s="310"/>
      <c r="B26" s="307"/>
      <c r="C26" s="86"/>
      <c r="D26" s="87"/>
      <c r="E26" s="88" t="s">
        <v>41</v>
      </c>
      <c r="F26" s="90">
        <f t="shared" ref="F26:J26" si="4">F25</f>
        <v>18</v>
      </c>
      <c r="G26" s="90">
        <f t="shared" si="4"/>
        <v>3</v>
      </c>
      <c r="H26" s="90">
        <f t="shared" si="4"/>
        <v>6</v>
      </c>
      <c r="I26" s="90">
        <f t="shared" si="4"/>
        <v>22.5</v>
      </c>
      <c r="J26" s="91">
        <f t="shared" si="4"/>
        <v>31</v>
      </c>
      <c r="K26" s="92"/>
      <c r="L26" s="307"/>
      <c r="M26" s="86"/>
      <c r="N26" s="87"/>
      <c r="O26" s="88" t="s">
        <v>41</v>
      </c>
      <c r="P26" s="90">
        <f t="shared" ref="P26:T26" si="5">F26+P25</f>
        <v>35</v>
      </c>
      <c r="Q26" s="90">
        <f t="shared" si="5"/>
        <v>4</v>
      </c>
      <c r="R26" s="90">
        <f t="shared" si="5"/>
        <v>10</v>
      </c>
      <c r="S26" s="90">
        <f t="shared" si="5"/>
        <v>42</v>
      </c>
      <c r="T26" s="91">
        <f t="shared" si="5"/>
        <v>60</v>
      </c>
      <c r="U26" s="92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9"/>
    </row>
    <row r="27" spans="1:35" ht="14.25" customHeight="1" x14ac:dyDescent="0.3">
      <c r="A27" s="327" t="s">
        <v>59</v>
      </c>
      <c r="B27" s="263">
        <v>3</v>
      </c>
      <c r="C27" s="264" t="s">
        <v>5</v>
      </c>
      <c r="D27" s="265" t="s">
        <v>6</v>
      </c>
      <c r="E27" s="265" t="s">
        <v>7</v>
      </c>
      <c r="F27" s="266" t="s">
        <v>8</v>
      </c>
      <c r="G27" s="266" t="s">
        <v>9</v>
      </c>
      <c r="H27" s="266" t="s">
        <v>10</v>
      </c>
      <c r="I27" s="266" t="s">
        <v>11</v>
      </c>
      <c r="J27" s="267" t="s">
        <v>3</v>
      </c>
      <c r="K27" s="268" t="s">
        <v>12</v>
      </c>
      <c r="L27" s="263">
        <v>4</v>
      </c>
      <c r="M27" s="264" t="s">
        <v>5</v>
      </c>
      <c r="N27" s="265" t="s">
        <v>6</v>
      </c>
      <c r="O27" s="265" t="s">
        <v>7</v>
      </c>
      <c r="P27" s="266" t="s">
        <v>8</v>
      </c>
      <c r="Q27" s="266" t="s">
        <v>9</v>
      </c>
      <c r="R27" s="266" t="s">
        <v>10</v>
      </c>
      <c r="S27" s="266" t="s">
        <v>11</v>
      </c>
      <c r="T27" s="267" t="s">
        <v>3</v>
      </c>
      <c r="U27" s="268" t="s">
        <v>12</v>
      </c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9"/>
    </row>
    <row r="28" spans="1:35" ht="14.25" customHeight="1" x14ac:dyDescent="0.3">
      <c r="A28" s="309"/>
      <c r="B28" s="328" t="s">
        <v>60</v>
      </c>
      <c r="C28" s="52">
        <f>+IF(D28="","",1)</f>
        <v>1</v>
      </c>
      <c r="D28" s="61" t="s">
        <v>195</v>
      </c>
      <c r="E28" s="62" t="s">
        <v>196</v>
      </c>
      <c r="F28" s="57">
        <v>3</v>
      </c>
      <c r="G28" s="57">
        <v>0</v>
      </c>
      <c r="H28" s="57">
        <v>0</v>
      </c>
      <c r="I28" s="58">
        <f>IF(E28="","",SUM(F28,SUM(G28,H28)/2))</f>
        <v>3</v>
      </c>
      <c r="J28" s="59">
        <v>5</v>
      </c>
      <c r="K28" s="60"/>
      <c r="L28" s="328" t="s">
        <v>79</v>
      </c>
      <c r="M28" s="52">
        <f>+IF(N28="","",1)</f>
        <v>1</v>
      </c>
      <c r="N28" s="61" t="s">
        <v>193</v>
      </c>
      <c r="O28" s="62" t="s">
        <v>194</v>
      </c>
      <c r="P28" s="57">
        <v>3</v>
      </c>
      <c r="Q28" s="57">
        <v>0</v>
      </c>
      <c r="R28" s="57">
        <v>0</v>
      </c>
      <c r="S28" s="58">
        <f>IF(O28="","",SUM(P28,SUM(Q28,R28)/2))</f>
        <v>3</v>
      </c>
      <c r="T28" s="59">
        <v>5</v>
      </c>
      <c r="U28" s="60"/>
      <c r="V28" s="63"/>
      <c r="W28" s="63" t="b">
        <f>NOT(ISERROR((FIND("Seçmeli",E28))))</f>
        <v>0</v>
      </c>
      <c r="X28" s="63" t="b">
        <f>NOT(ISERROR((FIND("Seçmeli",O28))))</f>
        <v>0</v>
      </c>
      <c r="Y28" s="63" t="str">
        <f>+IF(W28=TRUE,J28,"")</f>
        <v/>
      </c>
      <c r="Z28" s="63" t="str">
        <f>+IF(X28=TRUE,T28,"")</f>
        <v/>
      </c>
      <c r="AA28" s="63" t="b">
        <f>NOT(ISERROR((FIND("Bölüm",E28))))</f>
        <v>0</v>
      </c>
      <c r="AB28" s="63" t="b">
        <f>NOT(ISERROR((FIND("Bölüm",O28))))</f>
        <v>0</v>
      </c>
      <c r="AC28" s="63" t="b">
        <f>NOT(ISERROR((FIND("Fakülte",E28))))</f>
        <v>0</v>
      </c>
      <c r="AD28" s="63" t="b">
        <f>NOT(ISERROR((FIND("Fakülte",O28))))</f>
        <v>0</v>
      </c>
      <c r="AE28" s="63" t="b">
        <f>NOT(ISERROR((FIND("Üniversite",E28))))</f>
        <v>0</v>
      </c>
      <c r="AF28" s="63" t="b">
        <f>NOT(ISERROR((FIND("Üniversite",O28))))</f>
        <v>0</v>
      </c>
      <c r="AG28" s="63" t="b">
        <f>NOT(ISERROR((FIND("Staj",E28))))</f>
        <v>0</v>
      </c>
      <c r="AH28" s="63" t="b">
        <f>NOT(ISERROR((FIND("Staj",O28))))</f>
        <v>0</v>
      </c>
      <c r="AI28" s="9" t="str">
        <f>+IF(OR(D28&lt;&gt;"",N28&lt;&gt;""),"","boş")</f>
        <v/>
      </c>
    </row>
    <row r="29" spans="1:35" ht="14.25" hidden="1" customHeight="1" x14ac:dyDescent="0.3">
      <c r="A29" s="309"/>
      <c r="B29" s="306"/>
      <c r="C29" s="269"/>
      <c r="D29" s="270"/>
      <c r="E29" s="271" t="s">
        <v>371</v>
      </c>
      <c r="F29" s="269"/>
      <c r="G29" s="269"/>
      <c r="H29" s="269"/>
      <c r="I29" s="272"/>
      <c r="J29" s="272"/>
      <c r="K29" s="273"/>
      <c r="L29" s="306"/>
      <c r="M29" s="269"/>
      <c r="N29" s="270"/>
      <c r="O29" s="271" t="s">
        <v>603</v>
      </c>
      <c r="P29" s="269"/>
      <c r="Q29" s="269"/>
      <c r="R29" s="269"/>
      <c r="S29" s="272"/>
      <c r="T29" s="272"/>
      <c r="U29" s="273"/>
      <c r="V29" s="63"/>
      <c r="W29" s="63" t="b">
        <f>NOT(ISERROR((FIND("Seçmeli",E28))))</f>
        <v>0</v>
      </c>
      <c r="X29" s="63" t="b">
        <f>NOT(ISERROR((FIND("Seçmeli",O28))))</f>
        <v>0</v>
      </c>
      <c r="Y29" s="63" t="str">
        <f>+IF(W28=TRUE,J28,"")</f>
        <v/>
      </c>
      <c r="Z29" s="63" t="str">
        <f>+IF(X28=TRUE,T28,"")</f>
        <v/>
      </c>
      <c r="AA29" s="63" t="b">
        <f>NOT(ISERROR((FIND("Bölüm",E28))))</f>
        <v>0</v>
      </c>
      <c r="AB29" s="63" t="b">
        <f>NOT(ISERROR((FIND("Bölüm",O28))))</f>
        <v>0</v>
      </c>
      <c r="AC29" s="63" t="b">
        <f>NOT(ISERROR((FIND("Fakülte",E28))))</f>
        <v>0</v>
      </c>
      <c r="AD29" s="63" t="b">
        <f>NOT(ISERROR((FIND("Fakülte",O28))))</f>
        <v>0</v>
      </c>
      <c r="AE29" s="63" t="b">
        <f>NOT(ISERROR((FIND("Üniversite",E28))))</f>
        <v>0</v>
      </c>
      <c r="AF29" s="63" t="b">
        <f>NOT(ISERROR((FIND("Üniversite",O28))))</f>
        <v>0</v>
      </c>
      <c r="AG29" s="63" t="b">
        <f>NOT(ISERROR((FIND("Staj",E28))))</f>
        <v>0</v>
      </c>
      <c r="AH29" s="63" t="b">
        <f>NOT(ISERROR((FIND("Staj",O28))))</f>
        <v>0</v>
      </c>
      <c r="AI29" s="9" t="s">
        <v>521</v>
      </c>
    </row>
    <row r="30" spans="1:35" ht="14.25" customHeight="1" x14ac:dyDescent="0.3">
      <c r="A30" s="309"/>
      <c r="B30" s="306"/>
      <c r="C30" s="52">
        <f>+IF(D30="","",C28+1)</f>
        <v>2</v>
      </c>
      <c r="D30" s="61" t="s">
        <v>399</v>
      </c>
      <c r="E30" s="62" t="s">
        <v>400</v>
      </c>
      <c r="F30" s="57">
        <v>3</v>
      </c>
      <c r="G30" s="57">
        <v>0</v>
      </c>
      <c r="H30" s="57">
        <v>2</v>
      </c>
      <c r="I30" s="58">
        <f>IF(E30="","",SUM(F30,SUM(G30,H30)/2))</f>
        <v>4</v>
      </c>
      <c r="J30" s="59">
        <v>6</v>
      </c>
      <c r="K30" s="60" t="s">
        <v>395</v>
      </c>
      <c r="L30" s="306"/>
      <c r="M30" s="52">
        <f>+IF(N30="","",M28+1)</f>
        <v>2</v>
      </c>
      <c r="N30" s="61" t="s">
        <v>404</v>
      </c>
      <c r="O30" s="62" t="s">
        <v>365</v>
      </c>
      <c r="P30" s="57">
        <v>3</v>
      </c>
      <c r="Q30" s="57">
        <v>0</v>
      </c>
      <c r="R30" s="57">
        <v>2</v>
      </c>
      <c r="S30" s="58">
        <f>IF(O30="","",SUM(P30,SUM(Q30,R30)/2))</f>
        <v>4</v>
      </c>
      <c r="T30" s="59">
        <v>6</v>
      </c>
      <c r="U30" s="60"/>
      <c r="V30" s="63"/>
      <c r="W30" s="63" t="b">
        <f>NOT(ISERROR((FIND("Seçmeli",E30))))</f>
        <v>0</v>
      </c>
      <c r="X30" s="63" t="b">
        <f>NOT(ISERROR((FIND("Seçmeli",O30))))</f>
        <v>0</v>
      </c>
      <c r="Y30" s="63" t="str">
        <f>+IF(W30=TRUE,J30,"")</f>
        <v/>
      </c>
      <c r="Z30" s="63" t="str">
        <f>+IF(X30=TRUE,T30,"")</f>
        <v/>
      </c>
      <c r="AA30" s="63" t="b">
        <f>NOT(ISERROR((FIND("Bölüm",E30))))</f>
        <v>0</v>
      </c>
      <c r="AB30" s="63" t="b">
        <f>NOT(ISERROR((FIND("Bölüm",O30))))</f>
        <v>0</v>
      </c>
      <c r="AC30" s="63" t="b">
        <f>NOT(ISERROR((FIND("Fakülte",E30))))</f>
        <v>0</v>
      </c>
      <c r="AD30" s="63" t="b">
        <f>NOT(ISERROR((FIND("Fakülte",O30))))</f>
        <v>0</v>
      </c>
      <c r="AE30" s="63" t="b">
        <f>NOT(ISERROR((FIND("Üniversite",E30))))</f>
        <v>0</v>
      </c>
      <c r="AF30" s="63" t="b">
        <f>NOT(ISERROR((FIND("Üniversite",O30))))</f>
        <v>0</v>
      </c>
      <c r="AG30" s="63" t="b">
        <f>NOT(ISERROR((FIND("Staj",E30))))</f>
        <v>0</v>
      </c>
      <c r="AH30" s="63" t="b">
        <f>NOT(ISERROR((FIND("Staj",O30))))</f>
        <v>0</v>
      </c>
      <c r="AI30" s="9" t="str">
        <f>+IF(OR(D30&lt;&gt;"",N30&lt;&gt;""),"","boş")</f>
        <v/>
      </c>
    </row>
    <row r="31" spans="1:35" ht="14.25" hidden="1" customHeight="1" x14ac:dyDescent="0.3">
      <c r="A31" s="309"/>
      <c r="B31" s="306"/>
      <c r="C31" s="269"/>
      <c r="D31" s="270"/>
      <c r="E31" s="271" t="s">
        <v>604</v>
      </c>
      <c r="F31" s="269"/>
      <c r="G31" s="269"/>
      <c r="H31" s="269"/>
      <c r="I31" s="272"/>
      <c r="J31" s="272"/>
      <c r="K31" s="273"/>
      <c r="L31" s="306"/>
      <c r="M31" s="269"/>
      <c r="N31" s="270"/>
      <c r="O31" s="271" t="s">
        <v>605</v>
      </c>
      <c r="P31" s="269"/>
      <c r="Q31" s="269"/>
      <c r="R31" s="269"/>
      <c r="S31" s="272"/>
      <c r="T31" s="272"/>
      <c r="U31" s="273"/>
      <c r="V31" s="63"/>
      <c r="W31" s="63" t="b">
        <f>NOT(ISERROR((FIND("Seçmeli",E30))))</f>
        <v>0</v>
      </c>
      <c r="X31" s="63" t="b">
        <f>NOT(ISERROR((FIND("Seçmeli",O30))))</f>
        <v>0</v>
      </c>
      <c r="Y31" s="63" t="str">
        <f>+IF(W30=TRUE,J30,"")</f>
        <v/>
      </c>
      <c r="Z31" s="63" t="str">
        <f>+IF(X30=TRUE,T30,"")</f>
        <v/>
      </c>
      <c r="AA31" s="63" t="b">
        <f>NOT(ISERROR((FIND("Bölüm",E30))))</f>
        <v>0</v>
      </c>
      <c r="AB31" s="63" t="b">
        <f>NOT(ISERROR((FIND("Bölüm",O30))))</f>
        <v>0</v>
      </c>
      <c r="AC31" s="63" t="b">
        <f>NOT(ISERROR((FIND("Fakülte",E30))))</f>
        <v>0</v>
      </c>
      <c r="AD31" s="63" t="b">
        <f>NOT(ISERROR((FIND("Fakülte",O30))))</f>
        <v>0</v>
      </c>
      <c r="AE31" s="63" t="b">
        <f>NOT(ISERROR((FIND("Üniversite",E30))))</f>
        <v>0</v>
      </c>
      <c r="AF31" s="63" t="b">
        <f>NOT(ISERROR((FIND("Üniversite",O30))))</f>
        <v>0</v>
      </c>
      <c r="AG31" s="63" t="b">
        <f>NOT(ISERROR((FIND("Staj",E30))))</f>
        <v>0</v>
      </c>
      <c r="AH31" s="63" t="b">
        <f>NOT(ISERROR((FIND("Staj",O30))))</f>
        <v>0</v>
      </c>
      <c r="AI31" s="9" t="s">
        <v>521</v>
      </c>
    </row>
    <row r="32" spans="1:35" ht="14.25" customHeight="1" x14ac:dyDescent="0.3">
      <c r="A32" s="309"/>
      <c r="B32" s="306"/>
      <c r="C32" s="52">
        <f>+IF(D32="","",C30+1)</f>
        <v>3</v>
      </c>
      <c r="D32" s="61" t="s">
        <v>401</v>
      </c>
      <c r="E32" s="62" t="s">
        <v>402</v>
      </c>
      <c r="F32" s="57">
        <v>3</v>
      </c>
      <c r="G32" s="57">
        <v>2</v>
      </c>
      <c r="H32" s="57">
        <v>0</v>
      </c>
      <c r="I32" s="58">
        <f>IF(E32="","",SUM(F32,SUM(G32,H32)/2))</f>
        <v>4</v>
      </c>
      <c r="J32" s="59">
        <v>7</v>
      </c>
      <c r="K32" s="60" t="s">
        <v>395</v>
      </c>
      <c r="L32" s="306"/>
      <c r="M32" s="52">
        <f>+IF(N32="","",M30+1)</f>
        <v>3</v>
      </c>
      <c r="N32" s="61" t="s">
        <v>405</v>
      </c>
      <c r="O32" s="62" t="s">
        <v>406</v>
      </c>
      <c r="P32" s="57">
        <v>3</v>
      </c>
      <c r="Q32" s="57">
        <v>0</v>
      </c>
      <c r="R32" s="57">
        <v>0</v>
      </c>
      <c r="S32" s="58">
        <f>IF(O32="","",SUM(P32,SUM(Q32,R32)/2))</f>
        <v>3</v>
      </c>
      <c r="T32" s="59">
        <v>5</v>
      </c>
      <c r="U32" s="60"/>
      <c r="V32" s="63"/>
      <c r="W32" s="63" t="b">
        <f>NOT(ISERROR((FIND("Seçmeli",E32))))</f>
        <v>0</v>
      </c>
      <c r="X32" s="63" t="b">
        <f>NOT(ISERROR((FIND("Seçmeli",O32))))</f>
        <v>0</v>
      </c>
      <c r="Y32" s="63" t="str">
        <f>+IF(W32=TRUE,J32,"")</f>
        <v/>
      </c>
      <c r="Z32" s="63" t="str">
        <f>+IF(X32=TRUE,T32,"")</f>
        <v/>
      </c>
      <c r="AA32" s="63" t="b">
        <f>NOT(ISERROR((FIND("Bölüm",E32))))</f>
        <v>0</v>
      </c>
      <c r="AB32" s="63" t="b">
        <f>NOT(ISERROR((FIND("Bölüm",O32))))</f>
        <v>0</v>
      </c>
      <c r="AC32" s="63" t="b">
        <f>NOT(ISERROR((FIND("Fakülte",E32))))</f>
        <v>0</v>
      </c>
      <c r="AD32" s="63" t="b">
        <f>NOT(ISERROR((FIND("Fakülte",O32))))</f>
        <v>0</v>
      </c>
      <c r="AE32" s="63" t="b">
        <f>NOT(ISERROR((FIND("Üniversite",E32))))</f>
        <v>0</v>
      </c>
      <c r="AF32" s="63" t="b">
        <f>NOT(ISERROR((FIND("Üniversite",O32))))</f>
        <v>0</v>
      </c>
      <c r="AG32" s="63" t="b">
        <f>NOT(ISERROR((FIND("Staj",E32))))</f>
        <v>0</v>
      </c>
      <c r="AH32" s="63" t="b">
        <f>NOT(ISERROR((FIND("Staj",O32))))</f>
        <v>0</v>
      </c>
      <c r="AI32" s="9" t="str">
        <f>+IF(OR(D32&lt;&gt;"",N32&lt;&gt;""),"","boş")</f>
        <v/>
      </c>
    </row>
    <row r="33" spans="1:35" ht="14.25" hidden="1" customHeight="1" x14ac:dyDescent="0.3">
      <c r="A33" s="309"/>
      <c r="B33" s="306"/>
      <c r="C33" s="269"/>
      <c r="D33" s="270"/>
      <c r="E33" s="271" t="s">
        <v>606</v>
      </c>
      <c r="F33" s="269"/>
      <c r="G33" s="269"/>
      <c r="H33" s="269"/>
      <c r="I33" s="272"/>
      <c r="J33" s="272"/>
      <c r="K33" s="273"/>
      <c r="L33" s="306"/>
      <c r="M33" s="269"/>
      <c r="N33" s="270"/>
      <c r="O33" s="271" t="s">
        <v>607</v>
      </c>
      <c r="P33" s="269"/>
      <c r="Q33" s="269"/>
      <c r="R33" s="269"/>
      <c r="S33" s="272"/>
      <c r="T33" s="272"/>
      <c r="U33" s="273"/>
      <c r="V33" s="63"/>
      <c r="W33" s="63" t="b">
        <f>NOT(ISERROR((FIND("Seçmeli",E32))))</f>
        <v>0</v>
      </c>
      <c r="X33" s="63" t="b">
        <f>NOT(ISERROR((FIND("Seçmeli",O32))))</f>
        <v>0</v>
      </c>
      <c r="Y33" s="63" t="str">
        <f>+IF(W32=TRUE,J32,"")</f>
        <v/>
      </c>
      <c r="Z33" s="63" t="str">
        <f>+IF(X32=TRUE,T32,"")</f>
        <v/>
      </c>
      <c r="AA33" s="63" t="b">
        <f>NOT(ISERROR((FIND("Bölüm",E32))))</f>
        <v>0</v>
      </c>
      <c r="AB33" s="63" t="b">
        <f>NOT(ISERROR((FIND("Bölüm",O32))))</f>
        <v>0</v>
      </c>
      <c r="AC33" s="63" t="b">
        <f>NOT(ISERROR((FIND("Fakülte",E32))))</f>
        <v>0</v>
      </c>
      <c r="AD33" s="63" t="b">
        <f>NOT(ISERROR((FIND("Fakülte",O32))))</f>
        <v>0</v>
      </c>
      <c r="AE33" s="63" t="b">
        <f>NOT(ISERROR((FIND("Üniversite",E32))))</f>
        <v>0</v>
      </c>
      <c r="AF33" s="63" t="b">
        <f>NOT(ISERROR((FIND("Üniversite",O32))))</f>
        <v>0</v>
      </c>
      <c r="AG33" s="63" t="b">
        <f>NOT(ISERROR((FIND("Staj",E32))))</f>
        <v>0</v>
      </c>
      <c r="AH33" s="63" t="b">
        <f>NOT(ISERROR((FIND("Staj",O32))))</f>
        <v>0</v>
      </c>
      <c r="AI33" s="9" t="s">
        <v>521</v>
      </c>
    </row>
    <row r="34" spans="1:35" ht="14.25" customHeight="1" x14ac:dyDescent="0.3">
      <c r="A34" s="309"/>
      <c r="B34" s="306"/>
      <c r="C34" s="52">
        <f>+IF(D34="","",C32+1)</f>
        <v>4</v>
      </c>
      <c r="D34" s="61" t="s">
        <v>191</v>
      </c>
      <c r="E34" s="62" t="s">
        <v>192</v>
      </c>
      <c r="F34" s="57">
        <v>2</v>
      </c>
      <c r="G34" s="57">
        <v>0</v>
      </c>
      <c r="H34" s="57">
        <v>2</v>
      </c>
      <c r="I34" s="58">
        <f>IF(E34="","",SUM(F34,SUM(G34,H34)/2))</f>
        <v>3</v>
      </c>
      <c r="J34" s="59">
        <v>6</v>
      </c>
      <c r="K34" s="60"/>
      <c r="L34" s="306"/>
      <c r="M34" s="52">
        <f>+IF(N34="","",M32+1)</f>
        <v>4</v>
      </c>
      <c r="N34" s="61" t="s">
        <v>407</v>
      </c>
      <c r="O34" s="62" t="s">
        <v>117</v>
      </c>
      <c r="P34" s="57">
        <v>3</v>
      </c>
      <c r="Q34" s="57">
        <v>0</v>
      </c>
      <c r="R34" s="57">
        <v>0</v>
      </c>
      <c r="S34" s="58">
        <f>IF(O34="","",SUM(P34,SUM(Q34,R34)/2))</f>
        <v>3</v>
      </c>
      <c r="T34" s="59">
        <v>6</v>
      </c>
      <c r="U34" s="60"/>
      <c r="V34" s="63"/>
      <c r="W34" s="63" t="b">
        <f>NOT(ISERROR((FIND("Seçmeli",E34))))</f>
        <v>0</v>
      </c>
      <c r="X34" s="63" t="b">
        <f>NOT(ISERROR((FIND("Seçmeli",O34))))</f>
        <v>1</v>
      </c>
      <c r="Y34" s="63" t="str">
        <f>+IF(W34=TRUE,J34,"")</f>
        <v/>
      </c>
      <c r="Z34" s="63">
        <f>+IF(X34=TRUE,T34,"")</f>
        <v>6</v>
      </c>
      <c r="AA34" s="63" t="b">
        <f>NOT(ISERROR((FIND("Bölüm",E34))))</f>
        <v>0</v>
      </c>
      <c r="AB34" s="63" t="b">
        <f>NOT(ISERROR((FIND("Bölüm",O34))))</f>
        <v>1</v>
      </c>
      <c r="AC34" s="63" t="b">
        <f>NOT(ISERROR((FIND("Fakülte",E34))))</f>
        <v>0</v>
      </c>
      <c r="AD34" s="63" t="b">
        <f>NOT(ISERROR((FIND("Fakülte",O34))))</f>
        <v>0</v>
      </c>
      <c r="AE34" s="63" t="b">
        <f>NOT(ISERROR((FIND("Üniversite",E34))))</f>
        <v>0</v>
      </c>
      <c r="AF34" s="63" t="b">
        <f>NOT(ISERROR((FIND("Üniversite",O34))))</f>
        <v>0</v>
      </c>
      <c r="AG34" s="63" t="b">
        <f>NOT(ISERROR((FIND("Staj",E34))))</f>
        <v>0</v>
      </c>
      <c r="AH34" s="63" t="b">
        <f>NOT(ISERROR((FIND("Staj",O34))))</f>
        <v>0</v>
      </c>
      <c r="AI34" s="9" t="str">
        <f>+IF(OR(D34&lt;&gt;"",N34&lt;&gt;""),"","boş")</f>
        <v/>
      </c>
    </row>
    <row r="35" spans="1:35" ht="14.25" hidden="1" customHeight="1" x14ac:dyDescent="0.3">
      <c r="A35" s="309"/>
      <c r="B35" s="306"/>
      <c r="C35" s="269"/>
      <c r="D35" s="270"/>
      <c r="E35" s="271" t="s">
        <v>608</v>
      </c>
      <c r="F35" s="269"/>
      <c r="G35" s="269"/>
      <c r="H35" s="269"/>
      <c r="I35" s="272"/>
      <c r="J35" s="272"/>
      <c r="K35" s="273"/>
      <c r="L35" s="306"/>
      <c r="M35" s="269"/>
      <c r="N35" s="270"/>
      <c r="O35" s="271" t="s">
        <v>553</v>
      </c>
      <c r="P35" s="269"/>
      <c r="Q35" s="269"/>
      <c r="R35" s="269"/>
      <c r="S35" s="272"/>
      <c r="T35" s="272"/>
      <c r="U35" s="273"/>
      <c r="V35" s="63"/>
      <c r="W35" s="63" t="b">
        <f>NOT(ISERROR((FIND("Seçmeli",E34))))</f>
        <v>0</v>
      </c>
      <c r="X35" s="63" t="b">
        <f>NOT(ISERROR((FIND("Seçmeli",O34))))</f>
        <v>1</v>
      </c>
      <c r="Y35" s="63" t="str">
        <f>+IF(W34=TRUE,J34,"")</f>
        <v/>
      </c>
      <c r="Z35" s="63">
        <f>+IF(X34=TRUE,T34,"")</f>
        <v>6</v>
      </c>
      <c r="AA35" s="63" t="b">
        <f>NOT(ISERROR((FIND("Bölüm",E34))))</f>
        <v>0</v>
      </c>
      <c r="AB35" s="63" t="b">
        <f>NOT(ISERROR((FIND("Bölüm",O34))))</f>
        <v>1</v>
      </c>
      <c r="AC35" s="63" t="b">
        <f>NOT(ISERROR((FIND("Fakülte",E34))))</f>
        <v>0</v>
      </c>
      <c r="AD35" s="63" t="b">
        <f>NOT(ISERROR((FIND("Fakülte",O34))))</f>
        <v>0</v>
      </c>
      <c r="AE35" s="63" t="b">
        <f>NOT(ISERROR((FIND("Üniversite",E34))))</f>
        <v>0</v>
      </c>
      <c r="AF35" s="63" t="b">
        <f>NOT(ISERROR((FIND("Üniversite",O34))))</f>
        <v>0</v>
      </c>
      <c r="AG35" s="63" t="b">
        <f>NOT(ISERROR((FIND("Staj",E34))))</f>
        <v>0</v>
      </c>
      <c r="AH35" s="63" t="b">
        <f>NOT(ISERROR((FIND("Staj",O34))))</f>
        <v>0</v>
      </c>
      <c r="AI35" s="9" t="s">
        <v>521</v>
      </c>
    </row>
    <row r="36" spans="1:35" ht="14.25" customHeight="1" x14ac:dyDescent="0.3">
      <c r="A36" s="309"/>
      <c r="B36" s="306"/>
      <c r="C36" s="52">
        <f>+IF(D36="","",C34+1)</f>
        <v>5</v>
      </c>
      <c r="D36" s="61" t="s">
        <v>403</v>
      </c>
      <c r="E36" s="62" t="s">
        <v>115</v>
      </c>
      <c r="F36" s="57">
        <v>3</v>
      </c>
      <c r="G36" s="57">
        <v>0</v>
      </c>
      <c r="H36" s="57">
        <v>0</v>
      </c>
      <c r="I36" s="58">
        <f>IF(E36="","",SUM(F36,SUM(G36,H36)/2))</f>
        <v>3</v>
      </c>
      <c r="J36" s="59">
        <v>6</v>
      </c>
      <c r="K36" s="60"/>
      <c r="L36" s="306"/>
      <c r="M36" s="52">
        <f>+IF(N36="","",M34+1)</f>
        <v>5</v>
      </c>
      <c r="N36" s="61" t="s">
        <v>197</v>
      </c>
      <c r="O36" s="62" t="s">
        <v>155</v>
      </c>
      <c r="P36" s="57">
        <v>3</v>
      </c>
      <c r="Q36" s="57">
        <v>0</v>
      </c>
      <c r="R36" s="57">
        <v>0</v>
      </c>
      <c r="S36" s="58">
        <f>IF(O36="","",SUM(P36,SUM(Q36,R36)/2))</f>
        <v>3</v>
      </c>
      <c r="T36" s="59">
        <v>4</v>
      </c>
      <c r="U36" s="60"/>
      <c r="V36" s="63"/>
      <c r="W36" s="63" t="b">
        <f>NOT(ISERROR((FIND("Seçmeli",E36))))</f>
        <v>1</v>
      </c>
      <c r="X36" s="63" t="b">
        <f>NOT(ISERROR((FIND("Seçmeli",O36))))</f>
        <v>1</v>
      </c>
      <c r="Y36" s="63">
        <f>+IF(W36=TRUE,J36,"")</f>
        <v>6</v>
      </c>
      <c r="Z36" s="63">
        <f>+IF(X36=TRUE,T36,"")</f>
        <v>4</v>
      </c>
      <c r="AA36" s="63" t="b">
        <f>NOT(ISERROR((FIND("Bölüm",E36))))</f>
        <v>1</v>
      </c>
      <c r="AB36" s="63" t="b">
        <f>NOT(ISERROR((FIND("Bölüm",O36))))</f>
        <v>0</v>
      </c>
      <c r="AC36" s="63" t="b">
        <f>NOT(ISERROR((FIND("Fakülte",E36))))</f>
        <v>0</v>
      </c>
      <c r="AD36" s="63" t="b">
        <f>NOT(ISERROR((FIND("Fakülte",O36))))</f>
        <v>1</v>
      </c>
      <c r="AE36" s="63" t="b">
        <f>NOT(ISERROR((FIND("Üniversite",E36))))</f>
        <v>0</v>
      </c>
      <c r="AF36" s="63" t="b">
        <f>NOT(ISERROR((FIND("Üniversite",O36))))</f>
        <v>0</v>
      </c>
      <c r="AG36" s="63" t="b">
        <f>NOT(ISERROR((FIND("Staj",E36))))</f>
        <v>0</v>
      </c>
      <c r="AH36" s="63" t="b">
        <f>NOT(ISERROR((FIND("Staj",O36))))</f>
        <v>0</v>
      </c>
      <c r="AI36" s="9" t="str">
        <f>+IF(OR(D36&lt;&gt;"",N36&lt;&gt;""),"","boş")</f>
        <v/>
      </c>
    </row>
    <row r="37" spans="1:35" ht="14.25" hidden="1" customHeight="1" x14ac:dyDescent="0.3">
      <c r="A37" s="309"/>
      <c r="B37" s="306"/>
      <c r="C37" s="269"/>
      <c r="D37" s="270"/>
      <c r="E37" s="271" t="s">
        <v>551</v>
      </c>
      <c r="F37" s="269"/>
      <c r="G37" s="269"/>
      <c r="H37" s="269"/>
      <c r="I37" s="272"/>
      <c r="J37" s="272"/>
      <c r="K37" s="273"/>
      <c r="L37" s="306"/>
      <c r="M37" s="269"/>
      <c r="N37" s="270"/>
      <c r="O37" s="271" t="s">
        <v>378</v>
      </c>
      <c r="P37" s="269"/>
      <c r="Q37" s="269"/>
      <c r="R37" s="269"/>
      <c r="S37" s="272"/>
      <c r="T37" s="272"/>
      <c r="U37" s="273"/>
      <c r="V37" s="63"/>
      <c r="W37" s="63" t="b">
        <f>NOT(ISERROR((FIND("Seçmeli",E36))))</f>
        <v>1</v>
      </c>
      <c r="X37" s="63" t="b">
        <f>NOT(ISERROR((FIND("Seçmeli",O36))))</f>
        <v>1</v>
      </c>
      <c r="Y37" s="63">
        <f>+IF(W36=TRUE,J36,"")</f>
        <v>6</v>
      </c>
      <c r="Z37" s="63">
        <f>+IF(X36=TRUE,T36,"")</f>
        <v>4</v>
      </c>
      <c r="AA37" s="63" t="b">
        <f>NOT(ISERROR((FIND("Bölüm",E36))))</f>
        <v>1</v>
      </c>
      <c r="AB37" s="63" t="b">
        <f>NOT(ISERROR((FIND("Bölüm",O36))))</f>
        <v>0</v>
      </c>
      <c r="AC37" s="63" t="b">
        <f>NOT(ISERROR((FIND("Fakülte",E36))))</f>
        <v>0</v>
      </c>
      <c r="AD37" s="63" t="b">
        <f>NOT(ISERROR((FIND("Fakülte",O36))))</f>
        <v>1</v>
      </c>
      <c r="AE37" s="63" t="b">
        <f>NOT(ISERROR((FIND("Üniversite",E36))))</f>
        <v>0</v>
      </c>
      <c r="AF37" s="63" t="b">
        <f>NOT(ISERROR((FIND("Üniversite",O36))))</f>
        <v>0</v>
      </c>
      <c r="AG37" s="63" t="b">
        <f>NOT(ISERROR((FIND("Staj",E36))))</f>
        <v>0</v>
      </c>
      <c r="AH37" s="63" t="b">
        <f>NOT(ISERROR((FIND("Staj",O36))))</f>
        <v>0</v>
      </c>
      <c r="AI37" s="9" t="s">
        <v>521</v>
      </c>
    </row>
    <row r="38" spans="1:35" ht="14.25" customHeight="1" x14ac:dyDescent="0.3">
      <c r="A38" s="309"/>
      <c r="B38" s="306"/>
      <c r="C38" s="52">
        <f>+IF(D38="","",C36+1)</f>
        <v>6</v>
      </c>
      <c r="D38" s="61" t="s">
        <v>77</v>
      </c>
      <c r="E38" s="62" t="s">
        <v>78</v>
      </c>
      <c r="F38" s="57">
        <v>2</v>
      </c>
      <c r="G38" s="57">
        <v>0</v>
      </c>
      <c r="H38" s="57">
        <v>0</v>
      </c>
      <c r="I38" s="58">
        <f>IF(E38="","",SUM(F38,SUM(G38,H38)/2))</f>
        <v>2</v>
      </c>
      <c r="J38" s="59">
        <v>2</v>
      </c>
      <c r="K38" s="60"/>
      <c r="L38" s="306"/>
      <c r="M38" s="52">
        <f>+IF(N38="","",M36+1)</f>
        <v>6</v>
      </c>
      <c r="N38" s="61" t="s">
        <v>99</v>
      </c>
      <c r="O38" s="62" t="s">
        <v>100</v>
      </c>
      <c r="P38" s="57">
        <v>2</v>
      </c>
      <c r="Q38" s="57">
        <v>0</v>
      </c>
      <c r="R38" s="57">
        <v>0</v>
      </c>
      <c r="S38" s="58">
        <f>IF(O38="","",SUM(P38,SUM(Q38,R38)/2))</f>
        <v>2</v>
      </c>
      <c r="T38" s="59">
        <v>2</v>
      </c>
      <c r="U38" s="60"/>
      <c r="V38" s="63"/>
      <c r="W38" s="63" t="b">
        <f>NOT(ISERROR((FIND("Seçmeli",E38))))</f>
        <v>0</v>
      </c>
      <c r="X38" s="63" t="b">
        <f>NOT(ISERROR((FIND("Seçmeli",O38))))</f>
        <v>0</v>
      </c>
      <c r="Y38" s="63" t="str">
        <f>+IF(W38=TRUE,J38,"")</f>
        <v/>
      </c>
      <c r="Z38" s="63" t="str">
        <f>+IF(X38=TRUE,T38,"")</f>
        <v/>
      </c>
      <c r="AA38" s="63" t="b">
        <f>NOT(ISERROR((FIND("Bölüm",E38))))</f>
        <v>0</v>
      </c>
      <c r="AB38" s="63" t="b">
        <f>NOT(ISERROR((FIND("Bölüm",O38))))</f>
        <v>0</v>
      </c>
      <c r="AC38" s="63" t="b">
        <f>NOT(ISERROR((FIND("Fakülte",E38))))</f>
        <v>0</v>
      </c>
      <c r="AD38" s="63" t="b">
        <f>NOT(ISERROR((FIND("Fakülte",O38))))</f>
        <v>0</v>
      </c>
      <c r="AE38" s="63" t="b">
        <f>NOT(ISERROR((FIND("Üniversite",E38))))</f>
        <v>0</v>
      </c>
      <c r="AF38" s="63" t="b">
        <f>NOT(ISERROR((FIND("Üniversite",O38))))</f>
        <v>0</v>
      </c>
      <c r="AG38" s="63" t="b">
        <f>NOT(ISERROR((FIND("Staj",E38))))</f>
        <v>0</v>
      </c>
      <c r="AH38" s="63" t="b">
        <f>NOT(ISERROR((FIND("Staj",O38))))</f>
        <v>0</v>
      </c>
      <c r="AI38" s="9" t="str">
        <f>+IF(OR(D38&lt;&gt;"",N38&lt;&gt;""),"","boş")</f>
        <v/>
      </c>
    </row>
    <row r="39" spans="1:35" ht="14.25" hidden="1" customHeight="1" x14ac:dyDescent="0.3">
      <c r="A39" s="309"/>
      <c r="B39" s="306"/>
      <c r="C39" s="269"/>
      <c r="D39" s="270"/>
      <c r="E39" s="271" t="s">
        <v>375</v>
      </c>
      <c r="F39" s="269"/>
      <c r="G39" s="269"/>
      <c r="H39" s="269"/>
      <c r="I39" s="272"/>
      <c r="J39" s="272"/>
      <c r="K39" s="273"/>
      <c r="L39" s="306"/>
      <c r="M39" s="269"/>
      <c r="N39" s="270"/>
      <c r="O39" s="271" t="s">
        <v>376</v>
      </c>
      <c r="P39" s="269"/>
      <c r="Q39" s="269"/>
      <c r="R39" s="269"/>
      <c r="S39" s="272"/>
      <c r="T39" s="272"/>
      <c r="U39" s="273"/>
      <c r="V39" s="63"/>
      <c r="W39" s="63" t="b">
        <f>NOT(ISERROR((FIND("Seçmeli",E38))))</f>
        <v>0</v>
      </c>
      <c r="X39" s="63" t="b">
        <f>NOT(ISERROR((FIND("Seçmeli",O38))))</f>
        <v>0</v>
      </c>
      <c r="Y39" s="63" t="str">
        <f>+IF(W38=TRUE,J38,"")</f>
        <v/>
      </c>
      <c r="Z39" s="63" t="str">
        <f>+IF(X38=TRUE,T38,"")</f>
        <v/>
      </c>
      <c r="AA39" s="63" t="b">
        <f>NOT(ISERROR((FIND("Bölüm",E38))))</f>
        <v>0</v>
      </c>
      <c r="AB39" s="63" t="b">
        <f>NOT(ISERROR((FIND("Bölüm",O38))))</f>
        <v>0</v>
      </c>
      <c r="AC39" s="63" t="b">
        <f>NOT(ISERROR((FIND("Fakülte",E38))))</f>
        <v>0</v>
      </c>
      <c r="AD39" s="63" t="b">
        <f>NOT(ISERROR((FIND("Fakülte",O38))))</f>
        <v>0</v>
      </c>
      <c r="AE39" s="63" t="b">
        <f>NOT(ISERROR((FIND("Üniversite",E38))))</f>
        <v>0</v>
      </c>
      <c r="AF39" s="63" t="b">
        <f>NOT(ISERROR((FIND("Üniversite",O38))))</f>
        <v>0</v>
      </c>
      <c r="AG39" s="63" t="b">
        <f>NOT(ISERROR((FIND("Staj",E38))))</f>
        <v>0</v>
      </c>
      <c r="AH39" s="63" t="b">
        <f>NOT(ISERROR((FIND("Staj",O38))))</f>
        <v>0</v>
      </c>
      <c r="AI39" s="9" t="s">
        <v>521</v>
      </c>
    </row>
    <row r="40" spans="1:35" ht="14.25" customHeight="1" x14ac:dyDescent="0.3">
      <c r="A40" s="309"/>
      <c r="B40" s="306"/>
      <c r="C40" s="52" t="str">
        <f>+IF(D40="","",C38+1)</f>
        <v/>
      </c>
      <c r="D40" s="61"/>
      <c r="E40" s="62"/>
      <c r="F40" s="57"/>
      <c r="G40" s="57"/>
      <c r="H40" s="57"/>
      <c r="I40" s="58" t="str">
        <f>IF(E40="","",SUM(F40,SUM(G40,H40)/2))</f>
        <v/>
      </c>
      <c r="J40" s="59"/>
      <c r="K40" s="60"/>
      <c r="L40" s="306"/>
      <c r="M40" s="52" t="str">
        <f>+IF(N40="","",M38+1)</f>
        <v/>
      </c>
      <c r="N40" s="61"/>
      <c r="O40" s="62"/>
      <c r="P40" s="57"/>
      <c r="Q40" s="57"/>
      <c r="R40" s="57"/>
      <c r="S40" s="58" t="str">
        <f>IF(O40="","",SUM(P40,SUM(Q40,R40)/2))</f>
        <v/>
      </c>
      <c r="T40" s="59"/>
      <c r="U40" s="60"/>
      <c r="V40" s="63"/>
      <c r="W40" s="63" t="b">
        <f>NOT(ISERROR((FIND("Seçmeli",E40))))</f>
        <v>0</v>
      </c>
      <c r="X40" s="63" t="b">
        <f>NOT(ISERROR((FIND("Seçmeli",O40))))</f>
        <v>0</v>
      </c>
      <c r="Y40" s="63" t="str">
        <f>+IF(W40=TRUE,J40,"")</f>
        <v/>
      </c>
      <c r="Z40" s="63" t="str">
        <f>+IF(X40=TRUE,T40,"")</f>
        <v/>
      </c>
      <c r="AA40" s="63" t="b">
        <f>NOT(ISERROR((FIND("Bölüm",E40))))</f>
        <v>0</v>
      </c>
      <c r="AB40" s="63" t="b">
        <f>NOT(ISERROR((FIND("Bölüm",O40))))</f>
        <v>0</v>
      </c>
      <c r="AC40" s="63" t="b">
        <f>NOT(ISERROR((FIND("Fakülte",E40))))</f>
        <v>0</v>
      </c>
      <c r="AD40" s="63" t="b">
        <f>NOT(ISERROR((FIND("Fakülte",O40))))</f>
        <v>0</v>
      </c>
      <c r="AE40" s="63" t="b">
        <f>NOT(ISERROR((FIND("Üniversite",E40))))</f>
        <v>0</v>
      </c>
      <c r="AF40" s="63" t="b">
        <f>NOT(ISERROR((FIND("Üniversite",O40))))</f>
        <v>0</v>
      </c>
      <c r="AG40" s="63" t="b">
        <f>NOT(ISERROR((FIND("Staj",E40))))</f>
        <v>0</v>
      </c>
      <c r="AH40" s="63" t="b">
        <f>NOT(ISERROR((FIND("Staj",O40))))</f>
        <v>0</v>
      </c>
      <c r="AI40" s="9" t="str">
        <f>+IF(OR(D40&lt;&gt;"",N40&lt;&gt;""),"","boş")</f>
        <v>boş</v>
      </c>
    </row>
    <row r="41" spans="1:35" ht="14.25" hidden="1" customHeight="1" x14ac:dyDescent="0.3">
      <c r="A41" s="309"/>
      <c r="B41" s="306"/>
      <c r="C41" s="269"/>
      <c r="D41" s="270"/>
      <c r="E41" s="271"/>
      <c r="F41" s="269"/>
      <c r="G41" s="269"/>
      <c r="H41" s="269"/>
      <c r="I41" s="272"/>
      <c r="J41" s="272"/>
      <c r="K41" s="273"/>
      <c r="L41" s="306"/>
      <c r="M41" s="269"/>
      <c r="N41" s="270"/>
      <c r="O41" s="271"/>
      <c r="P41" s="269"/>
      <c r="Q41" s="269"/>
      <c r="R41" s="269"/>
      <c r="S41" s="272"/>
      <c r="T41" s="272"/>
      <c r="U41" s="273"/>
      <c r="V41" s="63"/>
      <c r="W41" s="63" t="b">
        <f>NOT(ISERROR((FIND("Seçmeli",E40))))</f>
        <v>0</v>
      </c>
      <c r="X41" s="63" t="b">
        <f>NOT(ISERROR((FIND("Seçmeli",O40))))</f>
        <v>0</v>
      </c>
      <c r="Y41" s="63" t="str">
        <f>+IF(W40=TRUE,J40,"")</f>
        <v/>
      </c>
      <c r="Z41" s="63" t="str">
        <f>+IF(X40=TRUE,T40,"")</f>
        <v/>
      </c>
      <c r="AA41" s="63" t="b">
        <f>NOT(ISERROR((FIND("Bölüm",E40))))</f>
        <v>0</v>
      </c>
      <c r="AB41" s="63" t="b">
        <f>NOT(ISERROR((FIND("Bölüm",O40))))</f>
        <v>0</v>
      </c>
      <c r="AC41" s="63" t="b">
        <f>NOT(ISERROR((FIND("Fakülte",E40))))</f>
        <v>0</v>
      </c>
      <c r="AD41" s="63" t="b">
        <f>NOT(ISERROR((FIND("Fakülte",O40))))</f>
        <v>0</v>
      </c>
      <c r="AE41" s="63" t="b">
        <f>NOT(ISERROR((FIND("Üniversite",E40))))</f>
        <v>0</v>
      </c>
      <c r="AF41" s="63" t="b">
        <f>NOT(ISERROR((FIND("Üniversite",O40))))</f>
        <v>0</v>
      </c>
      <c r="AG41" s="63" t="b">
        <f>NOT(ISERROR((FIND("Staj",E40))))</f>
        <v>0</v>
      </c>
      <c r="AH41" s="63" t="b">
        <f>NOT(ISERROR((FIND("Staj",O40))))</f>
        <v>0</v>
      </c>
      <c r="AI41" s="9" t="s">
        <v>521</v>
      </c>
    </row>
    <row r="42" spans="1:35" ht="14.25" customHeight="1" x14ac:dyDescent="0.3">
      <c r="A42" s="309"/>
      <c r="B42" s="306"/>
      <c r="C42" s="52" t="str">
        <f>+IF(D42="","",C40+1)</f>
        <v/>
      </c>
      <c r="D42" s="61"/>
      <c r="E42" s="62"/>
      <c r="F42" s="57"/>
      <c r="G42" s="57"/>
      <c r="H42" s="57"/>
      <c r="I42" s="58" t="str">
        <f>IF(E42="","",SUM(F42,SUM(G42,H42)/2))</f>
        <v/>
      </c>
      <c r="J42" s="59"/>
      <c r="K42" s="60"/>
      <c r="L42" s="306"/>
      <c r="M42" s="52" t="str">
        <f>+IF(N42="","",M40+1)</f>
        <v/>
      </c>
      <c r="N42" s="61"/>
      <c r="O42" s="62"/>
      <c r="P42" s="57"/>
      <c r="Q42" s="57"/>
      <c r="R42" s="57"/>
      <c r="S42" s="58" t="str">
        <f>IF(O42="","",SUM(P42,SUM(Q42,R42)/2))</f>
        <v/>
      </c>
      <c r="T42" s="59"/>
      <c r="U42" s="60"/>
      <c r="V42" s="63"/>
      <c r="W42" s="63" t="b">
        <f>NOT(ISERROR((FIND("Seçmeli",E42))))</f>
        <v>0</v>
      </c>
      <c r="X42" s="63" t="b">
        <f>NOT(ISERROR((FIND("Seçmeli",O42))))</f>
        <v>0</v>
      </c>
      <c r="Y42" s="63" t="str">
        <f>+IF(W42=TRUE,J42,"")</f>
        <v/>
      </c>
      <c r="Z42" s="63" t="str">
        <f>+IF(X42=TRUE,T42,"")</f>
        <v/>
      </c>
      <c r="AA42" s="63" t="b">
        <f>NOT(ISERROR((FIND("Bölüm",E42))))</f>
        <v>0</v>
      </c>
      <c r="AB42" s="63" t="b">
        <f>NOT(ISERROR((FIND("Bölüm",O42))))</f>
        <v>0</v>
      </c>
      <c r="AC42" s="63" t="b">
        <f>NOT(ISERROR((FIND("Fakülte",E42))))</f>
        <v>0</v>
      </c>
      <c r="AD42" s="63" t="b">
        <f>NOT(ISERROR((FIND("Fakülte",O42))))</f>
        <v>0</v>
      </c>
      <c r="AE42" s="63" t="b">
        <f>NOT(ISERROR((FIND("Üniversite",E42))))</f>
        <v>0</v>
      </c>
      <c r="AF42" s="63" t="b">
        <f>NOT(ISERROR((FIND("Üniversite",O42))))</f>
        <v>0</v>
      </c>
      <c r="AG42" s="63" t="b">
        <f>NOT(ISERROR((FIND("Staj",E42))))</f>
        <v>0</v>
      </c>
      <c r="AH42" s="63" t="b">
        <f>NOT(ISERROR((FIND("Staj",O42))))</f>
        <v>0</v>
      </c>
      <c r="AI42" s="9" t="str">
        <f>+IF(OR(D42&lt;&gt;"",N42&lt;&gt;""),"","boş")</f>
        <v>boş</v>
      </c>
    </row>
    <row r="43" spans="1:35" ht="14.25" hidden="1" customHeight="1" x14ac:dyDescent="0.3">
      <c r="A43" s="309"/>
      <c r="B43" s="306"/>
      <c r="C43" s="269"/>
      <c r="D43" s="270"/>
      <c r="E43" s="271"/>
      <c r="F43" s="269"/>
      <c r="G43" s="269"/>
      <c r="H43" s="269"/>
      <c r="I43" s="272"/>
      <c r="J43" s="272"/>
      <c r="K43" s="273"/>
      <c r="L43" s="306"/>
      <c r="M43" s="269"/>
      <c r="N43" s="270"/>
      <c r="O43" s="271"/>
      <c r="P43" s="269"/>
      <c r="Q43" s="269"/>
      <c r="R43" s="269"/>
      <c r="S43" s="272"/>
      <c r="T43" s="272"/>
      <c r="U43" s="273"/>
      <c r="V43" s="63"/>
      <c r="W43" s="63" t="b">
        <f>NOT(ISERROR((FIND("Seçmeli",E42))))</f>
        <v>0</v>
      </c>
      <c r="X43" s="63" t="b">
        <f>NOT(ISERROR((FIND("Seçmeli",O42))))</f>
        <v>0</v>
      </c>
      <c r="Y43" s="63" t="str">
        <f>+IF(W42=TRUE,J42,"")</f>
        <v/>
      </c>
      <c r="Z43" s="63" t="str">
        <f>+IF(X42=TRUE,T42,"")</f>
        <v/>
      </c>
      <c r="AA43" s="63" t="b">
        <f>NOT(ISERROR((FIND("Bölüm",E42))))</f>
        <v>0</v>
      </c>
      <c r="AB43" s="63" t="b">
        <f>NOT(ISERROR((FIND("Bölüm",O42))))</f>
        <v>0</v>
      </c>
      <c r="AC43" s="63" t="b">
        <f>NOT(ISERROR((FIND("Fakülte",E42))))</f>
        <v>0</v>
      </c>
      <c r="AD43" s="63" t="b">
        <f>NOT(ISERROR((FIND("Fakülte",O42))))</f>
        <v>0</v>
      </c>
      <c r="AE43" s="63" t="b">
        <f>NOT(ISERROR((FIND("Üniversite",E42))))</f>
        <v>0</v>
      </c>
      <c r="AF43" s="63" t="b">
        <f>NOT(ISERROR((FIND("Üniversite",O42))))</f>
        <v>0</v>
      </c>
      <c r="AG43" s="63" t="b">
        <f>NOT(ISERROR((FIND("Staj",E42))))</f>
        <v>0</v>
      </c>
      <c r="AH43" s="63" t="b">
        <f>NOT(ISERROR((FIND("Staj",O42))))</f>
        <v>0</v>
      </c>
      <c r="AI43" s="9" t="s">
        <v>521</v>
      </c>
    </row>
    <row r="44" spans="1:35" ht="14.25" customHeight="1" x14ac:dyDescent="0.3">
      <c r="A44" s="309"/>
      <c r="B44" s="306"/>
      <c r="C44" s="52" t="str">
        <f>+IF(D44="","",C42+1)</f>
        <v/>
      </c>
      <c r="D44" s="61"/>
      <c r="E44" s="62"/>
      <c r="F44" s="57"/>
      <c r="G44" s="57"/>
      <c r="H44" s="57"/>
      <c r="I44" s="58" t="str">
        <f>IF(E44="","",SUM(F44,SUM(G44,H44)/2))</f>
        <v/>
      </c>
      <c r="J44" s="59"/>
      <c r="K44" s="60"/>
      <c r="L44" s="306"/>
      <c r="M44" s="52" t="str">
        <f>+IF(N44="","",M42+1)</f>
        <v/>
      </c>
      <c r="N44" s="61"/>
      <c r="O44" s="62"/>
      <c r="P44" s="57"/>
      <c r="Q44" s="57"/>
      <c r="R44" s="57"/>
      <c r="S44" s="58" t="str">
        <f>IF(O44="","",SUM(P44,SUM(Q44,R44)/2))</f>
        <v/>
      </c>
      <c r="T44" s="59"/>
      <c r="U44" s="60"/>
      <c r="V44" s="63"/>
      <c r="W44" s="63" t="b">
        <f>NOT(ISERROR((FIND("Seçmeli",E44))))</f>
        <v>0</v>
      </c>
      <c r="X44" s="63" t="b">
        <f>NOT(ISERROR((FIND("Seçmeli",O44))))</f>
        <v>0</v>
      </c>
      <c r="Y44" s="63" t="str">
        <f>+IF(W44=TRUE,J44,"")</f>
        <v/>
      </c>
      <c r="Z44" s="63" t="str">
        <f>+IF(X44=TRUE,T44,"")</f>
        <v/>
      </c>
      <c r="AA44" s="63" t="b">
        <f>NOT(ISERROR((FIND("Bölüm",E44))))</f>
        <v>0</v>
      </c>
      <c r="AB44" s="63" t="b">
        <f>NOT(ISERROR((FIND("Bölüm",O44))))</f>
        <v>0</v>
      </c>
      <c r="AC44" s="63" t="b">
        <f>NOT(ISERROR((FIND("Fakülte",E44))))</f>
        <v>0</v>
      </c>
      <c r="AD44" s="63" t="b">
        <f>NOT(ISERROR((FIND("Fakülte",O44))))</f>
        <v>0</v>
      </c>
      <c r="AE44" s="63" t="b">
        <f>NOT(ISERROR((FIND("Üniversite",E44))))</f>
        <v>0</v>
      </c>
      <c r="AF44" s="63" t="b">
        <f>NOT(ISERROR((FIND("Üniversite",O44))))</f>
        <v>0</v>
      </c>
      <c r="AG44" s="63" t="b">
        <f>NOT(ISERROR((FIND("Staj",E44))))</f>
        <v>0</v>
      </c>
      <c r="AH44" s="63" t="b">
        <f>NOT(ISERROR((FIND("Staj",O44))))</f>
        <v>0</v>
      </c>
      <c r="AI44" s="9" t="str">
        <f>+IF(OR(D44&lt;&gt;"",N44&lt;&gt;""),"","boş")</f>
        <v>boş</v>
      </c>
    </row>
    <row r="45" spans="1:35" ht="14.25" hidden="1" customHeight="1" x14ac:dyDescent="0.3">
      <c r="A45" s="309"/>
      <c r="B45" s="306"/>
      <c r="C45" s="269"/>
      <c r="D45" s="270"/>
      <c r="E45" s="271"/>
      <c r="F45" s="269"/>
      <c r="G45" s="269"/>
      <c r="H45" s="269"/>
      <c r="I45" s="272"/>
      <c r="J45" s="272"/>
      <c r="K45" s="273"/>
      <c r="L45" s="306"/>
      <c r="M45" s="269"/>
      <c r="N45" s="270"/>
      <c r="O45" s="271"/>
      <c r="P45" s="269"/>
      <c r="Q45" s="269"/>
      <c r="R45" s="269"/>
      <c r="S45" s="272"/>
      <c r="T45" s="272"/>
      <c r="U45" s="273"/>
      <c r="V45" s="63"/>
      <c r="W45" s="63" t="b">
        <f>NOT(ISERROR((FIND("Seçmeli",E44))))</f>
        <v>0</v>
      </c>
      <c r="X45" s="63" t="b">
        <f>NOT(ISERROR((FIND("Seçmeli",O44))))</f>
        <v>0</v>
      </c>
      <c r="Y45" s="63" t="str">
        <f>+IF(W44=TRUE,J44,"")</f>
        <v/>
      </c>
      <c r="Z45" s="63" t="str">
        <f>+IF(X44=TRUE,T44,"")</f>
        <v/>
      </c>
      <c r="AA45" s="63" t="b">
        <f>NOT(ISERROR((FIND("Bölüm",E44))))</f>
        <v>0</v>
      </c>
      <c r="AB45" s="63" t="b">
        <f>NOT(ISERROR((FIND("Bölüm",O44))))</f>
        <v>0</v>
      </c>
      <c r="AC45" s="63" t="b">
        <f>NOT(ISERROR((FIND("Fakülte",E44))))</f>
        <v>0</v>
      </c>
      <c r="AD45" s="63" t="b">
        <f>NOT(ISERROR((FIND("Fakülte",O44))))</f>
        <v>0</v>
      </c>
      <c r="AE45" s="63" t="b">
        <f>NOT(ISERROR((FIND("Üniversite",E44))))</f>
        <v>0</v>
      </c>
      <c r="AF45" s="63" t="b">
        <f>NOT(ISERROR((FIND("Üniversite",O44))))</f>
        <v>0</v>
      </c>
      <c r="AG45" s="63" t="b">
        <f>NOT(ISERROR((FIND("Staj",E44))))</f>
        <v>0</v>
      </c>
      <c r="AH45" s="63" t="b">
        <f>NOT(ISERROR((FIND("Staj",O44))))</f>
        <v>0</v>
      </c>
      <c r="AI45" s="9" t="s">
        <v>521</v>
      </c>
    </row>
    <row r="46" spans="1:35" ht="14.25" customHeight="1" x14ac:dyDescent="0.3">
      <c r="A46" s="309"/>
      <c r="B46" s="306"/>
      <c r="C46" s="52" t="str">
        <f>+IF(D46="","",C44+1)</f>
        <v/>
      </c>
      <c r="D46" s="61"/>
      <c r="E46" s="62"/>
      <c r="F46" s="57"/>
      <c r="G46" s="57"/>
      <c r="H46" s="57"/>
      <c r="I46" s="58" t="str">
        <f>IF(E46="","",SUM(F46,SUM(G46,H46)/2))</f>
        <v/>
      </c>
      <c r="J46" s="59"/>
      <c r="K46" s="60"/>
      <c r="L46" s="306"/>
      <c r="M46" s="52" t="str">
        <f>+IF(N46="","",M44+1)</f>
        <v/>
      </c>
      <c r="N46" s="61"/>
      <c r="O46" s="62"/>
      <c r="P46" s="57"/>
      <c r="Q46" s="57"/>
      <c r="R46" s="57"/>
      <c r="S46" s="58" t="str">
        <f>IF(O46="","",SUM(P46,SUM(Q46,R46)/2))</f>
        <v/>
      </c>
      <c r="T46" s="59"/>
      <c r="U46" s="60"/>
      <c r="V46" s="63"/>
      <c r="W46" s="63" t="b">
        <f>NOT(ISERROR((FIND("Seçmeli",E46))))</f>
        <v>0</v>
      </c>
      <c r="X46" s="63" t="b">
        <f>NOT(ISERROR((FIND("Seçmeli",O46))))</f>
        <v>0</v>
      </c>
      <c r="Y46" s="63" t="str">
        <f>+IF(W46=TRUE,J46,"")</f>
        <v/>
      </c>
      <c r="Z46" s="63" t="str">
        <f>+IF(X46=TRUE,T46,"")</f>
        <v/>
      </c>
      <c r="AA46" s="63" t="b">
        <f>NOT(ISERROR((FIND("Bölüm",E46))))</f>
        <v>0</v>
      </c>
      <c r="AB46" s="63" t="b">
        <f>NOT(ISERROR((FIND("Bölüm",O46))))</f>
        <v>0</v>
      </c>
      <c r="AC46" s="63" t="b">
        <f>NOT(ISERROR((FIND("Fakülte",E46))))</f>
        <v>0</v>
      </c>
      <c r="AD46" s="63" t="b">
        <f>NOT(ISERROR((FIND("Fakülte",O46))))</f>
        <v>0</v>
      </c>
      <c r="AE46" s="63" t="b">
        <f>NOT(ISERROR((FIND("Üniversite",E46))))</f>
        <v>0</v>
      </c>
      <c r="AF46" s="63" t="b">
        <f>NOT(ISERROR((FIND("Üniversite",O46))))</f>
        <v>0</v>
      </c>
      <c r="AG46" s="63" t="b">
        <f>NOT(ISERROR((FIND("Staj",E46))))</f>
        <v>0</v>
      </c>
      <c r="AH46" s="63" t="b">
        <f>NOT(ISERROR((FIND("Staj",O46))))</f>
        <v>0</v>
      </c>
      <c r="AI46" s="9" t="str">
        <f>+IF(OR(D46&lt;&gt;"",N46&lt;&gt;""),"","boş")</f>
        <v>boş</v>
      </c>
    </row>
    <row r="47" spans="1:35" ht="14.25" hidden="1" customHeight="1" x14ac:dyDescent="0.3">
      <c r="A47" s="309"/>
      <c r="B47" s="306"/>
      <c r="C47" s="269"/>
      <c r="D47" s="270"/>
      <c r="E47" s="271"/>
      <c r="F47" s="269"/>
      <c r="G47" s="269"/>
      <c r="H47" s="269"/>
      <c r="I47" s="272"/>
      <c r="J47" s="272"/>
      <c r="K47" s="273"/>
      <c r="L47" s="306"/>
      <c r="M47" s="269"/>
      <c r="N47" s="270"/>
      <c r="O47" s="271"/>
      <c r="P47" s="269"/>
      <c r="Q47" s="269"/>
      <c r="R47" s="269"/>
      <c r="S47" s="272"/>
      <c r="T47" s="272"/>
      <c r="U47" s="273"/>
      <c r="V47" s="63"/>
      <c r="W47" s="63" t="b">
        <f>NOT(ISERROR((FIND("Seçmeli",E46))))</f>
        <v>0</v>
      </c>
      <c r="X47" s="63" t="b">
        <f>NOT(ISERROR((FIND("Seçmeli",O46))))</f>
        <v>0</v>
      </c>
      <c r="Y47" s="63" t="str">
        <f>+IF(W46=TRUE,J46,"")</f>
        <v/>
      </c>
      <c r="Z47" s="63" t="str">
        <f>+IF(X46=TRUE,T46,"")</f>
        <v/>
      </c>
      <c r="AA47" s="63" t="b">
        <f>NOT(ISERROR((FIND("Bölüm",E46))))</f>
        <v>0</v>
      </c>
      <c r="AB47" s="63" t="b">
        <f>NOT(ISERROR((FIND("Bölüm",O46))))</f>
        <v>0</v>
      </c>
      <c r="AC47" s="63" t="b">
        <f>NOT(ISERROR((FIND("Fakülte",E46))))</f>
        <v>0</v>
      </c>
      <c r="AD47" s="63" t="b">
        <f>NOT(ISERROR((FIND("Fakülte",O46))))</f>
        <v>0</v>
      </c>
      <c r="AE47" s="63" t="b">
        <f>NOT(ISERROR((FIND("Üniversite",E46))))</f>
        <v>0</v>
      </c>
      <c r="AF47" s="63" t="b">
        <f>NOT(ISERROR((FIND("Üniversite",O46))))</f>
        <v>0</v>
      </c>
      <c r="AG47" s="63" t="b">
        <f>NOT(ISERROR((FIND("Staj",E46))))</f>
        <v>0</v>
      </c>
      <c r="AH47" s="63" t="b">
        <f>NOT(ISERROR((FIND("Staj",O46))))</f>
        <v>0</v>
      </c>
      <c r="AI47" s="9" t="s">
        <v>521</v>
      </c>
    </row>
    <row r="48" spans="1:35" ht="14.25" customHeight="1" x14ac:dyDescent="0.3">
      <c r="A48" s="309"/>
      <c r="B48" s="306"/>
      <c r="C48" s="72"/>
      <c r="D48" s="73"/>
      <c r="E48" s="78" t="s">
        <v>40</v>
      </c>
      <c r="F48" s="74">
        <f t="shared" ref="F48:J48" si="6">+SUM(F28:F47)</f>
        <v>16</v>
      </c>
      <c r="G48" s="75">
        <f t="shared" si="6"/>
        <v>2</v>
      </c>
      <c r="H48" s="75">
        <f t="shared" si="6"/>
        <v>4</v>
      </c>
      <c r="I48" s="75">
        <f t="shared" si="6"/>
        <v>19</v>
      </c>
      <c r="J48" s="76">
        <f t="shared" si="6"/>
        <v>32</v>
      </c>
      <c r="K48" s="77"/>
      <c r="L48" s="306"/>
      <c r="M48" s="72"/>
      <c r="N48" s="73"/>
      <c r="O48" s="78" t="s">
        <v>40</v>
      </c>
      <c r="P48" s="74">
        <f t="shared" ref="P48:T48" si="7">+SUM(P28:P47)</f>
        <v>17</v>
      </c>
      <c r="Q48" s="75">
        <f t="shared" si="7"/>
        <v>0</v>
      </c>
      <c r="R48" s="75">
        <f t="shared" si="7"/>
        <v>2</v>
      </c>
      <c r="S48" s="75">
        <f t="shared" si="7"/>
        <v>18</v>
      </c>
      <c r="T48" s="76">
        <f t="shared" si="7"/>
        <v>28</v>
      </c>
      <c r="U48" s="77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9"/>
    </row>
    <row r="49" spans="1:35" ht="14.25" customHeight="1" x14ac:dyDescent="0.3">
      <c r="A49" s="310"/>
      <c r="B49" s="307"/>
      <c r="C49" s="86"/>
      <c r="D49" s="87"/>
      <c r="E49" s="88" t="s">
        <v>41</v>
      </c>
      <c r="F49" s="90">
        <f t="shared" ref="F49:J49" si="8">P26+F48</f>
        <v>51</v>
      </c>
      <c r="G49" s="90">
        <f t="shared" si="8"/>
        <v>6</v>
      </c>
      <c r="H49" s="90">
        <f t="shared" si="8"/>
        <v>14</v>
      </c>
      <c r="I49" s="90">
        <f t="shared" si="8"/>
        <v>61</v>
      </c>
      <c r="J49" s="91">
        <f t="shared" si="8"/>
        <v>92</v>
      </c>
      <c r="K49" s="92"/>
      <c r="L49" s="307"/>
      <c r="M49" s="86"/>
      <c r="N49" s="87"/>
      <c r="O49" s="88" t="s">
        <v>41</v>
      </c>
      <c r="P49" s="90">
        <f t="shared" ref="P49:T49" si="9">F49+P48</f>
        <v>68</v>
      </c>
      <c r="Q49" s="90">
        <f t="shared" si="9"/>
        <v>6</v>
      </c>
      <c r="R49" s="90">
        <f t="shared" si="9"/>
        <v>16</v>
      </c>
      <c r="S49" s="90">
        <f t="shared" si="9"/>
        <v>79</v>
      </c>
      <c r="T49" s="91">
        <f t="shared" si="9"/>
        <v>120</v>
      </c>
      <c r="U49" s="92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9"/>
    </row>
    <row r="50" spans="1:35" ht="14.25" customHeight="1" x14ac:dyDescent="0.3">
      <c r="A50" s="327" t="s">
        <v>102</v>
      </c>
      <c r="B50" s="263">
        <v>5</v>
      </c>
      <c r="C50" s="264" t="s">
        <v>5</v>
      </c>
      <c r="D50" s="265" t="s">
        <v>6</v>
      </c>
      <c r="E50" s="265" t="s">
        <v>7</v>
      </c>
      <c r="F50" s="266" t="s">
        <v>8</v>
      </c>
      <c r="G50" s="266" t="s">
        <v>9</v>
      </c>
      <c r="H50" s="266" t="s">
        <v>10</v>
      </c>
      <c r="I50" s="266" t="s">
        <v>11</v>
      </c>
      <c r="J50" s="267" t="s">
        <v>3</v>
      </c>
      <c r="K50" s="268" t="s">
        <v>12</v>
      </c>
      <c r="L50" s="263">
        <v>6</v>
      </c>
      <c r="M50" s="264" t="s">
        <v>5</v>
      </c>
      <c r="N50" s="265" t="s">
        <v>6</v>
      </c>
      <c r="O50" s="265" t="s">
        <v>7</v>
      </c>
      <c r="P50" s="266" t="s">
        <v>8</v>
      </c>
      <c r="Q50" s="266" t="s">
        <v>9</v>
      </c>
      <c r="R50" s="266" t="s">
        <v>10</v>
      </c>
      <c r="S50" s="266" t="s">
        <v>11</v>
      </c>
      <c r="T50" s="267" t="s">
        <v>3</v>
      </c>
      <c r="U50" s="268" t="s">
        <v>12</v>
      </c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9"/>
    </row>
    <row r="51" spans="1:35" ht="14.25" customHeight="1" x14ac:dyDescent="0.3">
      <c r="A51" s="309"/>
      <c r="B51" s="328" t="s">
        <v>103</v>
      </c>
      <c r="C51" s="52">
        <f>+IF(D51="","",1)</f>
        <v>1</v>
      </c>
      <c r="D51" s="61" t="s">
        <v>408</v>
      </c>
      <c r="E51" s="62" t="s">
        <v>105</v>
      </c>
      <c r="F51" s="57">
        <v>0</v>
      </c>
      <c r="G51" s="57">
        <v>0</v>
      </c>
      <c r="H51" s="57">
        <v>0</v>
      </c>
      <c r="I51" s="58">
        <f>IF(E51="","",SUM(F51,SUM(G51,H51)/2))</f>
        <v>0</v>
      </c>
      <c r="J51" s="274">
        <v>3</v>
      </c>
      <c r="K51" s="60"/>
      <c r="L51" s="328" t="s">
        <v>120</v>
      </c>
      <c r="M51" s="52">
        <f>+IF(N51="","",1)</f>
        <v>1</v>
      </c>
      <c r="N51" s="61" t="s">
        <v>414</v>
      </c>
      <c r="O51" s="62" t="s">
        <v>415</v>
      </c>
      <c r="P51" s="57">
        <v>2</v>
      </c>
      <c r="Q51" s="57">
        <v>0</v>
      </c>
      <c r="R51" s="57">
        <v>2</v>
      </c>
      <c r="S51" s="58">
        <f>IF(O51="","",SUM(P51,SUM(Q51,R51)/2))</f>
        <v>3</v>
      </c>
      <c r="T51" s="59">
        <v>6</v>
      </c>
      <c r="U51" s="60" t="s">
        <v>187</v>
      </c>
      <c r="V51" s="63"/>
      <c r="W51" s="63" t="b">
        <f>NOT(ISERROR((FIND("Seçmeli",E51))))</f>
        <v>0</v>
      </c>
      <c r="X51" s="63" t="b">
        <f>NOT(ISERROR((FIND("Seçmeli",O51))))</f>
        <v>0</v>
      </c>
      <c r="Y51" s="63" t="str">
        <f>+IF(W51=TRUE,J51,"")</f>
        <v/>
      </c>
      <c r="Z51" s="63" t="str">
        <f>+IF(X51=TRUE,T51,"")</f>
        <v/>
      </c>
      <c r="AA51" s="63" t="b">
        <f>NOT(ISERROR((FIND("Bölüm",E51))))</f>
        <v>0</v>
      </c>
      <c r="AB51" s="63" t="b">
        <f>NOT(ISERROR((FIND("Bölüm",O51))))</f>
        <v>0</v>
      </c>
      <c r="AC51" s="63" t="b">
        <f>NOT(ISERROR((FIND("Fakülte",E51))))</f>
        <v>0</v>
      </c>
      <c r="AD51" s="63" t="b">
        <f>NOT(ISERROR((FIND("Fakülte",O51))))</f>
        <v>0</v>
      </c>
      <c r="AE51" s="63" t="b">
        <f>NOT(ISERROR((FIND("Üniversite",E51))))</f>
        <v>0</v>
      </c>
      <c r="AF51" s="63" t="b">
        <f>NOT(ISERROR((FIND("Üniversite",O51))))</f>
        <v>0</v>
      </c>
      <c r="AG51" s="63" t="b">
        <f>NOT(ISERROR((FIND("Staj",E51))))</f>
        <v>1</v>
      </c>
      <c r="AH51" s="63" t="b">
        <f>NOT(ISERROR((FIND("Staj",O51))))</f>
        <v>0</v>
      </c>
      <c r="AI51" s="9" t="str">
        <f>+IF(OR(D51&lt;&gt;"",N51&lt;&gt;""),"","boş")</f>
        <v/>
      </c>
    </row>
    <row r="52" spans="1:35" ht="14.25" hidden="1" customHeight="1" x14ac:dyDescent="0.3">
      <c r="A52" s="309"/>
      <c r="B52" s="306"/>
      <c r="C52" s="269"/>
      <c r="D52" s="270"/>
      <c r="E52" s="271" t="s">
        <v>609</v>
      </c>
      <c r="F52" s="269"/>
      <c r="G52" s="269"/>
      <c r="H52" s="269"/>
      <c r="I52" s="272"/>
      <c r="J52" s="272"/>
      <c r="K52" s="273"/>
      <c r="L52" s="306"/>
      <c r="M52" s="269"/>
      <c r="N52" s="270"/>
      <c r="O52" s="271" t="s">
        <v>610</v>
      </c>
      <c r="P52" s="269"/>
      <c r="Q52" s="269"/>
      <c r="R52" s="269"/>
      <c r="S52" s="272"/>
      <c r="T52" s="272"/>
      <c r="U52" s="273"/>
      <c r="V52" s="63"/>
      <c r="W52" s="63" t="b">
        <f>NOT(ISERROR((FIND("Seçmeli",E51))))</f>
        <v>0</v>
      </c>
      <c r="X52" s="63" t="b">
        <f>NOT(ISERROR((FIND("Seçmeli",O51))))</f>
        <v>0</v>
      </c>
      <c r="Y52" s="63" t="str">
        <f>+IF(W51=TRUE,J51,"")</f>
        <v/>
      </c>
      <c r="Z52" s="63" t="str">
        <f>+IF(X51=TRUE,T51,"")</f>
        <v/>
      </c>
      <c r="AA52" s="63" t="b">
        <f>NOT(ISERROR((FIND("Bölüm",E51))))</f>
        <v>0</v>
      </c>
      <c r="AB52" s="63" t="b">
        <f>NOT(ISERROR((FIND("Bölüm",O51))))</f>
        <v>0</v>
      </c>
      <c r="AC52" s="63" t="b">
        <f>NOT(ISERROR((FIND("Fakülte",E51))))</f>
        <v>0</v>
      </c>
      <c r="AD52" s="63" t="b">
        <f>NOT(ISERROR((FIND("Fakülte",O51))))</f>
        <v>0</v>
      </c>
      <c r="AE52" s="63" t="b">
        <f>NOT(ISERROR((FIND("Üniversite",E51))))</f>
        <v>0</v>
      </c>
      <c r="AF52" s="63" t="b">
        <f>NOT(ISERROR((FIND("Üniversite",O51))))</f>
        <v>0</v>
      </c>
      <c r="AG52" s="63" t="b">
        <f>NOT(ISERROR((FIND("Staj",E51))))</f>
        <v>1</v>
      </c>
      <c r="AH52" s="63" t="b">
        <f>NOT(ISERROR((FIND("Staj",O51))))</f>
        <v>0</v>
      </c>
      <c r="AI52" s="9" t="s">
        <v>521</v>
      </c>
    </row>
    <row r="53" spans="1:35" ht="14.25" customHeight="1" x14ac:dyDescent="0.3">
      <c r="A53" s="309"/>
      <c r="B53" s="306"/>
      <c r="C53" s="52">
        <f>+IF(D53="","",C51+1)</f>
        <v>2</v>
      </c>
      <c r="D53" s="61" t="s">
        <v>409</v>
      </c>
      <c r="E53" s="62" t="s">
        <v>410</v>
      </c>
      <c r="F53" s="57">
        <v>3</v>
      </c>
      <c r="G53" s="57">
        <v>0</v>
      </c>
      <c r="H53" s="57">
        <v>2</v>
      </c>
      <c r="I53" s="58">
        <f>IF(E53="","",SUM(F53,SUM(G53,H53)/2))</f>
        <v>4</v>
      </c>
      <c r="J53" s="59">
        <v>6</v>
      </c>
      <c r="K53" s="60"/>
      <c r="L53" s="306"/>
      <c r="M53" s="52">
        <f>+IF(N53="","",M51+1)</f>
        <v>2</v>
      </c>
      <c r="N53" s="61" t="s">
        <v>416</v>
      </c>
      <c r="O53" s="62" t="s">
        <v>417</v>
      </c>
      <c r="P53" s="57">
        <v>3</v>
      </c>
      <c r="Q53" s="57">
        <v>0</v>
      </c>
      <c r="R53" s="57">
        <v>0</v>
      </c>
      <c r="S53" s="58">
        <f>IF(O53="","",SUM(P53,SUM(Q53,R53)/2))</f>
        <v>3</v>
      </c>
      <c r="T53" s="59">
        <v>6</v>
      </c>
      <c r="U53" s="60" t="s">
        <v>395</v>
      </c>
      <c r="V53" s="63"/>
      <c r="W53" s="63" t="b">
        <f>NOT(ISERROR((FIND("Seçmeli",E53))))</f>
        <v>0</v>
      </c>
      <c r="X53" s="63" t="b">
        <f>NOT(ISERROR((FIND("Seçmeli",O53))))</f>
        <v>0</v>
      </c>
      <c r="Y53" s="63" t="str">
        <f>+IF(W53=TRUE,J53,"")</f>
        <v/>
      </c>
      <c r="Z53" s="63" t="str">
        <f>+IF(X53=TRUE,T53,"")</f>
        <v/>
      </c>
      <c r="AA53" s="63" t="b">
        <f>NOT(ISERROR((FIND("Bölüm",E53))))</f>
        <v>0</v>
      </c>
      <c r="AB53" s="63" t="b">
        <f>NOT(ISERROR((FIND("Bölüm",O53))))</f>
        <v>0</v>
      </c>
      <c r="AC53" s="63" t="b">
        <f>NOT(ISERROR((FIND("Fakülte",E53))))</f>
        <v>0</v>
      </c>
      <c r="AD53" s="63" t="b">
        <f>NOT(ISERROR((FIND("Fakülte",O53))))</f>
        <v>0</v>
      </c>
      <c r="AE53" s="63" t="b">
        <f>NOT(ISERROR((FIND("Üniversite",E53))))</f>
        <v>0</v>
      </c>
      <c r="AF53" s="63" t="b">
        <f>NOT(ISERROR((FIND("Üniversite",O53))))</f>
        <v>0</v>
      </c>
      <c r="AG53" s="63" t="b">
        <f>NOT(ISERROR((FIND("Staj",E53))))</f>
        <v>0</v>
      </c>
      <c r="AH53" s="63" t="b">
        <f>NOT(ISERROR((FIND("Staj",O53))))</f>
        <v>0</v>
      </c>
      <c r="AI53" s="9" t="str">
        <f>+IF(OR(D53&lt;&gt;"",N53&lt;&gt;""),"","boş")</f>
        <v/>
      </c>
    </row>
    <row r="54" spans="1:35" ht="14.25" hidden="1" customHeight="1" x14ac:dyDescent="0.3">
      <c r="A54" s="309"/>
      <c r="B54" s="306"/>
      <c r="C54" s="269"/>
      <c r="D54" s="270"/>
      <c r="E54" s="271" t="s">
        <v>611</v>
      </c>
      <c r="F54" s="269"/>
      <c r="G54" s="269"/>
      <c r="H54" s="269"/>
      <c r="I54" s="272"/>
      <c r="J54" s="272"/>
      <c r="K54" s="273"/>
      <c r="L54" s="306"/>
      <c r="M54" s="269"/>
      <c r="N54" s="270"/>
      <c r="O54" s="271" t="s">
        <v>612</v>
      </c>
      <c r="P54" s="269"/>
      <c r="Q54" s="269"/>
      <c r="R54" s="269"/>
      <c r="S54" s="272"/>
      <c r="T54" s="272"/>
      <c r="U54" s="273"/>
      <c r="V54" s="63"/>
      <c r="W54" s="63" t="b">
        <f>NOT(ISERROR((FIND("Seçmeli",E53))))</f>
        <v>0</v>
      </c>
      <c r="X54" s="63" t="b">
        <f>NOT(ISERROR((FIND("Seçmeli",O53))))</f>
        <v>0</v>
      </c>
      <c r="Y54" s="63" t="str">
        <f>+IF(W53=TRUE,J53,"")</f>
        <v/>
      </c>
      <c r="Z54" s="63" t="str">
        <f>+IF(X53=TRUE,T53,"")</f>
        <v/>
      </c>
      <c r="AA54" s="63" t="b">
        <f>NOT(ISERROR((FIND("Bölüm",E53))))</f>
        <v>0</v>
      </c>
      <c r="AB54" s="63" t="b">
        <f>NOT(ISERROR((FIND("Bölüm",O53))))</f>
        <v>0</v>
      </c>
      <c r="AC54" s="63" t="b">
        <f>NOT(ISERROR((FIND("Fakülte",E53))))</f>
        <v>0</v>
      </c>
      <c r="AD54" s="63" t="b">
        <f>NOT(ISERROR((FIND("Fakülte",O53))))</f>
        <v>0</v>
      </c>
      <c r="AE54" s="63" t="b">
        <f>NOT(ISERROR((FIND("Üniversite",E53))))</f>
        <v>0</v>
      </c>
      <c r="AF54" s="63" t="b">
        <f>NOT(ISERROR((FIND("Üniversite",O53))))</f>
        <v>0</v>
      </c>
      <c r="AG54" s="63" t="b">
        <f>NOT(ISERROR((FIND("Staj",E53))))</f>
        <v>0</v>
      </c>
      <c r="AH54" s="63" t="b">
        <f>NOT(ISERROR((FIND("Staj",O53))))</f>
        <v>0</v>
      </c>
      <c r="AI54" s="9" t="s">
        <v>521</v>
      </c>
    </row>
    <row r="55" spans="1:35" ht="14.25" customHeight="1" x14ac:dyDescent="0.3">
      <c r="A55" s="309"/>
      <c r="B55" s="306"/>
      <c r="C55" s="52">
        <f>+IF(D55="","",C53+1)</f>
        <v>3</v>
      </c>
      <c r="D55" s="61" t="s">
        <v>411</v>
      </c>
      <c r="E55" s="62" t="s">
        <v>412</v>
      </c>
      <c r="F55" s="57">
        <v>3</v>
      </c>
      <c r="G55" s="57">
        <v>0</v>
      </c>
      <c r="H55" s="57">
        <v>0</v>
      </c>
      <c r="I55" s="58">
        <f>IF(E55="","",SUM(F55,SUM(G55,H55)/2))</f>
        <v>3</v>
      </c>
      <c r="J55" s="274">
        <v>5</v>
      </c>
      <c r="K55" s="60" t="s">
        <v>404</v>
      </c>
      <c r="L55" s="306"/>
      <c r="M55" s="52">
        <f>+IF(N55="","",M53+1)</f>
        <v>3</v>
      </c>
      <c r="N55" s="61" t="s">
        <v>418</v>
      </c>
      <c r="O55" s="62" t="s">
        <v>132</v>
      </c>
      <c r="P55" s="57">
        <v>3</v>
      </c>
      <c r="Q55" s="57">
        <v>0</v>
      </c>
      <c r="R55" s="57">
        <v>0</v>
      </c>
      <c r="S55" s="58">
        <f>IF(O55="","",SUM(P55,SUM(Q55,R55)/2))</f>
        <v>3</v>
      </c>
      <c r="T55" s="59">
        <v>6</v>
      </c>
      <c r="U55" s="60"/>
      <c r="V55" s="63"/>
      <c r="W55" s="63" t="b">
        <f>NOT(ISERROR((FIND("Seçmeli",E55))))</f>
        <v>0</v>
      </c>
      <c r="X55" s="63" t="b">
        <f>NOT(ISERROR((FIND("Seçmeli",O55))))</f>
        <v>1</v>
      </c>
      <c r="Y55" s="63" t="str">
        <f>+IF(W55=TRUE,J55,"")</f>
        <v/>
      </c>
      <c r="Z55" s="63">
        <f>+IF(X55=TRUE,T55,"")</f>
        <v>6</v>
      </c>
      <c r="AA55" s="63" t="b">
        <f>NOT(ISERROR((FIND("Bölüm",E55))))</f>
        <v>0</v>
      </c>
      <c r="AB55" s="63" t="b">
        <f>NOT(ISERROR((FIND("Bölüm",O55))))</f>
        <v>1</v>
      </c>
      <c r="AC55" s="63" t="b">
        <f>NOT(ISERROR((FIND("Fakülte",E55))))</f>
        <v>0</v>
      </c>
      <c r="AD55" s="63" t="b">
        <f>NOT(ISERROR((FIND("Fakülte",O55))))</f>
        <v>0</v>
      </c>
      <c r="AE55" s="63" t="b">
        <f>NOT(ISERROR((FIND("Üniversite",E55))))</f>
        <v>0</v>
      </c>
      <c r="AF55" s="63" t="b">
        <f>NOT(ISERROR((FIND("Üniversite",O55))))</f>
        <v>0</v>
      </c>
      <c r="AG55" s="63" t="b">
        <f>NOT(ISERROR((FIND("Staj",E55))))</f>
        <v>0</v>
      </c>
      <c r="AH55" s="63" t="b">
        <f>NOT(ISERROR((FIND("Staj",O55))))</f>
        <v>0</v>
      </c>
      <c r="AI55" s="9" t="str">
        <f>+IF(OR(D55&lt;&gt;"",N55&lt;&gt;""),"","boş")</f>
        <v/>
      </c>
    </row>
    <row r="56" spans="1:35" ht="14.25" hidden="1" customHeight="1" x14ac:dyDescent="0.3">
      <c r="A56" s="309"/>
      <c r="B56" s="306"/>
      <c r="C56" s="269"/>
      <c r="D56" s="270"/>
      <c r="E56" s="271" t="s">
        <v>613</v>
      </c>
      <c r="F56" s="269"/>
      <c r="G56" s="269"/>
      <c r="H56" s="269"/>
      <c r="I56" s="272"/>
      <c r="J56" s="272"/>
      <c r="K56" s="273"/>
      <c r="L56" s="306"/>
      <c r="M56" s="269"/>
      <c r="N56" s="270"/>
      <c r="O56" s="271" t="s">
        <v>552</v>
      </c>
      <c r="P56" s="269"/>
      <c r="Q56" s="269"/>
      <c r="R56" s="269"/>
      <c r="S56" s="272"/>
      <c r="T56" s="272"/>
      <c r="U56" s="273"/>
      <c r="V56" s="63"/>
      <c r="W56" s="63" t="b">
        <f>NOT(ISERROR((FIND("Seçmeli",E55))))</f>
        <v>0</v>
      </c>
      <c r="X56" s="63" t="b">
        <f>NOT(ISERROR((FIND("Seçmeli",O55))))</f>
        <v>1</v>
      </c>
      <c r="Y56" s="63" t="str">
        <f>+IF(W55=TRUE,J55,"")</f>
        <v/>
      </c>
      <c r="Z56" s="63">
        <f>+IF(X55=TRUE,T55,"")</f>
        <v>6</v>
      </c>
      <c r="AA56" s="63" t="b">
        <f>NOT(ISERROR((FIND("Bölüm",E55))))</f>
        <v>0</v>
      </c>
      <c r="AB56" s="63" t="b">
        <f>NOT(ISERROR((FIND("Bölüm",O55))))</f>
        <v>1</v>
      </c>
      <c r="AC56" s="63" t="b">
        <f>NOT(ISERROR((FIND("Fakülte",E55))))</f>
        <v>0</v>
      </c>
      <c r="AD56" s="63" t="b">
        <f>NOT(ISERROR((FIND("Fakülte",O55))))</f>
        <v>0</v>
      </c>
      <c r="AE56" s="63" t="b">
        <f>NOT(ISERROR((FIND("Üniversite",E55))))</f>
        <v>0</v>
      </c>
      <c r="AF56" s="63" t="b">
        <f>NOT(ISERROR((FIND("Üniversite",O55))))</f>
        <v>0</v>
      </c>
      <c r="AG56" s="63" t="b">
        <f>NOT(ISERROR((FIND("Staj",E55))))</f>
        <v>0</v>
      </c>
      <c r="AH56" s="63" t="b">
        <f>NOT(ISERROR((FIND("Staj",O55))))</f>
        <v>0</v>
      </c>
      <c r="AI56" s="9" t="s">
        <v>521</v>
      </c>
    </row>
    <row r="57" spans="1:35" ht="14.25" customHeight="1" x14ac:dyDescent="0.3">
      <c r="A57" s="309"/>
      <c r="B57" s="306"/>
      <c r="C57" s="52">
        <f>+IF(D57="","",C55+1)</f>
        <v>4</v>
      </c>
      <c r="D57" s="61" t="s">
        <v>413</v>
      </c>
      <c r="E57" s="62" t="s">
        <v>130</v>
      </c>
      <c r="F57" s="57">
        <v>3</v>
      </c>
      <c r="G57" s="57">
        <v>0</v>
      </c>
      <c r="H57" s="57">
        <v>0</v>
      </c>
      <c r="I57" s="58">
        <f>IF(E57="","",SUM(F57,SUM(G57,H57)/2))</f>
        <v>3</v>
      </c>
      <c r="J57" s="59">
        <v>6</v>
      </c>
      <c r="K57" s="60"/>
      <c r="L57" s="306"/>
      <c r="M57" s="52">
        <f>+IF(N57="","",M55+1)</f>
        <v>4</v>
      </c>
      <c r="N57" s="61" t="s">
        <v>419</v>
      </c>
      <c r="O57" s="62" t="s">
        <v>420</v>
      </c>
      <c r="P57" s="57">
        <v>3</v>
      </c>
      <c r="Q57" s="57">
        <v>0</v>
      </c>
      <c r="R57" s="57">
        <v>0</v>
      </c>
      <c r="S57" s="58">
        <f>IF(O57="","",SUM(P57,SUM(Q57,R57)/2))</f>
        <v>3</v>
      </c>
      <c r="T57" s="59">
        <v>4</v>
      </c>
      <c r="U57" s="60"/>
      <c r="V57" s="63"/>
      <c r="W57" s="63" t="b">
        <f>NOT(ISERROR((FIND("Seçmeli",E57))))</f>
        <v>1</v>
      </c>
      <c r="X57" s="63" t="b">
        <f>NOT(ISERROR((FIND("Seçmeli",O57))))</f>
        <v>1</v>
      </c>
      <c r="Y57" s="63">
        <f>+IF(W57=TRUE,J57,"")</f>
        <v>6</v>
      </c>
      <c r="Z57" s="63">
        <f>+IF(X57=TRUE,T57,"")</f>
        <v>4</v>
      </c>
      <c r="AA57" s="63" t="b">
        <f>NOT(ISERROR((FIND("Bölüm",E57))))</f>
        <v>1</v>
      </c>
      <c r="AB57" s="63" t="b">
        <f>NOT(ISERROR((FIND("Bölüm",O57))))</f>
        <v>0</v>
      </c>
      <c r="AC57" s="63" t="b">
        <f>NOT(ISERROR((FIND("Fakülte",E57))))</f>
        <v>0</v>
      </c>
      <c r="AD57" s="63" t="b">
        <f>NOT(ISERROR((FIND("Fakülte",O57))))</f>
        <v>1</v>
      </c>
      <c r="AE57" s="63" t="b">
        <f>NOT(ISERROR((FIND("Üniversite",E57))))</f>
        <v>0</v>
      </c>
      <c r="AF57" s="63" t="b">
        <f>NOT(ISERROR((FIND("Üniversite",O57))))</f>
        <v>0</v>
      </c>
      <c r="AG57" s="63" t="b">
        <f>NOT(ISERROR((FIND("Staj",E57))))</f>
        <v>0</v>
      </c>
      <c r="AH57" s="63" t="b">
        <f>NOT(ISERROR((FIND("Staj",O57))))</f>
        <v>0</v>
      </c>
      <c r="AI57" s="9" t="str">
        <f>+IF(OR(D57&lt;&gt;"",N57&lt;&gt;""),"","boş")</f>
        <v/>
      </c>
    </row>
    <row r="58" spans="1:35" ht="14.25" hidden="1" customHeight="1" x14ac:dyDescent="0.3">
      <c r="A58" s="309"/>
      <c r="B58" s="306"/>
      <c r="C58" s="269"/>
      <c r="D58" s="270"/>
      <c r="E58" s="271" t="s">
        <v>550</v>
      </c>
      <c r="F58" s="269"/>
      <c r="G58" s="269"/>
      <c r="H58" s="269"/>
      <c r="I58" s="272"/>
      <c r="J58" s="272"/>
      <c r="K58" s="273"/>
      <c r="L58" s="306"/>
      <c r="M58" s="269"/>
      <c r="N58" s="270"/>
      <c r="O58" s="271" t="s">
        <v>597</v>
      </c>
      <c r="P58" s="269"/>
      <c r="Q58" s="269"/>
      <c r="R58" s="269"/>
      <c r="S58" s="272"/>
      <c r="T58" s="272"/>
      <c r="U58" s="273"/>
      <c r="V58" s="63"/>
      <c r="W58" s="63" t="b">
        <f>NOT(ISERROR((FIND("Seçmeli",E57))))</f>
        <v>1</v>
      </c>
      <c r="X58" s="63" t="b">
        <f>NOT(ISERROR((FIND("Seçmeli",O57))))</f>
        <v>1</v>
      </c>
      <c r="Y58" s="63">
        <f>+IF(W57=TRUE,J57,"")</f>
        <v>6</v>
      </c>
      <c r="Z58" s="63">
        <f>+IF(X57=TRUE,T57,"")</f>
        <v>4</v>
      </c>
      <c r="AA58" s="63" t="b">
        <f>NOT(ISERROR((FIND("Bölüm",E57))))</f>
        <v>1</v>
      </c>
      <c r="AB58" s="63" t="b">
        <f>NOT(ISERROR((FIND("Bölüm",O57))))</f>
        <v>0</v>
      </c>
      <c r="AC58" s="63" t="b">
        <f>NOT(ISERROR((FIND("Fakülte",E57))))</f>
        <v>0</v>
      </c>
      <c r="AD58" s="63" t="b">
        <f>NOT(ISERROR((FIND("Fakülte",O57))))</f>
        <v>1</v>
      </c>
      <c r="AE58" s="63" t="b">
        <f>NOT(ISERROR((FIND("Üniversite",E57))))</f>
        <v>0</v>
      </c>
      <c r="AF58" s="63" t="b">
        <f>NOT(ISERROR((FIND("Üniversite",O57))))</f>
        <v>0</v>
      </c>
      <c r="AG58" s="63" t="b">
        <f>NOT(ISERROR((FIND("Staj",E57))))</f>
        <v>0</v>
      </c>
      <c r="AH58" s="63" t="b">
        <f>NOT(ISERROR((FIND("Staj",O57))))</f>
        <v>0</v>
      </c>
      <c r="AI58" s="9" t="s">
        <v>521</v>
      </c>
    </row>
    <row r="59" spans="1:35" ht="14.25" customHeight="1" x14ac:dyDescent="0.3">
      <c r="A59" s="309"/>
      <c r="B59" s="306"/>
      <c r="C59" s="52">
        <f>+IF(D59="","",C57+1)</f>
        <v>5</v>
      </c>
      <c r="D59" s="61" t="s">
        <v>198</v>
      </c>
      <c r="E59" s="62" t="s">
        <v>173</v>
      </c>
      <c r="F59" s="57">
        <v>3</v>
      </c>
      <c r="G59" s="57">
        <v>0</v>
      </c>
      <c r="H59" s="57">
        <v>0</v>
      </c>
      <c r="I59" s="58">
        <f>IF(E59="","",SUM(F59,SUM(G59,H59)/2))</f>
        <v>3</v>
      </c>
      <c r="J59" s="59">
        <v>4</v>
      </c>
      <c r="K59" s="60"/>
      <c r="L59" s="306"/>
      <c r="M59" s="52">
        <f>+IF(N59="","",M57+1)</f>
        <v>5</v>
      </c>
      <c r="N59" s="61" t="s">
        <v>421</v>
      </c>
      <c r="O59" s="62" t="s">
        <v>422</v>
      </c>
      <c r="P59" s="57">
        <v>3</v>
      </c>
      <c r="Q59" s="57">
        <v>0</v>
      </c>
      <c r="R59" s="57">
        <v>0</v>
      </c>
      <c r="S59" s="58">
        <f>IF(O59="","",SUM(P59,SUM(Q59,R59)/2))</f>
        <v>3</v>
      </c>
      <c r="T59" s="59">
        <v>4</v>
      </c>
      <c r="U59" s="60"/>
      <c r="V59" s="63"/>
      <c r="W59" s="63" t="b">
        <f>NOT(ISERROR((FIND("Seçmeli",E59))))</f>
        <v>1</v>
      </c>
      <c r="X59" s="63" t="b">
        <f>NOT(ISERROR((FIND("Seçmeli",O59))))</f>
        <v>1</v>
      </c>
      <c r="Y59" s="63">
        <f>+IF(W59=TRUE,J59,"")</f>
        <v>4</v>
      </c>
      <c r="Z59" s="63">
        <f>+IF(X59=TRUE,T59,"")</f>
        <v>4</v>
      </c>
      <c r="AA59" s="63" t="b">
        <f>NOT(ISERROR((FIND("Bölüm",E59))))</f>
        <v>0</v>
      </c>
      <c r="AB59" s="63" t="b">
        <f>NOT(ISERROR((FIND("Bölüm",O59))))</f>
        <v>0</v>
      </c>
      <c r="AC59" s="63" t="b">
        <f>NOT(ISERROR((FIND("Fakülte",E59))))</f>
        <v>1</v>
      </c>
      <c r="AD59" s="63" t="b">
        <f>NOT(ISERROR((FIND("Fakülte",O59))))</f>
        <v>1</v>
      </c>
      <c r="AE59" s="63" t="b">
        <f>NOT(ISERROR((FIND("Üniversite",E59))))</f>
        <v>0</v>
      </c>
      <c r="AF59" s="63" t="b">
        <f>NOT(ISERROR((FIND("Üniversite",O59))))</f>
        <v>0</v>
      </c>
      <c r="AG59" s="63" t="b">
        <f>NOT(ISERROR((FIND("Staj",E59))))</f>
        <v>0</v>
      </c>
      <c r="AH59" s="63" t="b">
        <f>NOT(ISERROR((FIND("Staj",O59))))</f>
        <v>0</v>
      </c>
      <c r="AI59" s="9" t="str">
        <f>+IF(OR(D59&lt;&gt;"",N59&lt;&gt;""),"","boş")</f>
        <v/>
      </c>
    </row>
    <row r="60" spans="1:35" ht="14.25" hidden="1" customHeight="1" x14ac:dyDescent="0.3">
      <c r="A60" s="309"/>
      <c r="B60" s="306"/>
      <c r="C60" s="269"/>
      <c r="D60" s="270"/>
      <c r="E60" s="271" t="s">
        <v>380</v>
      </c>
      <c r="F60" s="269"/>
      <c r="G60" s="269"/>
      <c r="H60" s="269"/>
      <c r="I60" s="272"/>
      <c r="J60" s="272"/>
      <c r="K60" s="273"/>
      <c r="L60" s="306"/>
      <c r="M60" s="269"/>
      <c r="N60" s="270"/>
      <c r="O60" s="271" t="s">
        <v>614</v>
      </c>
      <c r="P60" s="269"/>
      <c r="Q60" s="269"/>
      <c r="R60" s="269"/>
      <c r="S60" s="272"/>
      <c r="T60" s="272"/>
      <c r="U60" s="273"/>
      <c r="V60" s="63"/>
      <c r="W60" s="63" t="b">
        <f>NOT(ISERROR((FIND("Seçmeli",E59))))</f>
        <v>1</v>
      </c>
      <c r="X60" s="63" t="b">
        <f>NOT(ISERROR((FIND("Seçmeli",O59))))</f>
        <v>1</v>
      </c>
      <c r="Y60" s="63">
        <f>+IF(W59=TRUE,J59,"")</f>
        <v>4</v>
      </c>
      <c r="Z60" s="63">
        <f>+IF(X59=TRUE,T59,"")</f>
        <v>4</v>
      </c>
      <c r="AA60" s="63" t="b">
        <f>NOT(ISERROR((FIND("Bölüm",E59))))</f>
        <v>0</v>
      </c>
      <c r="AB60" s="63" t="b">
        <f>NOT(ISERROR((FIND("Bölüm",O59))))</f>
        <v>0</v>
      </c>
      <c r="AC60" s="63" t="b">
        <f>NOT(ISERROR((FIND("Fakülte",E59))))</f>
        <v>1</v>
      </c>
      <c r="AD60" s="63" t="b">
        <f>NOT(ISERROR((FIND("Fakülte",O59))))</f>
        <v>1</v>
      </c>
      <c r="AE60" s="63" t="b">
        <f>NOT(ISERROR((FIND("Üniversite",E59))))</f>
        <v>0</v>
      </c>
      <c r="AF60" s="63" t="b">
        <f>NOT(ISERROR((FIND("Üniversite",O59))))</f>
        <v>0</v>
      </c>
      <c r="AG60" s="63" t="b">
        <f>NOT(ISERROR((FIND("Staj",E59))))</f>
        <v>0</v>
      </c>
      <c r="AH60" s="63" t="b">
        <f>NOT(ISERROR((FIND("Staj",O59))))</f>
        <v>0</v>
      </c>
      <c r="AI60" s="9" t="s">
        <v>521</v>
      </c>
    </row>
    <row r="61" spans="1:35" ht="14.25" customHeight="1" x14ac:dyDescent="0.3">
      <c r="A61" s="309"/>
      <c r="B61" s="306"/>
      <c r="C61" s="52">
        <f>+IF(D61="","",C59+1)</f>
        <v>6</v>
      </c>
      <c r="D61" s="61" t="s">
        <v>182</v>
      </c>
      <c r="E61" s="62" t="s">
        <v>157</v>
      </c>
      <c r="F61" s="57">
        <v>2</v>
      </c>
      <c r="G61" s="57">
        <v>0</v>
      </c>
      <c r="H61" s="57">
        <v>0</v>
      </c>
      <c r="I61" s="58">
        <f>IF(E61="","",SUM(F61,SUM(G61,H61)/2))</f>
        <v>2</v>
      </c>
      <c r="J61" s="59">
        <v>3</v>
      </c>
      <c r="K61" s="60"/>
      <c r="L61" s="306"/>
      <c r="M61" s="52">
        <f>+IF(N61="","",M59+1)</f>
        <v>6</v>
      </c>
      <c r="N61" s="61" t="s">
        <v>133</v>
      </c>
      <c r="O61" s="62" t="s">
        <v>175</v>
      </c>
      <c r="P61" s="57">
        <v>2</v>
      </c>
      <c r="Q61" s="57">
        <v>0</v>
      </c>
      <c r="R61" s="57">
        <v>0</v>
      </c>
      <c r="S61" s="58">
        <f>IF(O61="","",SUM(P61,SUM(Q61,R61)/2))</f>
        <v>2</v>
      </c>
      <c r="T61" s="59">
        <v>3</v>
      </c>
      <c r="U61" s="60"/>
      <c r="V61" s="63"/>
      <c r="W61" s="63" t="b">
        <f>NOT(ISERROR((FIND("Seçmeli",E61))))</f>
        <v>1</v>
      </c>
      <c r="X61" s="63" t="b">
        <f>NOT(ISERROR((FIND("Seçmeli",O61))))</f>
        <v>1</v>
      </c>
      <c r="Y61" s="63">
        <f>+IF(W61=TRUE,J61,"")</f>
        <v>3</v>
      </c>
      <c r="Z61" s="63">
        <f>+IF(X61=TRUE,T61,"")</f>
        <v>3</v>
      </c>
      <c r="AA61" s="63" t="b">
        <f>NOT(ISERROR((FIND("Bölüm",E61))))</f>
        <v>0</v>
      </c>
      <c r="AB61" s="63" t="b">
        <f>NOT(ISERROR((FIND("Bölüm",O61))))</f>
        <v>0</v>
      </c>
      <c r="AC61" s="63" t="b">
        <f>NOT(ISERROR((FIND("Fakülte",E61))))</f>
        <v>0</v>
      </c>
      <c r="AD61" s="63" t="b">
        <f>NOT(ISERROR((FIND("Fakülte",O61))))</f>
        <v>0</v>
      </c>
      <c r="AE61" s="63" t="b">
        <f>NOT(ISERROR((FIND("Üniversite",E61))))</f>
        <v>1</v>
      </c>
      <c r="AF61" s="63" t="b">
        <f>NOT(ISERROR((FIND("Üniversite",O61))))</f>
        <v>1</v>
      </c>
      <c r="AG61" s="63" t="b">
        <f>NOT(ISERROR((FIND("Staj",E61))))</f>
        <v>0</v>
      </c>
      <c r="AH61" s="63" t="b">
        <f>NOT(ISERROR((FIND("Staj",O61))))</f>
        <v>0</v>
      </c>
      <c r="AI61" s="9" t="str">
        <f>+IF(OR(D61&lt;&gt;"",N61&lt;&gt;""),"","boş")</f>
        <v/>
      </c>
    </row>
    <row r="62" spans="1:35" ht="14.25" hidden="1" customHeight="1" x14ac:dyDescent="0.3">
      <c r="A62" s="309"/>
      <c r="B62" s="306"/>
      <c r="C62" s="269"/>
      <c r="D62" s="270"/>
      <c r="E62" s="271" t="s">
        <v>381</v>
      </c>
      <c r="F62" s="269"/>
      <c r="G62" s="269"/>
      <c r="H62" s="269"/>
      <c r="I62" s="272"/>
      <c r="J62" s="272"/>
      <c r="K62" s="273"/>
      <c r="L62" s="306"/>
      <c r="M62" s="269"/>
      <c r="N62" s="270"/>
      <c r="O62" s="271" t="s">
        <v>568</v>
      </c>
      <c r="P62" s="269"/>
      <c r="Q62" s="269"/>
      <c r="R62" s="269"/>
      <c r="S62" s="272"/>
      <c r="T62" s="272"/>
      <c r="U62" s="273"/>
      <c r="V62" s="63"/>
      <c r="W62" s="63" t="b">
        <f>NOT(ISERROR((FIND("Seçmeli",E61))))</f>
        <v>1</v>
      </c>
      <c r="X62" s="63" t="b">
        <f>NOT(ISERROR((FIND("Seçmeli",O61))))</f>
        <v>1</v>
      </c>
      <c r="Y62" s="63">
        <f>+IF(W61=TRUE,J61,"")</f>
        <v>3</v>
      </c>
      <c r="Z62" s="63">
        <f>+IF(X61=TRUE,T61,"")</f>
        <v>3</v>
      </c>
      <c r="AA62" s="63" t="b">
        <f>NOT(ISERROR((FIND("Bölüm",E61))))</f>
        <v>0</v>
      </c>
      <c r="AB62" s="63" t="b">
        <f>NOT(ISERROR((FIND("Bölüm",O61))))</f>
        <v>0</v>
      </c>
      <c r="AC62" s="63" t="b">
        <f>NOT(ISERROR((FIND("Fakülte",E61))))</f>
        <v>0</v>
      </c>
      <c r="AD62" s="63" t="b">
        <f>NOT(ISERROR((FIND("Fakülte",O61))))</f>
        <v>0</v>
      </c>
      <c r="AE62" s="63" t="b">
        <f>NOT(ISERROR((FIND("Üniversite",E61))))</f>
        <v>1</v>
      </c>
      <c r="AF62" s="63" t="b">
        <f>NOT(ISERROR((FIND("Üniversite",O61))))</f>
        <v>1</v>
      </c>
      <c r="AG62" s="63" t="b">
        <f>NOT(ISERROR((FIND("Staj",E61))))</f>
        <v>0</v>
      </c>
      <c r="AH62" s="63" t="b">
        <f>NOT(ISERROR((FIND("Staj",O61))))</f>
        <v>0</v>
      </c>
      <c r="AI62" s="9" t="s">
        <v>521</v>
      </c>
    </row>
    <row r="63" spans="1:35" ht="14.25" customHeight="1" x14ac:dyDescent="0.3">
      <c r="A63" s="309"/>
      <c r="B63" s="306"/>
      <c r="C63" s="52">
        <f>+IF(D63="","",C61+1)</f>
        <v>7</v>
      </c>
      <c r="D63" s="61" t="s">
        <v>118</v>
      </c>
      <c r="E63" s="62" t="s">
        <v>119</v>
      </c>
      <c r="F63" s="57">
        <v>2</v>
      </c>
      <c r="G63" s="57">
        <v>0</v>
      </c>
      <c r="H63" s="57">
        <v>0</v>
      </c>
      <c r="I63" s="58">
        <f>IF(E63="","",SUM(F63,SUM(G63,H63)/2))</f>
        <v>2</v>
      </c>
      <c r="J63" s="59">
        <v>2</v>
      </c>
      <c r="K63" s="60"/>
      <c r="L63" s="306"/>
      <c r="M63" s="52">
        <f>+IF(N63="","",M61+1)</f>
        <v>7</v>
      </c>
      <c r="N63" s="61" t="s">
        <v>136</v>
      </c>
      <c r="O63" s="62" t="s">
        <v>137</v>
      </c>
      <c r="P63" s="57">
        <v>2</v>
      </c>
      <c r="Q63" s="57">
        <v>0</v>
      </c>
      <c r="R63" s="57">
        <v>0</v>
      </c>
      <c r="S63" s="58">
        <f>IF(O63="","",SUM(P63,SUM(Q63,R63)/2))</f>
        <v>2</v>
      </c>
      <c r="T63" s="59">
        <v>2</v>
      </c>
      <c r="U63" s="60"/>
      <c r="V63" s="63"/>
      <c r="W63" s="63" t="b">
        <f>NOT(ISERROR((FIND("Seçmeli",E63))))</f>
        <v>0</v>
      </c>
      <c r="X63" s="63" t="b">
        <f>NOT(ISERROR((FIND("Seçmeli",O63))))</f>
        <v>0</v>
      </c>
      <c r="Y63" s="63" t="str">
        <f>+IF(W63=TRUE,J63,"")</f>
        <v/>
      </c>
      <c r="Z63" s="63" t="str">
        <f>+IF(X63=TRUE,T63,"")</f>
        <v/>
      </c>
      <c r="AA63" s="63" t="b">
        <f>NOT(ISERROR((FIND("Bölüm",E63))))</f>
        <v>0</v>
      </c>
      <c r="AB63" s="63" t="b">
        <f>NOT(ISERROR((FIND("Bölüm",O63))))</f>
        <v>0</v>
      </c>
      <c r="AC63" s="63" t="b">
        <f>NOT(ISERROR((FIND("Fakülte",E63))))</f>
        <v>0</v>
      </c>
      <c r="AD63" s="63" t="b">
        <f>NOT(ISERROR((FIND("Fakülte",O63))))</f>
        <v>0</v>
      </c>
      <c r="AE63" s="63" t="b">
        <f>NOT(ISERROR((FIND("Üniversite",E63))))</f>
        <v>0</v>
      </c>
      <c r="AF63" s="63" t="b">
        <f>NOT(ISERROR((FIND("Üniversite",O63))))</f>
        <v>0</v>
      </c>
      <c r="AG63" s="63" t="b">
        <f>NOT(ISERROR((FIND("Staj",E63))))</f>
        <v>0</v>
      </c>
      <c r="AH63" s="63" t="b">
        <f>NOT(ISERROR((FIND("Staj",O63))))</f>
        <v>0</v>
      </c>
      <c r="AI63" s="9" t="str">
        <f>+IF(OR(D63&lt;&gt;"",N63&lt;&gt;""),"","boş")</f>
        <v/>
      </c>
    </row>
    <row r="64" spans="1:35" ht="14.25" hidden="1" customHeight="1" x14ac:dyDescent="0.3">
      <c r="A64" s="309"/>
      <c r="B64" s="306"/>
      <c r="C64" s="269"/>
      <c r="D64" s="270"/>
      <c r="E64" s="271" t="s">
        <v>554</v>
      </c>
      <c r="F64" s="269"/>
      <c r="G64" s="269"/>
      <c r="H64" s="269"/>
      <c r="I64" s="272"/>
      <c r="J64" s="272"/>
      <c r="K64" s="273"/>
      <c r="L64" s="306"/>
      <c r="M64" s="269"/>
      <c r="N64" s="270"/>
      <c r="O64" s="271" t="s">
        <v>555</v>
      </c>
      <c r="P64" s="269"/>
      <c r="Q64" s="269"/>
      <c r="R64" s="269"/>
      <c r="S64" s="272"/>
      <c r="T64" s="272"/>
      <c r="U64" s="273"/>
      <c r="V64" s="63"/>
      <c r="W64" s="63" t="b">
        <f>NOT(ISERROR((FIND("Seçmeli",E63))))</f>
        <v>0</v>
      </c>
      <c r="X64" s="63" t="b">
        <f>NOT(ISERROR((FIND("Seçmeli",O63))))</f>
        <v>0</v>
      </c>
      <c r="Y64" s="63" t="str">
        <f>+IF(W63=TRUE,J63,"")</f>
        <v/>
      </c>
      <c r="Z64" s="63" t="str">
        <f>+IF(X63=TRUE,T63,"")</f>
        <v/>
      </c>
      <c r="AA64" s="63" t="b">
        <f>NOT(ISERROR((FIND("Bölüm",E63))))</f>
        <v>0</v>
      </c>
      <c r="AB64" s="63" t="b">
        <f>NOT(ISERROR((FIND("Bölüm",O63))))</f>
        <v>0</v>
      </c>
      <c r="AC64" s="63" t="b">
        <f>NOT(ISERROR((FIND("Fakülte",E63))))</f>
        <v>0</v>
      </c>
      <c r="AD64" s="63" t="b">
        <f>NOT(ISERROR((FIND("Fakülte",O63))))</f>
        <v>0</v>
      </c>
      <c r="AE64" s="63" t="b">
        <f>NOT(ISERROR((FIND("Üniversite",E63))))</f>
        <v>0</v>
      </c>
      <c r="AF64" s="63" t="b">
        <f>NOT(ISERROR((FIND("Üniversite",O63))))</f>
        <v>0</v>
      </c>
      <c r="AG64" s="63" t="b">
        <f>NOT(ISERROR((FIND("Staj",E63))))</f>
        <v>0</v>
      </c>
      <c r="AH64" s="63" t="b">
        <f>NOT(ISERROR((FIND("Staj",O63))))</f>
        <v>0</v>
      </c>
      <c r="AI64" s="9" t="s">
        <v>521</v>
      </c>
    </row>
    <row r="65" spans="1:35" ht="14.25" customHeight="1" x14ac:dyDescent="0.3">
      <c r="A65" s="309"/>
      <c r="B65" s="306"/>
      <c r="C65" s="52" t="str">
        <f>+IF(D65="","",C63+1)</f>
        <v/>
      </c>
      <c r="D65" s="61"/>
      <c r="E65" s="62"/>
      <c r="F65" s="57"/>
      <c r="G65" s="57"/>
      <c r="H65" s="57"/>
      <c r="I65" s="58" t="str">
        <f>IF(E65="","",SUM(F65,SUM(G65,H65)/2))</f>
        <v/>
      </c>
      <c r="J65" s="59"/>
      <c r="K65" s="60"/>
      <c r="L65" s="306"/>
      <c r="M65" s="52" t="str">
        <f>+IF(N65="","",M63+1)</f>
        <v/>
      </c>
      <c r="N65" s="61"/>
      <c r="O65" s="62"/>
      <c r="P65" s="57"/>
      <c r="Q65" s="57"/>
      <c r="R65" s="57"/>
      <c r="S65" s="58" t="str">
        <f>IF(O65="","",SUM(P65,SUM(Q65,R65)/2))</f>
        <v/>
      </c>
      <c r="T65" s="59"/>
      <c r="U65" s="60"/>
      <c r="V65" s="63"/>
      <c r="W65" s="63" t="b">
        <f>NOT(ISERROR((FIND("Seçmeli",E65))))</f>
        <v>0</v>
      </c>
      <c r="X65" s="63" t="b">
        <f>NOT(ISERROR((FIND("Seçmeli",O65))))</f>
        <v>0</v>
      </c>
      <c r="Y65" s="63" t="str">
        <f>+IF(W65=TRUE,J65,"")</f>
        <v/>
      </c>
      <c r="Z65" s="63" t="str">
        <f>+IF(X65=TRUE,T65,"")</f>
        <v/>
      </c>
      <c r="AA65" s="63" t="b">
        <f>NOT(ISERROR((FIND("Bölüm",E65))))</f>
        <v>0</v>
      </c>
      <c r="AB65" s="63" t="b">
        <f>NOT(ISERROR((FIND("Bölüm",O65))))</f>
        <v>0</v>
      </c>
      <c r="AC65" s="63" t="b">
        <f>NOT(ISERROR((FIND("Fakülte",E65))))</f>
        <v>0</v>
      </c>
      <c r="AD65" s="63" t="b">
        <f>NOT(ISERROR((FIND("Fakülte",O65))))</f>
        <v>0</v>
      </c>
      <c r="AE65" s="63" t="b">
        <f>NOT(ISERROR((FIND("Üniversite",E65))))</f>
        <v>0</v>
      </c>
      <c r="AF65" s="63" t="b">
        <f>NOT(ISERROR((FIND("Üniversite",O65))))</f>
        <v>0</v>
      </c>
      <c r="AG65" s="63" t="b">
        <f>NOT(ISERROR((FIND("Staj",E65))))</f>
        <v>0</v>
      </c>
      <c r="AH65" s="63" t="b">
        <f>NOT(ISERROR((FIND("Staj",O65))))</f>
        <v>0</v>
      </c>
      <c r="AI65" s="9" t="str">
        <f>+IF(OR(D65&lt;&gt;"",N65&lt;&gt;""),"","boş")</f>
        <v>boş</v>
      </c>
    </row>
    <row r="66" spans="1:35" ht="14.25" hidden="1" customHeight="1" x14ac:dyDescent="0.3">
      <c r="A66" s="309"/>
      <c r="B66" s="306"/>
      <c r="C66" s="269"/>
      <c r="D66" s="270"/>
      <c r="E66" s="271"/>
      <c r="F66" s="269"/>
      <c r="G66" s="269"/>
      <c r="H66" s="269"/>
      <c r="I66" s="272"/>
      <c r="J66" s="272"/>
      <c r="K66" s="273"/>
      <c r="L66" s="306"/>
      <c r="M66" s="269"/>
      <c r="N66" s="270"/>
      <c r="O66" s="271"/>
      <c r="P66" s="269"/>
      <c r="Q66" s="269"/>
      <c r="R66" s="269"/>
      <c r="S66" s="272"/>
      <c r="T66" s="272"/>
      <c r="U66" s="273"/>
      <c r="V66" s="63"/>
      <c r="W66" s="63" t="b">
        <f>NOT(ISERROR((FIND("Seçmeli",E65))))</f>
        <v>0</v>
      </c>
      <c r="X66" s="63" t="b">
        <f>NOT(ISERROR((FIND("Seçmeli",O65))))</f>
        <v>0</v>
      </c>
      <c r="Y66" s="63" t="str">
        <f>+IF(W65=TRUE,J65,"")</f>
        <v/>
      </c>
      <c r="Z66" s="63" t="str">
        <f>+IF(X65=TRUE,T65,"")</f>
        <v/>
      </c>
      <c r="AA66" s="63" t="b">
        <f>NOT(ISERROR((FIND("Bölüm",E65))))</f>
        <v>0</v>
      </c>
      <c r="AB66" s="63" t="b">
        <f>NOT(ISERROR((FIND("Bölüm",O65))))</f>
        <v>0</v>
      </c>
      <c r="AC66" s="63" t="b">
        <f>NOT(ISERROR((FIND("Fakülte",E65))))</f>
        <v>0</v>
      </c>
      <c r="AD66" s="63" t="b">
        <f>NOT(ISERROR((FIND("Fakülte",O65))))</f>
        <v>0</v>
      </c>
      <c r="AE66" s="63" t="b">
        <f>NOT(ISERROR((FIND("Üniversite",E65))))</f>
        <v>0</v>
      </c>
      <c r="AF66" s="63" t="b">
        <f>NOT(ISERROR((FIND("Üniversite",O65))))</f>
        <v>0</v>
      </c>
      <c r="AG66" s="63" t="b">
        <f>NOT(ISERROR((FIND("Staj",E65))))</f>
        <v>0</v>
      </c>
      <c r="AH66" s="63" t="b">
        <f>NOT(ISERROR((FIND("Staj",O65))))</f>
        <v>0</v>
      </c>
      <c r="AI66" s="9" t="s">
        <v>521</v>
      </c>
    </row>
    <row r="67" spans="1:35" ht="14.25" customHeight="1" x14ac:dyDescent="0.3">
      <c r="A67" s="309"/>
      <c r="B67" s="306"/>
      <c r="C67" s="52" t="str">
        <f>+IF(D67="","",C65+1)</f>
        <v/>
      </c>
      <c r="D67" s="61"/>
      <c r="E67" s="62"/>
      <c r="F67" s="57"/>
      <c r="G67" s="57"/>
      <c r="H67" s="57"/>
      <c r="I67" s="58" t="str">
        <f>IF(E67="","",SUM(F67,SUM(G67,H67)/2))</f>
        <v/>
      </c>
      <c r="J67" s="59"/>
      <c r="K67" s="60"/>
      <c r="L67" s="306"/>
      <c r="M67" s="52" t="str">
        <f>+IF(N67="","",M65+1)</f>
        <v/>
      </c>
      <c r="N67" s="61"/>
      <c r="O67" s="62"/>
      <c r="P67" s="57"/>
      <c r="Q67" s="57"/>
      <c r="R67" s="57"/>
      <c r="S67" s="58" t="str">
        <f>IF(O67="","",SUM(P67,SUM(Q67,R67)/2))</f>
        <v/>
      </c>
      <c r="T67" s="59"/>
      <c r="U67" s="60"/>
      <c r="V67" s="63"/>
      <c r="W67" s="63" t="b">
        <f>NOT(ISERROR((FIND("Seçmeli",E67))))</f>
        <v>0</v>
      </c>
      <c r="X67" s="63" t="b">
        <f>NOT(ISERROR((FIND("Seçmeli",O67))))</f>
        <v>0</v>
      </c>
      <c r="Y67" s="63" t="str">
        <f>+IF(W67=TRUE,J67,"")</f>
        <v/>
      </c>
      <c r="Z67" s="63" t="str">
        <f>+IF(X67=TRUE,T67,"")</f>
        <v/>
      </c>
      <c r="AA67" s="63" t="b">
        <f>NOT(ISERROR((FIND("Bölüm",E67))))</f>
        <v>0</v>
      </c>
      <c r="AB67" s="63" t="b">
        <f>NOT(ISERROR((FIND("Bölüm",O67))))</f>
        <v>0</v>
      </c>
      <c r="AC67" s="63" t="b">
        <f>NOT(ISERROR((FIND("Fakülte",E67))))</f>
        <v>0</v>
      </c>
      <c r="AD67" s="63" t="b">
        <f>NOT(ISERROR((FIND("Fakülte",O67))))</f>
        <v>0</v>
      </c>
      <c r="AE67" s="63" t="b">
        <f>NOT(ISERROR((FIND("Üniversite",E67))))</f>
        <v>0</v>
      </c>
      <c r="AF67" s="63" t="b">
        <f>NOT(ISERROR((FIND("Üniversite",O67))))</f>
        <v>0</v>
      </c>
      <c r="AG67" s="63" t="b">
        <f>NOT(ISERROR((FIND("Staj",E67))))</f>
        <v>0</v>
      </c>
      <c r="AH67" s="63" t="b">
        <f>NOT(ISERROR((FIND("Staj",O67))))</f>
        <v>0</v>
      </c>
      <c r="AI67" s="9" t="str">
        <f>+IF(OR(D67&lt;&gt;"",N67&lt;&gt;""),"","boş")</f>
        <v>boş</v>
      </c>
    </row>
    <row r="68" spans="1:35" ht="14.25" hidden="1" customHeight="1" x14ac:dyDescent="0.3">
      <c r="A68" s="309"/>
      <c r="B68" s="306"/>
      <c r="C68" s="269"/>
      <c r="D68" s="270"/>
      <c r="E68" s="271"/>
      <c r="F68" s="269"/>
      <c r="G68" s="269"/>
      <c r="H68" s="269"/>
      <c r="I68" s="272"/>
      <c r="J68" s="272"/>
      <c r="K68" s="273"/>
      <c r="L68" s="306"/>
      <c r="M68" s="269"/>
      <c r="N68" s="270"/>
      <c r="O68" s="271"/>
      <c r="P68" s="269"/>
      <c r="Q68" s="269"/>
      <c r="R68" s="269"/>
      <c r="S68" s="272"/>
      <c r="T68" s="272"/>
      <c r="U68" s="273"/>
      <c r="V68" s="63"/>
      <c r="W68" s="63" t="b">
        <f>NOT(ISERROR((FIND("Seçmeli",E67))))</f>
        <v>0</v>
      </c>
      <c r="X68" s="63" t="b">
        <f>NOT(ISERROR((FIND("Seçmeli",O67))))</f>
        <v>0</v>
      </c>
      <c r="Y68" s="63" t="str">
        <f>+IF(W67=TRUE,J67,"")</f>
        <v/>
      </c>
      <c r="Z68" s="63" t="str">
        <f>+IF(X67=TRUE,T67,"")</f>
        <v/>
      </c>
      <c r="AA68" s="63" t="b">
        <f>NOT(ISERROR((FIND("Bölüm",E67))))</f>
        <v>0</v>
      </c>
      <c r="AB68" s="63" t="b">
        <f>NOT(ISERROR((FIND("Bölüm",O67))))</f>
        <v>0</v>
      </c>
      <c r="AC68" s="63" t="b">
        <f>NOT(ISERROR((FIND("Fakülte",E67))))</f>
        <v>0</v>
      </c>
      <c r="AD68" s="63" t="b">
        <f>NOT(ISERROR((FIND("Fakülte",O67))))</f>
        <v>0</v>
      </c>
      <c r="AE68" s="63" t="b">
        <f>NOT(ISERROR((FIND("Üniversite",E67))))</f>
        <v>0</v>
      </c>
      <c r="AF68" s="63" t="b">
        <f>NOT(ISERROR((FIND("Üniversite",O67))))</f>
        <v>0</v>
      </c>
      <c r="AG68" s="63" t="b">
        <f>NOT(ISERROR((FIND("Staj",E67))))</f>
        <v>0</v>
      </c>
      <c r="AH68" s="63" t="b">
        <f>NOT(ISERROR((FIND("Staj",O67))))</f>
        <v>0</v>
      </c>
      <c r="AI68" s="9" t="s">
        <v>521</v>
      </c>
    </row>
    <row r="69" spans="1:35" ht="14.25" customHeight="1" x14ac:dyDescent="0.3">
      <c r="A69" s="309"/>
      <c r="B69" s="306"/>
      <c r="C69" s="52" t="str">
        <f>+IF(D69="","",C67+1)</f>
        <v/>
      </c>
      <c r="D69" s="61"/>
      <c r="E69" s="62"/>
      <c r="F69" s="57"/>
      <c r="G69" s="57"/>
      <c r="H69" s="57"/>
      <c r="I69" s="58" t="str">
        <f>IF(E69="","",SUM(F69,SUM(G69,H69)/2))</f>
        <v/>
      </c>
      <c r="J69" s="59"/>
      <c r="K69" s="60"/>
      <c r="L69" s="306"/>
      <c r="M69" s="52" t="str">
        <f>+IF(N69="","",M67+1)</f>
        <v/>
      </c>
      <c r="N69" s="61"/>
      <c r="O69" s="62"/>
      <c r="P69" s="57"/>
      <c r="Q69" s="57"/>
      <c r="R69" s="57"/>
      <c r="S69" s="58" t="str">
        <f>IF(O69="","",SUM(P69,SUM(Q69,R69)/2))</f>
        <v/>
      </c>
      <c r="T69" s="59"/>
      <c r="U69" s="60"/>
      <c r="V69" s="63"/>
      <c r="W69" s="63" t="b">
        <f>NOT(ISERROR((FIND("Seçmeli",E69))))</f>
        <v>0</v>
      </c>
      <c r="X69" s="63" t="b">
        <f>NOT(ISERROR((FIND("Seçmeli",O69))))</f>
        <v>0</v>
      </c>
      <c r="Y69" s="63" t="str">
        <f>+IF(W69=TRUE,J69,"")</f>
        <v/>
      </c>
      <c r="Z69" s="63" t="str">
        <f>+IF(X69=TRUE,T69,"")</f>
        <v/>
      </c>
      <c r="AA69" s="63" t="b">
        <f>NOT(ISERROR((FIND("Bölüm",E69))))</f>
        <v>0</v>
      </c>
      <c r="AB69" s="63" t="b">
        <f>NOT(ISERROR((FIND("Bölüm",O69))))</f>
        <v>0</v>
      </c>
      <c r="AC69" s="63" t="b">
        <f>NOT(ISERROR((FIND("Fakülte",E69))))</f>
        <v>0</v>
      </c>
      <c r="AD69" s="63" t="b">
        <f>NOT(ISERROR((FIND("Fakülte",O69))))</f>
        <v>0</v>
      </c>
      <c r="AE69" s="63" t="b">
        <f>NOT(ISERROR((FIND("Üniversite",E69))))</f>
        <v>0</v>
      </c>
      <c r="AF69" s="63" t="b">
        <f>NOT(ISERROR((FIND("Üniversite",O69))))</f>
        <v>0</v>
      </c>
      <c r="AG69" s="63" t="b">
        <f>NOT(ISERROR((FIND("Staj",E69))))</f>
        <v>0</v>
      </c>
      <c r="AH69" s="63" t="b">
        <f>NOT(ISERROR((FIND("Staj",O69))))</f>
        <v>0</v>
      </c>
      <c r="AI69" s="9" t="str">
        <f>+IF(OR(D69&lt;&gt;"",N69&lt;&gt;""),"","boş")</f>
        <v>boş</v>
      </c>
    </row>
    <row r="70" spans="1:35" ht="14.25" hidden="1" customHeight="1" x14ac:dyDescent="0.3">
      <c r="A70" s="309"/>
      <c r="B70" s="306"/>
      <c r="C70" s="269"/>
      <c r="D70" s="270"/>
      <c r="E70" s="271"/>
      <c r="F70" s="269"/>
      <c r="G70" s="269"/>
      <c r="H70" s="269"/>
      <c r="I70" s="272"/>
      <c r="J70" s="272"/>
      <c r="K70" s="273"/>
      <c r="L70" s="306"/>
      <c r="M70" s="269"/>
      <c r="N70" s="270"/>
      <c r="O70" s="271"/>
      <c r="P70" s="269"/>
      <c r="Q70" s="269"/>
      <c r="R70" s="269"/>
      <c r="S70" s="272"/>
      <c r="T70" s="272"/>
      <c r="U70" s="273"/>
      <c r="V70" s="63"/>
      <c r="W70" s="63" t="b">
        <f>NOT(ISERROR((FIND("Seçmeli",E69))))</f>
        <v>0</v>
      </c>
      <c r="X70" s="63" t="b">
        <f>NOT(ISERROR((FIND("Seçmeli",O69))))</f>
        <v>0</v>
      </c>
      <c r="Y70" s="63" t="str">
        <f>+IF(W69=TRUE,J69,"")</f>
        <v/>
      </c>
      <c r="Z70" s="63" t="str">
        <f>+IF(X69=TRUE,T69,"")</f>
        <v/>
      </c>
      <c r="AA70" s="63" t="b">
        <f>NOT(ISERROR((FIND("Bölüm",E69))))</f>
        <v>0</v>
      </c>
      <c r="AB70" s="63" t="b">
        <f>NOT(ISERROR((FIND("Bölüm",O69))))</f>
        <v>0</v>
      </c>
      <c r="AC70" s="63" t="b">
        <f>NOT(ISERROR((FIND("Fakülte",E69))))</f>
        <v>0</v>
      </c>
      <c r="AD70" s="63" t="b">
        <f>NOT(ISERROR((FIND("Fakülte",O69))))</f>
        <v>0</v>
      </c>
      <c r="AE70" s="63" t="b">
        <f>NOT(ISERROR((FIND("Üniversite",E69))))</f>
        <v>0</v>
      </c>
      <c r="AF70" s="63" t="b">
        <f>NOT(ISERROR((FIND("Üniversite",O69))))</f>
        <v>0</v>
      </c>
      <c r="AG70" s="63" t="b">
        <f>NOT(ISERROR((FIND("Staj",E69))))</f>
        <v>0</v>
      </c>
      <c r="AH70" s="63" t="b">
        <f>NOT(ISERROR((FIND("Staj",O69))))</f>
        <v>0</v>
      </c>
      <c r="AI70" s="9" t="s">
        <v>521</v>
      </c>
    </row>
    <row r="71" spans="1:35" ht="14.25" customHeight="1" x14ac:dyDescent="0.3">
      <c r="A71" s="309"/>
      <c r="B71" s="306"/>
      <c r="C71" s="72"/>
      <c r="D71" s="73"/>
      <c r="E71" s="78" t="s">
        <v>40</v>
      </c>
      <c r="F71" s="74">
        <f t="shared" ref="F71:J71" si="10">+SUM(F51:F70)</f>
        <v>16</v>
      </c>
      <c r="G71" s="75">
        <f t="shared" si="10"/>
        <v>0</v>
      </c>
      <c r="H71" s="75">
        <f t="shared" si="10"/>
        <v>2</v>
      </c>
      <c r="I71" s="75">
        <f t="shared" si="10"/>
        <v>17</v>
      </c>
      <c r="J71" s="76">
        <f t="shared" si="10"/>
        <v>29</v>
      </c>
      <c r="K71" s="77"/>
      <c r="L71" s="306"/>
      <c r="M71" s="72"/>
      <c r="N71" s="73"/>
      <c r="O71" s="78" t="s">
        <v>40</v>
      </c>
      <c r="P71" s="74">
        <f t="shared" ref="P71:T71" si="11">+SUM(P51:P70)</f>
        <v>18</v>
      </c>
      <c r="Q71" s="75">
        <f t="shared" si="11"/>
        <v>0</v>
      </c>
      <c r="R71" s="75">
        <f t="shared" si="11"/>
        <v>2</v>
      </c>
      <c r="S71" s="75">
        <f t="shared" si="11"/>
        <v>19</v>
      </c>
      <c r="T71" s="76">
        <f t="shared" si="11"/>
        <v>31</v>
      </c>
      <c r="U71" s="77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9"/>
    </row>
    <row r="72" spans="1:35" ht="14.25" customHeight="1" x14ac:dyDescent="0.3">
      <c r="A72" s="310"/>
      <c r="B72" s="307"/>
      <c r="C72" s="86"/>
      <c r="D72" s="87"/>
      <c r="E72" s="88" t="s">
        <v>41</v>
      </c>
      <c r="F72" s="90">
        <f t="shared" ref="F72:J72" si="12">P49+F71</f>
        <v>84</v>
      </c>
      <c r="G72" s="90">
        <f t="shared" si="12"/>
        <v>6</v>
      </c>
      <c r="H72" s="90">
        <f t="shared" si="12"/>
        <v>18</v>
      </c>
      <c r="I72" s="90">
        <f t="shared" si="12"/>
        <v>96</v>
      </c>
      <c r="J72" s="91">
        <f t="shared" si="12"/>
        <v>149</v>
      </c>
      <c r="K72" s="92"/>
      <c r="L72" s="307"/>
      <c r="M72" s="86"/>
      <c r="N72" s="87"/>
      <c r="O72" s="88" t="s">
        <v>41</v>
      </c>
      <c r="P72" s="90">
        <f t="shared" ref="P72:T72" si="13">F72+P71</f>
        <v>102</v>
      </c>
      <c r="Q72" s="90">
        <f t="shared" si="13"/>
        <v>6</v>
      </c>
      <c r="R72" s="90">
        <f t="shared" si="13"/>
        <v>20</v>
      </c>
      <c r="S72" s="90">
        <f t="shared" si="13"/>
        <v>115</v>
      </c>
      <c r="T72" s="91">
        <f t="shared" si="13"/>
        <v>180</v>
      </c>
      <c r="U72" s="92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9"/>
    </row>
    <row r="73" spans="1:35" ht="14.25" customHeight="1" x14ac:dyDescent="0.3">
      <c r="A73" s="327" t="s">
        <v>138</v>
      </c>
      <c r="B73" s="263">
        <v>7</v>
      </c>
      <c r="C73" s="264" t="s">
        <v>5</v>
      </c>
      <c r="D73" s="265" t="s">
        <v>6</v>
      </c>
      <c r="E73" s="265" t="s">
        <v>7</v>
      </c>
      <c r="F73" s="266" t="s">
        <v>8</v>
      </c>
      <c r="G73" s="266" t="s">
        <v>9</v>
      </c>
      <c r="H73" s="266" t="s">
        <v>10</v>
      </c>
      <c r="I73" s="266" t="s">
        <v>11</v>
      </c>
      <c r="J73" s="267" t="s">
        <v>3</v>
      </c>
      <c r="K73" s="268"/>
      <c r="L73" s="263">
        <v>8</v>
      </c>
      <c r="M73" s="264" t="s">
        <v>5</v>
      </c>
      <c r="N73" s="265" t="s">
        <v>6</v>
      </c>
      <c r="O73" s="265" t="s">
        <v>7</v>
      </c>
      <c r="P73" s="266" t="s">
        <v>8</v>
      </c>
      <c r="Q73" s="266" t="s">
        <v>9</v>
      </c>
      <c r="R73" s="266" t="s">
        <v>10</v>
      </c>
      <c r="S73" s="266" t="s">
        <v>11</v>
      </c>
      <c r="T73" s="267" t="s">
        <v>3</v>
      </c>
      <c r="U73" s="268" t="s">
        <v>12</v>
      </c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9"/>
    </row>
    <row r="74" spans="1:35" ht="14.25" customHeight="1" x14ac:dyDescent="0.3">
      <c r="A74" s="309"/>
      <c r="B74" s="328" t="s">
        <v>139</v>
      </c>
      <c r="C74" s="52">
        <f>+IF(D74="","",1)</f>
        <v>1</v>
      </c>
      <c r="D74" s="61" t="s">
        <v>423</v>
      </c>
      <c r="E74" s="62" t="s">
        <v>141</v>
      </c>
      <c r="F74" s="57">
        <v>0</v>
      </c>
      <c r="G74" s="57">
        <v>0</v>
      </c>
      <c r="H74" s="57">
        <v>0</v>
      </c>
      <c r="I74" s="58">
        <f>IF(E74="","",SUM(F74,SUM(G74,H74)/2))</f>
        <v>0</v>
      </c>
      <c r="J74" s="274">
        <v>3</v>
      </c>
      <c r="K74" s="60"/>
      <c r="L74" s="328" t="s">
        <v>159</v>
      </c>
      <c r="M74" s="52">
        <f>+IF(N74="","",1)</f>
        <v>1</v>
      </c>
      <c r="N74" s="61" t="s">
        <v>432</v>
      </c>
      <c r="O74" s="62" t="s">
        <v>433</v>
      </c>
      <c r="P74" s="57">
        <v>3</v>
      </c>
      <c r="Q74" s="57">
        <v>0</v>
      </c>
      <c r="R74" s="57">
        <v>0</v>
      </c>
      <c r="S74" s="58">
        <f>IF(O74="","",SUM(P74,SUM(Q74,R74)/2))</f>
        <v>3</v>
      </c>
      <c r="T74" s="59">
        <v>5</v>
      </c>
      <c r="U74" s="60"/>
      <c r="V74" s="63"/>
      <c r="W74" s="63" t="b">
        <f>NOT(ISERROR((FIND("Seçmeli",E74))))</f>
        <v>0</v>
      </c>
      <c r="X74" s="63" t="b">
        <f>NOT(ISERROR((FIND("Seçmeli",O74))))</f>
        <v>0</v>
      </c>
      <c r="Y74" s="63" t="str">
        <f>+IF(W74=TRUE,J74,"")</f>
        <v/>
      </c>
      <c r="Z74" s="63" t="str">
        <f>+IF(X74=TRUE,T74,"")</f>
        <v/>
      </c>
      <c r="AA74" s="63" t="b">
        <f>NOT(ISERROR((FIND("Bölüm",E74))))</f>
        <v>0</v>
      </c>
      <c r="AB74" s="63" t="b">
        <f>NOT(ISERROR((FIND("Bölüm",O74))))</f>
        <v>0</v>
      </c>
      <c r="AC74" s="63" t="b">
        <f>NOT(ISERROR((FIND("Fakülte",E74))))</f>
        <v>0</v>
      </c>
      <c r="AD74" s="63" t="b">
        <f>NOT(ISERROR((FIND("Fakülte",O74))))</f>
        <v>0</v>
      </c>
      <c r="AE74" s="63" t="b">
        <f>NOT(ISERROR((FIND("Üniversite",E74))))</f>
        <v>0</v>
      </c>
      <c r="AF74" s="63" t="b">
        <f>NOT(ISERROR((FIND("Üniversite",O74))))</f>
        <v>0</v>
      </c>
      <c r="AG74" s="63" t="b">
        <f>NOT(ISERROR((FIND("Staj",E74))))</f>
        <v>1</v>
      </c>
      <c r="AH74" s="63" t="b">
        <f>NOT(ISERROR((FIND("Staj",O74))))</f>
        <v>0</v>
      </c>
      <c r="AI74" s="9" t="str">
        <f>+IF(OR(D74&lt;&gt;"",N74&lt;&gt;""),"","boş")</f>
        <v/>
      </c>
    </row>
    <row r="75" spans="1:35" ht="14.25" hidden="1" customHeight="1" x14ac:dyDescent="0.3">
      <c r="A75" s="309"/>
      <c r="B75" s="306"/>
      <c r="C75" s="269"/>
      <c r="D75" s="270"/>
      <c r="E75" s="271" t="s">
        <v>615</v>
      </c>
      <c r="F75" s="269"/>
      <c r="G75" s="269"/>
      <c r="H75" s="269"/>
      <c r="I75" s="272"/>
      <c r="J75" s="272"/>
      <c r="K75" s="273"/>
      <c r="L75" s="306"/>
      <c r="M75" s="269"/>
      <c r="N75" s="270"/>
      <c r="O75" s="271" t="s">
        <v>616</v>
      </c>
      <c r="P75" s="269"/>
      <c r="Q75" s="269"/>
      <c r="R75" s="269"/>
      <c r="S75" s="272"/>
      <c r="T75" s="272"/>
      <c r="U75" s="273"/>
      <c r="V75" s="63"/>
      <c r="W75" s="63" t="b">
        <f>NOT(ISERROR((FIND("Seçmeli",E74))))</f>
        <v>0</v>
      </c>
      <c r="X75" s="63" t="b">
        <f>NOT(ISERROR((FIND("Seçmeli",O74))))</f>
        <v>0</v>
      </c>
      <c r="Y75" s="63" t="str">
        <f>+IF(W74=TRUE,J74,"")</f>
        <v/>
      </c>
      <c r="Z75" s="63" t="str">
        <f>+IF(X74=TRUE,T74,"")</f>
        <v/>
      </c>
      <c r="AA75" s="63" t="b">
        <f>NOT(ISERROR((FIND("Bölüm",E74))))</f>
        <v>0</v>
      </c>
      <c r="AB75" s="63" t="b">
        <f>NOT(ISERROR((FIND("Bölüm",O74))))</f>
        <v>0</v>
      </c>
      <c r="AC75" s="63" t="b">
        <f>NOT(ISERROR((FIND("Fakülte",E74))))</f>
        <v>0</v>
      </c>
      <c r="AD75" s="63" t="b">
        <f>NOT(ISERROR((FIND("Fakülte",O74))))</f>
        <v>0</v>
      </c>
      <c r="AE75" s="63" t="b">
        <f>NOT(ISERROR((FIND("Üniversite",E74))))</f>
        <v>0</v>
      </c>
      <c r="AF75" s="63" t="b">
        <f>NOT(ISERROR((FIND("Üniversite",O74))))</f>
        <v>0</v>
      </c>
      <c r="AG75" s="63" t="b">
        <f>NOT(ISERROR((FIND("Staj",E74))))</f>
        <v>1</v>
      </c>
      <c r="AH75" s="63" t="b">
        <f>NOT(ISERROR((FIND("Staj",O74))))</f>
        <v>0</v>
      </c>
      <c r="AI75" s="9" t="s">
        <v>521</v>
      </c>
    </row>
    <row r="76" spans="1:35" ht="14.25" customHeight="1" x14ac:dyDescent="0.3">
      <c r="A76" s="309"/>
      <c r="B76" s="306"/>
      <c r="C76" s="52">
        <f>+IF(D76="","",C74+1)</f>
        <v>2</v>
      </c>
      <c r="D76" s="61" t="s">
        <v>424</v>
      </c>
      <c r="E76" s="62" t="s">
        <v>425</v>
      </c>
      <c r="F76" s="57">
        <v>0</v>
      </c>
      <c r="G76" s="57">
        <v>2</v>
      </c>
      <c r="H76" s="57">
        <v>0</v>
      </c>
      <c r="I76" s="58">
        <f>IF(E76="","",SUM(F76,SUM(G76,H76)/2))</f>
        <v>1</v>
      </c>
      <c r="J76" s="59">
        <v>7</v>
      </c>
      <c r="K76" s="60"/>
      <c r="L76" s="306"/>
      <c r="M76" s="52">
        <f>+IF(N76="","",M74+1)</f>
        <v>2</v>
      </c>
      <c r="N76" s="61" t="s">
        <v>434</v>
      </c>
      <c r="O76" s="62" t="s">
        <v>435</v>
      </c>
      <c r="P76" s="57">
        <v>0</v>
      </c>
      <c r="Q76" s="57">
        <v>2</v>
      </c>
      <c r="R76" s="57">
        <v>0</v>
      </c>
      <c r="S76" s="58">
        <f>IF(O76="","",SUM(P76,SUM(Q76,R76)/2))</f>
        <v>1</v>
      </c>
      <c r="T76" s="59">
        <v>7</v>
      </c>
      <c r="U76" s="60"/>
      <c r="V76" s="63"/>
      <c r="W76" s="63" t="b">
        <f>NOT(ISERROR((FIND("Seçmeli",E76))))</f>
        <v>0</v>
      </c>
      <c r="X76" s="63" t="b">
        <f>NOT(ISERROR((FIND("Seçmeli",O76))))</f>
        <v>0</v>
      </c>
      <c r="Y76" s="63" t="str">
        <f>+IF(W76=TRUE,J76,"")</f>
        <v/>
      </c>
      <c r="Z76" s="63" t="str">
        <f>+IF(X76=TRUE,T76,"")</f>
        <v/>
      </c>
      <c r="AA76" s="63" t="b">
        <f>NOT(ISERROR((FIND("Bölüm",E76))))</f>
        <v>0</v>
      </c>
      <c r="AB76" s="63" t="b">
        <f>NOT(ISERROR((FIND("Bölüm",O76))))</f>
        <v>0</v>
      </c>
      <c r="AC76" s="63" t="b">
        <f>NOT(ISERROR((FIND("Fakülte",E76))))</f>
        <v>0</v>
      </c>
      <c r="AD76" s="63" t="b">
        <f>NOT(ISERROR((FIND("Fakülte",O76))))</f>
        <v>0</v>
      </c>
      <c r="AE76" s="63" t="b">
        <f>NOT(ISERROR((FIND("Üniversite",E76))))</f>
        <v>0</v>
      </c>
      <c r="AF76" s="63" t="b">
        <f>NOT(ISERROR((FIND("Üniversite",O76))))</f>
        <v>0</v>
      </c>
      <c r="AG76" s="63" t="b">
        <f>NOT(ISERROR((FIND("Staj",E76))))</f>
        <v>0</v>
      </c>
      <c r="AH76" s="63" t="b">
        <f>NOT(ISERROR((FIND("Staj",O76))))</f>
        <v>0</v>
      </c>
      <c r="AI76" s="9" t="str">
        <f>+IF(OR(D76&lt;&gt;"",N76&lt;&gt;""),"","boş")</f>
        <v/>
      </c>
    </row>
    <row r="77" spans="1:35" ht="14.25" hidden="1" customHeight="1" x14ac:dyDescent="0.3">
      <c r="A77" s="309"/>
      <c r="B77" s="306"/>
      <c r="C77" s="269"/>
      <c r="D77" s="270"/>
      <c r="E77" s="271" t="s">
        <v>617</v>
      </c>
      <c r="F77" s="269"/>
      <c r="G77" s="269"/>
      <c r="H77" s="269"/>
      <c r="I77" s="272"/>
      <c r="J77" s="272"/>
      <c r="K77" s="273"/>
      <c r="L77" s="306"/>
      <c r="M77" s="269"/>
      <c r="N77" s="270"/>
      <c r="O77" s="271" t="s">
        <v>618</v>
      </c>
      <c r="P77" s="269"/>
      <c r="Q77" s="269"/>
      <c r="R77" s="269"/>
      <c r="S77" s="272"/>
      <c r="T77" s="272"/>
      <c r="U77" s="273"/>
      <c r="V77" s="63"/>
      <c r="W77" s="63" t="b">
        <f>NOT(ISERROR((FIND("Seçmeli",E76))))</f>
        <v>0</v>
      </c>
      <c r="X77" s="63" t="b">
        <f>NOT(ISERROR((FIND("Seçmeli",O76))))</f>
        <v>0</v>
      </c>
      <c r="Y77" s="63" t="str">
        <f>+IF(W76=TRUE,J76,"")</f>
        <v/>
      </c>
      <c r="Z77" s="63" t="str">
        <f>+IF(X76=TRUE,T76,"")</f>
        <v/>
      </c>
      <c r="AA77" s="63" t="b">
        <f>NOT(ISERROR((FIND("Bölüm",E76))))</f>
        <v>0</v>
      </c>
      <c r="AB77" s="63" t="b">
        <f>NOT(ISERROR((FIND("Bölüm",O76))))</f>
        <v>0</v>
      </c>
      <c r="AC77" s="63" t="b">
        <f>NOT(ISERROR((FIND("Fakülte",E76))))</f>
        <v>0</v>
      </c>
      <c r="AD77" s="63" t="b">
        <f>NOT(ISERROR((FIND("Fakülte",O76))))</f>
        <v>0</v>
      </c>
      <c r="AE77" s="63" t="b">
        <f>NOT(ISERROR((FIND("Üniversite",E76))))</f>
        <v>0</v>
      </c>
      <c r="AF77" s="63" t="b">
        <f>NOT(ISERROR((FIND("Üniversite",O76))))</f>
        <v>0</v>
      </c>
      <c r="AG77" s="63" t="b">
        <f>NOT(ISERROR((FIND("Staj",E76))))</f>
        <v>0</v>
      </c>
      <c r="AH77" s="63" t="b">
        <f>NOT(ISERROR((FIND("Staj",O76))))</f>
        <v>0</v>
      </c>
      <c r="AI77" s="9" t="s">
        <v>521</v>
      </c>
    </row>
    <row r="78" spans="1:35" ht="14.25" customHeight="1" x14ac:dyDescent="0.3">
      <c r="A78" s="309"/>
      <c r="B78" s="306"/>
      <c r="C78" s="52">
        <f>+IF(D78="","",C76+1)</f>
        <v>3</v>
      </c>
      <c r="D78" s="61" t="s">
        <v>426</v>
      </c>
      <c r="E78" s="62" t="s">
        <v>427</v>
      </c>
      <c r="F78" s="57">
        <v>3</v>
      </c>
      <c r="G78" s="57">
        <v>0</v>
      </c>
      <c r="H78" s="57">
        <v>0</v>
      </c>
      <c r="I78" s="58">
        <f>IF(E78="","",SUM(F78,SUM(G78,H78)/2))</f>
        <v>3</v>
      </c>
      <c r="J78" s="59">
        <v>6</v>
      </c>
      <c r="K78" s="60"/>
      <c r="L78" s="306"/>
      <c r="M78" s="52">
        <f>+IF(N78="","",M76+1)</f>
        <v>3</v>
      </c>
      <c r="N78" s="61" t="s">
        <v>436</v>
      </c>
      <c r="O78" s="62" t="s">
        <v>149</v>
      </c>
      <c r="P78" s="57">
        <v>3</v>
      </c>
      <c r="Q78" s="57">
        <v>0</v>
      </c>
      <c r="R78" s="57">
        <v>0</v>
      </c>
      <c r="S78" s="58">
        <f>IF(O78="","",SUM(P78,SUM(Q78,R78)/2))</f>
        <v>3</v>
      </c>
      <c r="T78" s="59">
        <v>6</v>
      </c>
      <c r="U78" s="60"/>
      <c r="V78" s="63"/>
      <c r="W78" s="63" t="b">
        <f>NOT(ISERROR((FIND("Seçmeli",E78))))</f>
        <v>0</v>
      </c>
      <c r="X78" s="63" t="b">
        <f>NOT(ISERROR((FIND("Seçmeli",O78))))</f>
        <v>1</v>
      </c>
      <c r="Y78" s="63" t="str">
        <f>+IF(W78=TRUE,J78,"")</f>
        <v/>
      </c>
      <c r="Z78" s="63">
        <f>+IF(X78=TRUE,T78,"")</f>
        <v>6</v>
      </c>
      <c r="AA78" s="63" t="b">
        <f>NOT(ISERROR((FIND("Bölüm",E78))))</f>
        <v>0</v>
      </c>
      <c r="AB78" s="63" t="b">
        <f>NOT(ISERROR((FIND("Bölüm",O78))))</f>
        <v>1</v>
      </c>
      <c r="AC78" s="63" t="b">
        <f>NOT(ISERROR((FIND("Fakülte",E78))))</f>
        <v>0</v>
      </c>
      <c r="AD78" s="63" t="b">
        <f>NOT(ISERROR((FIND("Fakülte",O78))))</f>
        <v>0</v>
      </c>
      <c r="AE78" s="63" t="b">
        <f>NOT(ISERROR((FIND("Üniversite",E78))))</f>
        <v>0</v>
      </c>
      <c r="AF78" s="63" t="b">
        <f>NOT(ISERROR((FIND("Üniversite",O78))))</f>
        <v>0</v>
      </c>
      <c r="AG78" s="63" t="b">
        <f>NOT(ISERROR((FIND("Staj",E78))))</f>
        <v>0</v>
      </c>
      <c r="AH78" s="63" t="b">
        <f>NOT(ISERROR((FIND("Staj",O78))))</f>
        <v>0</v>
      </c>
      <c r="AI78" s="9" t="str">
        <f>+IF(OR(D78&lt;&gt;"",N78&lt;&gt;""),"","boş")</f>
        <v/>
      </c>
    </row>
    <row r="79" spans="1:35" ht="14.25" hidden="1" customHeight="1" x14ac:dyDescent="0.3">
      <c r="A79" s="309"/>
      <c r="B79" s="306"/>
      <c r="C79" s="269"/>
      <c r="D79" s="270"/>
      <c r="E79" s="271" t="s">
        <v>619</v>
      </c>
      <c r="F79" s="269"/>
      <c r="G79" s="269"/>
      <c r="H79" s="269"/>
      <c r="I79" s="272"/>
      <c r="J79" s="272"/>
      <c r="K79" s="273"/>
      <c r="L79" s="306"/>
      <c r="M79" s="269"/>
      <c r="N79" s="270"/>
      <c r="O79" s="271" t="s">
        <v>563</v>
      </c>
      <c r="P79" s="269"/>
      <c r="Q79" s="269"/>
      <c r="R79" s="269"/>
      <c r="S79" s="272"/>
      <c r="T79" s="272"/>
      <c r="U79" s="273"/>
      <c r="V79" s="63"/>
      <c r="W79" s="63" t="b">
        <f>NOT(ISERROR((FIND("Seçmeli",E78))))</f>
        <v>0</v>
      </c>
      <c r="X79" s="63" t="b">
        <f>NOT(ISERROR((FIND("Seçmeli",O78))))</f>
        <v>1</v>
      </c>
      <c r="Y79" s="63" t="str">
        <f>+IF(W78=TRUE,J78,"")</f>
        <v/>
      </c>
      <c r="Z79" s="63">
        <f>+IF(X78=TRUE,T78,"")</f>
        <v>6</v>
      </c>
      <c r="AA79" s="63" t="b">
        <f>NOT(ISERROR((FIND("Bölüm",E78))))</f>
        <v>0</v>
      </c>
      <c r="AB79" s="63" t="b">
        <f>NOT(ISERROR((FIND("Bölüm",O78))))</f>
        <v>1</v>
      </c>
      <c r="AC79" s="63" t="b">
        <f>NOT(ISERROR((FIND("Fakülte",E78))))</f>
        <v>0</v>
      </c>
      <c r="AD79" s="63" t="b">
        <f>NOT(ISERROR((FIND("Fakülte",O78))))</f>
        <v>0</v>
      </c>
      <c r="AE79" s="63" t="b">
        <f>NOT(ISERROR((FIND("Üniversite",E78))))</f>
        <v>0</v>
      </c>
      <c r="AF79" s="63" t="b">
        <f>NOT(ISERROR((FIND("Üniversite",O78))))</f>
        <v>0</v>
      </c>
      <c r="AG79" s="63" t="b">
        <f>NOT(ISERROR((FIND("Staj",E78))))</f>
        <v>0</v>
      </c>
      <c r="AH79" s="63" t="b">
        <f>NOT(ISERROR((FIND("Staj",O78))))</f>
        <v>0</v>
      </c>
      <c r="AI79" s="9" t="s">
        <v>521</v>
      </c>
    </row>
    <row r="80" spans="1:35" ht="14.25" customHeight="1" x14ac:dyDescent="0.3">
      <c r="A80" s="309"/>
      <c r="B80" s="306"/>
      <c r="C80" s="52">
        <f>+IF(D80="","",C78+1)</f>
        <v>4</v>
      </c>
      <c r="D80" s="61" t="s">
        <v>428</v>
      </c>
      <c r="E80" s="62" t="s">
        <v>429</v>
      </c>
      <c r="F80" s="57">
        <v>3</v>
      </c>
      <c r="G80" s="57">
        <v>2</v>
      </c>
      <c r="H80" s="57">
        <v>0</v>
      </c>
      <c r="I80" s="58">
        <f>IF(E80="","",SUM(F80,SUM(G80,H80)/2))</f>
        <v>4</v>
      </c>
      <c r="J80" s="274">
        <v>6</v>
      </c>
      <c r="K80" s="60"/>
      <c r="L80" s="306"/>
      <c r="M80" s="52">
        <f>+IF(N80="","",M78+1)</f>
        <v>4</v>
      </c>
      <c r="N80" s="61" t="s">
        <v>437</v>
      </c>
      <c r="O80" s="62" t="s">
        <v>151</v>
      </c>
      <c r="P80" s="57">
        <v>3</v>
      </c>
      <c r="Q80" s="57">
        <v>0</v>
      </c>
      <c r="R80" s="57">
        <v>0</v>
      </c>
      <c r="S80" s="58">
        <f>IF(O80="","",SUM(P80,SUM(Q80,R80)/2))</f>
        <v>3</v>
      </c>
      <c r="T80" s="59">
        <v>6</v>
      </c>
      <c r="U80" s="60"/>
      <c r="V80" s="63"/>
      <c r="W80" s="63" t="b">
        <f>NOT(ISERROR((FIND("Seçmeli",E80))))</f>
        <v>0</v>
      </c>
      <c r="X80" s="63" t="b">
        <f>NOT(ISERROR((FIND("Seçmeli",O80))))</f>
        <v>1</v>
      </c>
      <c r="Y80" s="63" t="str">
        <f>+IF(W80=TRUE,J80,"")</f>
        <v/>
      </c>
      <c r="Z80" s="63">
        <f>+IF(X80=TRUE,T80,"")</f>
        <v>6</v>
      </c>
      <c r="AA80" s="63" t="b">
        <f>NOT(ISERROR((FIND("Bölüm",E80))))</f>
        <v>0</v>
      </c>
      <c r="AB80" s="63" t="b">
        <f>NOT(ISERROR((FIND("Bölüm",O80))))</f>
        <v>1</v>
      </c>
      <c r="AC80" s="63" t="b">
        <f>NOT(ISERROR((FIND("Fakülte",E80))))</f>
        <v>0</v>
      </c>
      <c r="AD80" s="63" t="b">
        <f>NOT(ISERROR((FIND("Fakülte",O80))))</f>
        <v>0</v>
      </c>
      <c r="AE80" s="63" t="b">
        <f>NOT(ISERROR((FIND("Üniversite",E80))))</f>
        <v>0</v>
      </c>
      <c r="AF80" s="63" t="b">
        <f>NOT(ISERROR((FIND("Üniversite",O80))))</f>
        <v>0</v>
      </c>
      <c r="AG80" s="63" t="b">
        <f>NOT(ISERROR((FIND("Staj",E80))))</f>
        <v>0</v>
      </c>
      <c r="AH80" s="63" t="b">
        <f>NOT(ISERROR((FIND("Staj",O80))))</f>
        <v>0</v>
      </c>
      <c r="AI80" s="9" t="str">
        <f>+IF(OR(D80&lt;&gt;"",N80&lt;&gt;""),"","boş")</f>
        <v/>
      </c>
    </row>
    <row r="81" spans="1:35" ht="14.25" hidden="1" customHeight="1" x14ac:dyDescent="0.3">
      <c r="A81" s="309"/>
      <c r="B81" s="306"/>
      <c r="C81" s="269"/>
      <c r="D81" s="270"/>
      <c r="E81" s="271" t="s">
        <v>620</v>
      </c>
      <c r="F81" s="269"/>
      <c r="G81" s="269"/>
      <c r="H81" s="269"/>
      <c r="I81" s="272"/>
      <c r="J81" s="272"/>
      <c r="K81" s="273"/>
      <c r="L81" s="306"/>
      <c r="M81" s="269"/>
      <c r="N81" s="270"/>
      <c r="O81" s="271" t="s">
        <v>565</v>
      </c>
      <c r="P81" s="269"/>
      <c r="Q81" s="269"/>
      <c r="R81" s="269"/>
      <c r="S81" s="272"/>
      <c r="T81" s="272"/>
      <c r="U81" s="273"/>
      <c r="V81" s="63"/>
      <c r="W81" s="63" t="b">
        <f>NOT(ISERROR((FIND("Seçmeli",E80))))</f>
        <v>0</v>
      </c>
      <c r="X81" s="63" t="b">
        <f>NOT(ISERROR((FIND("Seçmeli",O80))))</f>
        <v>1</v>
      </c>
      <c r="Y81" s="63" t="str">
        <f>+IF(W80=TRUE,J80,"")</f>
        <v/>
      </c>
      <c r="Z81" s="63">
        <f>+IF(X80=TRUE,T80,"")</f>
        <v>6</v>
      </c>
      <c r="AA81" s="63" t="b">
        <f>NOT(ISERROR((FIND("Bölüm",E80))))</f>
        <v>0</v>
      </c>
      <c r="AB81" s="63" t="b">
        <f>NOT(ISERROR((FIND("Bölüm",O80))))</f>
        <v>1</v>
      </c>
      <c r="AC81" s="63" t="b">
        <f>NOT(ISERROR((FIND("Fakülte",E80))))</f>
        <v>0</v>
      </c>
      <c r="AD81" s="63" t="b">
        <f>NOT(ISERROR((FIND("Fakülte",O80))))</f>
        <v>0</v>
      </c>
      <c r="AE81" s="63" t="b">
        <f>NOT(ISERROR((FIND("Üniversite",E80))))</f>
        <v>0</v>
      </c>
      <c r="AF81" s="63" t="b">
        <f>NOT(ISERROR((FIND("Üniversite",O80))))</f>
        <v>0</v>
      </c>
      <c r="AG81" s="63" t="b">
        <f>NOT(ISERROR((FIND("Staj",E80))))</f>
        <v>0</v>
      </c>
      <c r="AH81" s="63" t="b">
        <f>NOT(ISERROR((FIND("Staj",O80))))</f>
        <v>0</v>
      </c>
      <c r="AI81" s="9" t="s">
        <v>521</v>
      </c>
    </row>
    <row r="82" spans="1:35" ht="14.25" customHeight="1" x14ac:dyDescent="0.3">
      <c r="A82" s="309"/>
      <c r="B82" s="306"/>
      <c r="C82" s="52">
        <f>+IF(D82="","",C80+1)</f>
        <v>5</v>
      </c>
      <c r="D82" s="61" t="s">
        <v>430</v>
      </c>
      <c r="E82" s="62" t="s">
        <v>147</v>
      </c>
      <c r="F82" s="57">
        <v>3</v>
      </c>
      <c r="G82" s="57">
        <v>0</v>
      </c>
      <c r="H82" s="57">
        <v>0</v>
      </c>
      <c r="I82" s="58">
        <f>IF(E82="","",SUM(F82,SUM(G82,H82)/2))</f>
        <v>3</v>
      </c>
      <c r="J82" s="59">
        <v>6</v>
      </c>
      <c r="K82" s="60"/>
      <c r="L82" s="306"/>
      <c r="M82" s="52">
        <f>+IF(N82="","",M80+1)</f>
        <v>5</v>
      </c>
      <c r="N82" s="61" t="s">
        <v>174</v>
      </c>
      <c r="O82" s="62" t="s">
        <v>438</v>
      </c>
      <c r="P82" s="57">
        <v>2</v>
      </c>
      <c r="Q82" s="57">
        <v>0</v>
      </c>
      <c r="R82" s="57">
        <v>0</v>
      </c>
      <c r="S82" s="58">
        <f>IF(O82="","",SUM(P82,SUM(Q82,R82)/2))</f>
        <v>2</v>
      </c>
      <c r="T82" s="59">
        <v>3</v>
      </c>
      <c r="U82" s="60"/>
      <c r="V82" s="63"/>
      <c r="W82" s="63" t="b">
        <f>NOT(ISERROR((FIND("Seçmeli",E82))))</f>
        <v>1</v>
      </c>
      <c r="X82" s="63" t="b">
        <f>NOT(ISERROR((FIND("Seçmeli",O82))))</f>
        <v>1</v>
      </c>
      <c r="Y82" s="63">
        <f>+IF(W82=TRUE,J82,"")</f>
        <v>6</v>
      </c>
      <c r="Z82" s="63">
        <f>+IF(X82=TRUE,T82,"")</f>
        <v>3</v>
      </c>
      <c r="AA82" s="63" t="b">
        <f>NOT(ISERROR((FIND("Bölüm",E82))))</f>
        <v>1</v>
      </c>
      <c r="AB82" s="63" t="b">
        <f>NOT(ISERROR((FIND("Bölüm",O82))))</f>
        <v>0</v>
      </c>
      <c r="AC82" s="63" t="b">
        <f>NOT(ISERROR((FIND("Fakülte",E82))))</f>
        <v>0</v>
      </c>
      <c r="AD82" s="63" t="b">
        <f>NOT(ISERROR((FIND("Fakülte",O82))))</f>
        <v>0</v>
      </c>
      <c r="AE82" s="63" t="b">
        <f>NOT(ISERROR((FIND("Üniversite",E82))))</f>
        <v>0</v>
      </c>
      <c r="AF82" s="63" t="b">
        <f>NOT(ISERROR((FIND("Üniversite",O82))))</f>
        <v>1</v>
      </c>
      <c r="AG82" s="63" t="b">
        <f>NOT(ISERROR((FIND("Staj",E82))))</f>
        <v>0</v>
      </c>
      <c r="AH82" s="63" t="b">
        <f>NOT(ISERROR((FIND("Staj",O82))))</f>
        <v>0</v>
      </c>
      <c r="AI82" s="9" t="str">
        <f>+IF(OR(D82&lt;&gt;"",N82&lt;&gt;""),"","boş")</f>
        <v/>
      </c>
    </row>
    <row r="83" spans="1:35" ht="14.25" hidden="1" customHeight="1" x14ac:dyDescent="0.3">
      <c r="A83" s="309"/>
      <c r="B83" s="306"/>
      <c r="C83" s="269"/>
      <c r="D83" s="270"/>
      <c r="E83" s="271" t="s">
        <v>561</v>
      </c>
      <c r="F83" s="269"/>
      <c r="G83" s="269"/>
      <c r="H83" s="269"/>
      <c r="I83" s="272"/>
      <c r="J83" s="272"/>
      <c r="K83" s="273"/>
      <c r="L83" s="306"/>
      <c r="M83" s="269"/>
      <c r="N83" s="270"/>
      <c r="O83" s="271" t="s">
        <v>621</v>
      </c>
      <c r="P83" s="269"/>
      <c r="Q83" s="269"/>
      <c r="R83" s="269"/>
      <c r="S83" s="272"/>
      <c r="T83" s="272"/>
      <c r="U83" s="273"/>
      <c r="V83" s="63"/>
      <c r="W83" s="63" t="b">
        <f>NOT(ISERROR((FIND("Seçmeli",E82))))</f>
        <v>1</v>
      </c>
      <c r="X83" s="63" t="b">
        <f>NOT(ISERROR((FIND("Seçmeli",O82))))</f>
        <v>1</v>
      </c>
      <c r="Y83" s="63">
        <f>+IF(W82=TRUE,J82,"")</f>
        <v>6</v>
      </c>
      <c r="Z83" s="63">
        <f>+IF(X82=TRUE,T82,"")</f>
        <v>3</v>
      </c>
      <c r="AA83" s="63" t="b">
        <f>NOT(ISERROR((FIND("Bölüm",E82))))</f>
        <v>1</v>
      </c>
      <c r="AB83" s="63" t="b">
        <f>NOT(ISERROR((FIND("Bölüm",O82))))</f>
        <v>0</v>
      </c>
      <c r="AC83" s="63" t="b">
        <f>NOT(ISERROR((FIND("Fakülte",E82))))</f>
        <v>0</v>
      </c>
      <c r="AD83" s="63" t="b">
        <f>NOT(ISERROR((FIND("Fakülte",O82))))</f>
        <v>0</v>
      </c>
      <c r="AE83" s="63" t="b">
        <f>NOT(ISERROR((FIND("Üniversite",E82))))</f>
        <v>0</v>
      </c>
      <c r="AF83" s="63" t="b">
        <f>NOT(ISERROR((FIND("Üniversite",O82))))</f>
        <v>1</v>
      </c>
      <c r="AG83" s="63" t="b">
        <f>NOT(ISERROR((FIND("Staj",E82))))</f>
        <v>0</v>
      </c>
      <c r="AH83" s="63" t="b">
        <f>NOT(ISERROR((FIND("Staj",O82))))</f>
        <v>0</v>
      </c>
      <c r="AI83" s="9" t="s">
        <v>521</v>
      </c>
    </row>
    <row r="84" spans="1:35" ht="14.25" customHeight="1" x14ac:dyDescent="0.3">
      <c r="A84" s="309"/>
      <c r="B84" s="306"/>
      <c r="C84" s="52">
        <f>+IF(D84="","",C82+1)</f>
        <v>6</v>
      </c>
      <c r="D84" s="61" t="s">
        <v>152</v>
      </c>
      <c r="E84" s="62" t="s">
        <v>153</v>
      </c>
      <c r="F84" s="57">
        <v>2</v>
      </c>
      <c r="G84" s="57">
        <v>0</v>
      </c>
      <c r="H84" s="57">
        <v>0</v>
      </c>
      <c r="I84" s="58">
        <f>IF(E84="","",SUM(F84,SUM(G84,H84)/2))</f>
        <v>2</v>
      </c>
      <c r="J84" s="59">
        <v>2</v>
      </c>
      <c r="K84" s="60"/>
      <c r="L84" s="306"/>
      <c r="M84" s="52" t="str">
        <f>+IF(N84="","",M82+1)</f>
        <v/>
      </c>
      <c r="N84" s="61"/>
      <c r="O84" s="62"/>
      <c r="P84" s="57"/>
      <c r="Q84" s="57"/>
      <c r="R84" s="57"/>
      <c r="S84" s="58" t="str">
        <f>IF(O84="","",SUM(P84,SUM(Q84,R84)/2))</f>
        <v/>
      </c>
      <c r="T84" s="59"/>
      <c r="U84" s="60"/>
      <c r="V84" s="63"/>
      <c r="W84" s="63" t="b">
        <f>NOT(ISERROR((FIND("Seçmeli",E84))))</f>
        <v>0</v>
      </c>
      <c r="X84" s="63" t="b">
        <f>NOT(ISERROR((FIND("Seçmeli",O84))))</f>
        <v>0</v>
      </c>
      <c r="Y84" s="63" t="str">
        <f>+IF(W84=TRUE,J84,"")</f>
        <v/>
      </c>
      <c r="Z84" s="63" t="str">
        <f>+IF(X84=TRUE,T84,"")</f>
        <v/>
      </c>
      <c r="AA84" s="63" t="b">
        <f>NOT(ISERROR((FIND("Bölüm",E84))))</f>
        <v>0</v>
      </c>
      <c r="AB84" s="63" t="b">
        <f>NOT(ISERROR((FIND("Bölüm",O84))))</f>
        <v>0</v>
      </c>
      <c r="AC84" s="63" t="b">
        <f>NOT(ISERROR((FIND("Fakülte",E84))))</f>
        <v>0</v>
      </c>
      <c r="AD84" s="63" t="b">
        <f>NOT(ISERROR((FIND("Fakülte",O84))))</f>
        <v>0</v>
      </c>
      <c r="AE84" s="63" t="b">
        <f>NOT(ISERROR((FIND("Üniversite",E84))))</f>
        <v>0</v>
      </c>
      <c r="AF84" s="63" t="b">
        <f>NOT(ISERROR((FIND("Üniversite",O84))))</f>
        <v>0</v>
      </c>
      <c r="AG84" s="63" t="b">
        <f>NOT(ISERROR((FIND("Staj",E84))))</f>
        <v>0</v>
      </c>
      <c r="AH84" s="63" t="b">
        <f>NOT(ISERROR((FIND("Staj",O84))))</f>
        <v>0</v>
      </c>
      <c r="AI84" s="9" t="str">
        <f>+IF(OR(D84&lt;&gt;"",N84&lt;&gt;""),"","boş")</f>
        <v/>
      </c>
    </row>
    <row r="85" spans="1:35" ht="14.25" hidden="1" customHeight="1" x14ac:dyDescent="0.3">
      <c r="A85" s="309"/>
      <c r="B85" s="306"/>
      <c r="C85" s="269"/>
      <c r="D85" s="270"/>
      <c r="E85" s="271" t="s">
        <v>567</v>
      </c>
      <c r="F85" s="269"/>
      <c r="G85" s="269"/>
      <c r="H85" s="269"/>
      <c r="I85" s="272"/>
      <c r="J85" s="272"/>
      <c r="K85" s="273"/>
      <c r="L85" s="306"/>
      <c r="M85" s="269"/>
      <c r="N85" s="270"/>
      <c r="O85" s="271"/>
      <c r="P85" s="269"/>
      <c r="Q85" s="269"/>
      <c r="R85" s="269"/>
      <c r="S85" s="272"/>
      <c r="T85" s="272"/>
      <c r="U85" s="273"/>
      <c r="V85" s="63"/>
      <c r="W85" s="63" t="b">
        <f>NOT(ISERROR((FIND("Seçmeli",E84))))</f>
        <v>0</v>
      </c>
      <c r="X85" s="63" t="b">
        <f>NOT(ISERROR((FIND("Seçmeli",O84))))</f>
        <v>0</v>
      </c>
      <c r="Y85" s="63" t="str">
        <f>+IF(W84=TRUE,J84,"")</f>
        <v/>
      </c>
      <c r="Z85" s="63" t="str">
        <f>+IF(X84=TRUE,T84,"")</f>
        <v/>
      </c>
      <c r="AA85" s="63" t="b">
        <f>NOT(ISERROR((FIND("Bölüm",E84))))</f>
        <v>0</v>
      </c>
      <c r="AB85" s="63" t="b">
        <f>NOT(ISERROR((FIND("Bölüm",O84))))</f>
        <v>0</v>
      </c>
      <c r="AC85" s="63" t="b">
        <f>NOT(ISERROR((FIND("Fakülte",E84))))</f>
        <v>0</v>
      </c>
      <c r="AD85" s="63" t="b">
        <f>NOT(ISERROR((FIND("Fakülte",O84))))</f>
        <v>0</v>
      </c>
      <c r="AE85" s="63" t="b">
        <f>NOT(ISERROR((FIND("Üniversite",E84))))</f>
        <v>0</v>
      </c>
      <c r="AF85" s="63" t="b">
        <f>NOT(ISERROR((FIND("Üniversite",O84))))</f>
        <v>0</v>
      </c>
      <c r="AG85" s="63" t="b">
        <f>NOT(ISERROR((FIND("Staj",E84))))</f>
        <v>0</v>
      </c>
      <c r="AH85" s="63" t="b">
        <f>NOT(ISERROR((FIND("Staj",O84))))</f>
        <v>0</v>
      </c>
      <c r="AI85" s="9" t="s">
        <v>521</v>
      </c>
    </row>
    <row r="86" spans="1:35" ht="14.25" customHeight="1" x14ac:dyDescent="0.3">
      <c r="A86" s="309"/>
      <c r="B86" s="306"/>
      <c r="C86" s="52">
        <f>+IF(D86="","",C84+1)</f>
        <v>7</v>
      </c>
      <c r="D86" s="61" t="s">
        <v>156</v>
      </c>
      <c r="E86" s="62" t="s">
        <v>431</v>
      </c>
      <c r="F86" s="57">
        <v>2</v>
      </c>
      <c r="G86" s="57">
        <v>0</v>
      </c>
      <c r="H86" s="57">
        <v>0</v>
      </c>
      <c r="I86" s="58">
        <f>IF(E86="","",SUM(F86,SUM(G86,H86)/2))</f>
        <v>2</v>
      </c>
      <c r="J86" s="59">
        <v>3</v>
      </c>
      <c r="K86" s="60"/>
      <c r="L86" s="306"/>
      <c r="M86" s="52" t="str">
        <f>+IF(N86="","",M84+1)</f>
        <v/>
      </c>
      <c r="N86" s="61"/>
      <c r="O86" s="62"/>
      <c r="P86" s="57"/>
      <c r="Q86" s="57"/>
      <c r="R86" s="57"/>
      <c r="S86" s="58" t="str">
        <f>IF(O86="","",SUM(P86,SUM(Q86,R86)/2))</f>
        <v/>
      </c>
      <c r="T86" s="59"/>
      <c r="U86" s="60"/>
      <c r="V86" s="63"/>
      <c r="W86" s="63" t="b">
        <f>NOT(ISERROR((FIND("Seçmeli",E86))))</f>
        <v>1</v>
      </c>
      <c r="X86" s="63" t="b">
        <f>NOT(ISERROR((FIND("Seçmeli",O86))))</f>
        <v>0</v>
      </c>
      <c r="Y86" s="63">
        <f>+IF(W86=TRUE,J86,"")</f>
        <v>3</v>
      </c>
      <c r="Z86" s="63" t="str">
        <f>+IF(X86=TRUE,T86,"")</f>
        <v/>
      </c>
      <c r="AA86" s="63" t="b">
        <f>NOT(ISERROR((FIND("Bölüm",E86))))</f>
        <v>0</v>
      </c>
      <c r="AB86" s="63" t="b">
        <f>NOT(ISERROR((FIND("Bölüm",O86))))</f>
        <v>0</v>
      </c>
      <c r="AC86" s="63" t="b">
        <f>NOT(ISERROR((FIND("Fakülte",E86))))</f>
        <v>0</v>
      </c>
      <c r="AD86" s="63" t="b">
        <f>NOT(ISERROR((FIND("Fakülte",O86))))</f>
        <v>0</v>
      </c>
      <c r="AE86" s="63" t="b">
        <f>NOT(ISERROR((FIND("Üniversite",E86))))</f>
        <v>1</v>
      </c>
      <c r="AF86" s="63" t="b">
        <f>NOT(ISERROR((FIND("Üniversite",O86))))</f>
        <v>0</v>
      </c>
      <c r="AG86" s="63" t="b">
        <f>NOT(ISERROR((FIND("Staj",E86))))</f>
        <v>0</v>
      </c>
      <c r="AH86" s="63" t="b">
        <f>NOT(ISERROR((FIND("Staj",O86))))</f>
        <v>0</v>
      </c>
      <c r="AI86" s="9" t="str">
        <f>+IF(OR(D86&lt;&gt;"",N86&lt;&gt;""),"","boş")</f>
        <v/>
      </c>
    </row>
    <row r="87" spans="1:35" ht="14.25" hidden="1" customHeight="1" x14ac:dyDescent="0.3">
      <c r="A87" s="309"/>
      <c r="B87" s="306"/>
      <c r="C87" s="269"/>
      <c r="D87" s="270"/>
      <c r="E87" s="271" t="s">
        <v>598</v>
      </c>
      <c r="F87" s="269"/>
      <c r="G87" s="269"/>
      <c r="H87" s="269"/>
      <c r="I87" s="272"/>
      <c r="J87" s="272"/>
      <c r="K87" s="273"/>
      <c r="L87" s="306"/>
      <c r="M87" s="269"/>
      <c r="N87" s="270"/>
      <c r="O87" s="271"/>
      <c r="P87" s="269"/>
      <c r="Q87" s="269"/>
      <c r="R87" s="269"/>
      <c r="S87" s="272"/>
      <c r="T87" s="272"/>
      <c r="U87" s="273"/>
      <c r="V87" s="63"/>
      <c r="W87" s="63" t="b">
        <f>NOT(ISERROR((FIND("Seçmeli",E86))))</f>
        <v>1</v>
      </c>
      <c r="X87" s="63" t="b">
        <f>NOT(ISERROR((FIND("Seçmeli",O86))))</f>
        <v>0</v>
      </c>
      <c r="Y87" s="63">
        <f>+IF(W86=TRUE,J86,"")</f>
        <v>3</v>
      </c>
      <c r="Z87" s="63" t="str">
        <f>+IF(X86=TRUE,T86,"")</f>
        <v/>
      </c>
      <c r="AA87" s="63" t="b">
        <f>NOT(ISERROR((FIND("Bölüm",E86))))</f>
        <v>0</v>
      </c>
      <c r="AB87" s="63" t="b">
        <f>NOT(ISERROR((FIND("Bölüm",O86))))</f>
        <v>0</v>
      </c>
      <c r="AC87" s="63" t="b">
        <f>NOT(ISERROR((FIND("Fakülte",E86))))</f>
        <v>0</v>
      </c>
      <c r="AD87" s="63" t="b">
        <f>NOT(ISERROR((FIND("Fakülte",O86))))</f>
        <v>0</v>
      </c>
      <c r="AE87" s="63" t="b">
        <f>NOT(ISERROR((FIND("Üniversite",E86))))</f>
        <v>1</v>
      </c>
      <c r="AF87" s="63" t="b">
        <f>NOT(ISERROR((FIND("Üniversite",O86))))</f>
        <v>0</v>
      </c>
      <c r="AG87" s="63" t="b">
        <f>NOT(ISERROR((FIND("Staj",E86))))</f>
        <v>0</v>
      </c>
      <c r="AH87" s="63" t="b">
        <f>NOT(ISERROR((FIND("Staj",O86))))</f>
        <v>0</v>
      </c>
      <c r="AI87" s="9" t="s">
        <v>521</v>
      </c>
    </row>
    <row r="88" spans="1:35" ht="14.25" customHeight="1" x14ac:dyDescent="0.3">
      <c r="A88" s="309"/>
      <c r="B88" s="306"/>
      <c r="C88" s="52" t="str">
        <f>+IF(D88="","",C86+1)</f>
        <v/>
      </c>
      <c r="D88" s="61"/>
      <c r="E88" s="62"/>
      <c r="F88" s="57"/>
      <c r="G88" s="57"/>
      <c r="H88" s="57"/>
      <c r="I88" s="58" t="str">
        <f>IF(E88="","",SUM(F88,SUM(G88,H88)/2))</f>
        <v/>
      </c>
      <c r="J88" s="59"/>
      <c r="K88" s="60"/>
      <c r="L88" s="306"/>
      <c r="M88" s="52" t="str">
        <f>+IF(N88="","",M86+1)</f>
        <v/>
      </c>
      <c r="N88" s="61"/>
      <c r="O88" s="62"/>
      <c r="P88" s="57"/>
      <c r="Q88" s="57"/>
      <c r="R88" s="57"/>
      <c r="S88" s="58" t="str">
        <f>IF(O88="","",SUM(P88,SUM(Q88,R88)/2))</f>
        <v/>
      </c>
      <c r="T88" s="59"/>
      <c r="U88" s="60"/>
      <c r="V88" s="63"/>
      <c r="W88" s="63" t="b">
        <f>NOT(ISERROR((FIND("Seçmeli",E88))))</f>
        <v>0</v>
      </c>
      <c r="X88" s="63" t="b">
        <f>NOT(ISERROR((FIND("Seçmeli",O88))))</f>
        <v>0</v>
      </c>
      <c r="Y88" s="63" t="str">
        <f>+IF(W88=TRUE,J88,"")</f>
        <v/>
      </c>
      <c r="Z88" s="63" t="str">
        <f>+IF(X88=TRUE,T88,"")</f>
        <v/>
      </c>
      <c r="AA88" s="63" t="b">
        <f>NOT(ISERROR((FIND("Bölüm",E88))))</f>
        <v>0</v>
      </c>
      <c r="AB88" s="63" t="b">
        <f>NOT(ISERROR((FIND("Bölüm",O88))))</f>
        <v>0</v>
      </c>
      <c r="AC88" s="63" t="b">
        <f>NOT(ISERROR((FIND("Fakülte",E88))))</f>
        <v>0</v>
      </c>
      <c r="AD88" s="63" t="b">
        <f>NOT(ISERROR((FIND("Fakülte",O88))))</f>
        <v>0</v>
      </c>
      <c r="AE88" s="63" t="b">
        <f>NOT(ISERROR((FIND("Üniversite",E88))))</f>
        <v>0</v>
      </c>
      <c r="AF88" s="63" t="b">
        <f>NOT(ISERROR((FIND("Üniversite",O88))))</f>
        <v>0</v>
      </c>
      <c r="AG88" s="63" t="b">
        <f>NOT(ISERROR((FIND("Staj",E88))))</f>
        <v>0</v>
      </c>
      <c r="AH88" s="63" t="b">
        <f>NOT(ISERROR((FIND("Staj",O88))))</f>
        <v>0</v>
      </c>
      <c r="AI88" s="9" t="str">
        <f>+IF(OR(D88&lt;&gt;"",N88&lt;&gt;""),"","boş")</f>
        <v>boş</v>
      </c>
    </row>
    <row r="89" spans="1:35" ht="14.25" hidden="1" customHeight="1" x14ac:dyDescent="0.3">
      <c r="A89" s="309"/>
      <c r="B89" s="306"/>
      <c r="C89" s="269"/>
      <c r="D89" s="270"/>
      <c r="E89" s="271"/>
      <c r="F89" s="269"/>
      <c r="G89" s="269"/>
      <c r="H89" s="269"/>
      <c r="I89" s="272"/>
      <c r="J89" s="272"/>
      <c r="K89" s="273"/>
      <c r="L89" s="306"/>
      <c r="M89" s="269"/>
      <c r="N89" s="270"/>
      <c r="O89" s="271"/>
      <c r="P89" s="269"/>
      <c r="Q89" s="269"/>
      <c r="R89" s="269"/>
      <c r="S89" s="272"/>
      <c r="T89" s="272"/>
      <c r="U89" s="273"/>
      <c r="V89" s="63"/>
      <c r="W89" s="63" t="b">
        <f>NOT(ISERROR((FIND("Seçmeli",E88))))</f>
        <v>0</v>
      </c>
      <c r="X89" s="63" t="b">
        <f>NOT(ISERROR((FIND("Seçmeli",O88))))</f>
        <v>0</v>
      </c>
      <c r="Y89" s="63" t="str">
        <f>+IF(W88=TRUE,J88,"")</f>
        <v/>
      </c>
      <c r="Z89" s="63" t="str">
        <f>+IF(X88=TRUE,T88,"")</f>
        <v/>
      </c>
      <c r="AA89" s="63" t="b">
        <f>NOT(ISERROR((FIND("Bölüm",E88))))</f>
        <v>0</v>
      </c>
      <c r="AB89" s="63" t="b">
        <f>NOT(ISERROR((FIND("Bölüm",O88))))</f>
        <v>0</v>
      </c>
      <c r="AC89" s="63" t="b">
        <f>NOT(ISERROR((FIND("Fakülte",E88))))</f>
        <v>0</v>
      </c>
      <c r="AD89" s="63" t="b">
        <f>NOT(ISERROR((FIND("Fakülte",O88))))</f>
        <v>0</v>
      </c>
      <c r="AE89" s="63" t="b">
        <f>NOT(ISERROR((FIND("Üniversite",E88))))</f>
        <v>0</v>
      </c>
      <c r="AF89" s="63" t="b">
        <f>NOT(ISERROR((FIND("Üniversite",O88))))</f>
        <v>0</v>
      </c>
      <c r="AG89" s="63" t="b">
        <f>NOT(ISERROR((FIND("Staj",E88))))</f>
        <v>0</v>
      </c>
      <c r="AH89" s="63" t="b">
        <f>NOT(ISERROR((FIND("Staj",O88))))</f>
        <v>0</v>
      </c>
      <c r="AI89" s="9" t="s">
        <v>521</v>
      </c>
    </row>
    <row r="90" spans="1:35" ht="14.25" customHeight="1" x14ac:dyDescent="0.3">
      <c r="A90" s="309"/>
      <c r="B90" s="306"/>
      <c r="C90" s="52" t="str">
        <f>+IF(D90="","",C88+1)</f>
        <v/>
      </c>
      <c r="D90" s="61"/>
      <c r="E90" s="62"/>
      <c r="F90" s="57"/>
      <c r="G90" s="57"/>
      <c r="H90" s="57"/>
      <c r="I90" s="58" t="str">
        <f>IF(E90="","",SUM(F90,SUM(G90,H90)/2))</f>
        <v/>
      </c>
      <c r="J90" s="59"/>
      <c r="K90" s="60"/>
      <c r="L90" s="306"/>
      <c r="M90" s="52" t="str">
        <f>+IF(N90="","",M88+1)</f>
        <v/>
      </c>
      <c r="N90" s="61"/>
      <c r="O90" s="62"/>
      <c r="P90" s="57"/>
      <c r="Q90" s="57"/>
      <c r="R90" s="57"/>
      <c r="S90" s="58" t="str">
        <f>IF(O90="","",SUM(P90,SUM(Q90,R90)/2))</f>
        <v/>
      </c>
      <c r="T90" s="59"/>
      <c r="U90" s="60"/>
      <c r="V90" s="63"/>
      <c r="W90" s="63" t="b">
        <f>NOT(ISERROR((FIND("Seçmeli",E90))))</f>
        <v>0</v>
      </c>
      <c r="X90" s="63" t="b">
        <f>NOT(ISERROR((FIND("Seçmeli",O90))))</f>
        <v>0</v>
      </c>
      <c r="Y90" s="63" t="str">
        <f>+IF(W90=TRUE,J90,"")</f>
        <v/>
      </c>
      <c r="Z90" s="63" t="str">
        <f>+IF(X90=TRUE,T90,"")</f>
        <v/>
      </c>
      <c r="AA90" s="63" t="b">
        <f>NOT(ISERROR((FIND("Bölüm",E90))))</f>
        <v>0</v>
      </c>
      <c r="AB90" s="63" t="b">
        <f>NOT(ISERROR((FIND("Bölüm",O90))))</f>
        <v>0</v>
      </c>
      <c r="AC90" s="63" t="b">
        <f>NOT(ISERROR((FIND("Fakülte",E90))))</f>
        <v>0</v>
      </c>
      <c r="AD90" s="63" t="b">
        <f>NOT(ISERROR((FIND("Fakülte",O90))))</f>
        <v>0</v>
      </c>
      <c r="AE90" s="63" t="b">
        <f>NOT(ISERROR((FIND("Üniversite",E90))))</f>
        <v>0</v>
      </c>
      <c r="AF90" s="63" t="b">
        <f>NOT(ISERROR((FIND("Üniversite",O90))))</f>
        <v>0</v>
      </c>
      <c r="AG90" s="63" t="b">
        <f>NOT(ISERROR((FIND("Staj",E90))))</f>
        <v>0</v>
      </c>
      <c r="AH90" s="63" t="b">
        <f>NOT(ISERROR((FIND("Staj",O90))))</f>
        <v>0</v>
      </c>
      <c r="AI90" s="9" t="str">
        <f>+IF(OR(D90&lt;&gt;"",N90&lt;&gt;""),"","boş")</f>
        <v>boş</v>
      </c>
    </row>
    <row r="91" spans="1:35" ht="14.25" hidden="1" customHeight="1" x14ac:dyDescent="0.3">
      <c r="A91" s="309"/>
      <c r="B91" s="306"/>
      <c r="C91" s="269"/>
      <c r="D91" s="270"/>
      <c r="E91" s="271"/>
      <c r="F91" s="269"/>
      <c r="G91" s="269"/>
      <c r="H91" s="269"/>
      <c r="I91" s="272"/>
      <c r="J91" s="272"/>
      <c r="K91" s="273"/>
      <c r="L91" s="306"/>
      <c r="M91" s="269"/>
      <c r="N91" s="270"/>
      <c r="O91" s="271"/>
      <c r="P91" s="269"/>
      <c r="Q91" s="269"/>
      <c r="R91" s="269"/>
      <c r="S91" s="272"/>
      <c r="T91" s="272"/>
      <c r="U91" s="273"/>
      <c r="V91" s="63"/>
      <c r="W91" s="63" t="b">
        <f>NOT(ISERROR((FIND("Seçmeli",E90))))</f>
        <v>0</v>
      </c>
      <c r="X91" s="63" t="b">
        <f>NOT(ISERROR((FIND("Seçmeli",O90))))</f>
        <v>0</v>
      </c>
      <c r="Y91" s="63" t="str">
        <f>+IF(W90=TRUE,J90,"")</f>
        <v/>
      </c>
      <c r="Z91" s="63" t="str">
        <f>+IF(X90=TRUE,T90,"")</f>
        <v/>
      </c>
      <c r="AA91" s="63" t="b">
        <f>NOT(ISERROR((FIND("Bölüm",E90))))</f>
        <v>0</v>
      </c>
      <c r="AB91" s="63" t="b">
        <f>NOT(ISERROR((FIND("Bölüm",O90))))</f>
        <v>0</v>
      </c>
      <c r="AC91" s="63" t="b">
        <f>NOT(ISERROR((FIND("Fakülte",E90))))</f>
        <v>0</v>
      </c>
      <c r="AD91" s="63" t="b">
        <f>NOT(ISERROR((FIND("Fakülte",O90))))</f>
        <v>0</v>
      </c>
      <c r="AE91" s="63" t="b">
        <f>NOT(ISERROR((FIND("Üniversite",E90))))</f>
        <v>0</v>
      </c>
      <c r="AF91" s="63" t="b">
        <f>NOT(ISERROR((FIND("Üniversite",O90))))</f>
        <v>0</v>
      </c>
      <c r="AG91" s="63" t="b">
        <f>NOT(ISERROR((FIND("Staj",E90))))</f>
        <v>0</v>
      </c>
      <c r="AH91" s="63" t="b">
        <f>NOT(ISERROR((FIND("Staj",O90))))</f>
        <v>0</v>
      </c>
      <c r="AI91" s="9" t="s">
        <v>521</v>
      </c>
    </row>
    <row r="92" spans="1:35" ht="14.25" customHeight="1" x14ac:dyDescent="0.3">
      <c r="A92" s="309"/>
      <c r="B92" s="306"/>
      <c r="C92" s="52" t="str">
        <f>+IF(D92="","",C90+1)</f>
        <v/>
      </c>
      <c r="D92" s="61"/>
      <c r="E92" s="62"/>
      <c r="F92" s="57"/>
      <c r="G92" s="57"/>
      <c r="H92" s="57"/>
      <c r="I92" s="58" t="str">
        <f>IF(E92="","",SUM(F92,SUM(G92,H92)/2))</f>
        <v/>
      </c>
      <c r="J92" s="59"/>
      <c r="K92" s="60"/>
      <c r="L92" s="306"/>
      <c r="M92" s="52" t="str">
        <f>+IF(N92="","",M90+1)</f>
        <v/>
      </c>
      <c r="N92" s="61"/>
      <c r="O92" s="62"/>
      <c r="P92" s="57"/>
      <c r="Q92" s="57"/>
      <c r="R92" s="57"/>
      <c r="S92" s="58" t="str">
        <f>IF(O92="","",SUM(P92,SUM(Q92,R92)/2))</f>
        <v/>
      </c>
      <c r="T92" s="59"/>
      <c r="U92" s="60"/>
      <c r="V92" s="63"/>
      <c r="W92" s="63" t="b">
        <f>NOT(ISERROR((FIND("Seçmeli",E92))))</f>
        <v>0</v>
      </c>
      <c r="X92" s="63" t="b">
        <f>NOT(ISERROR((FIND("Seçmeli",O92))))</f>
        <v>0</v>
      </c>
      <c r="Y92" s="63" t="str">
        <f>+IF(W92=TRUE,J92,"")</f>
        <v/>
      </c>
      <c r="Z92" s="63" t="str">
        <f>+IF(X92=TRUE,T92,"")</f>
        <v/>
      </c>
      <c r="AA92" s="63" t="b">
        <f>NOT(ISERROR((FIND("Bölüm",E92))))</f>
        <v>0</v>
      </c>
      <c r="AB92" s="63" t="b">
        <f>NOT(ISERROR((FIND("Bölüm",O92))))</f>
        <v>0</v>
      </c>
      <c r="AC92" s="63" t="b">
        <f>NOT(ISERROR((FIND("Fakülte",E92))))</f>
        <v>0</v>
      </c>
      <c r="AD92" s="63" t="b">
        <f>NOT(ISERROR((FIND("Fakülte",O92))))</f>
        <v>0</v>
      </c>
      <c r="AE92" s="63" t="b">
        <f>NOT(ISERROR((FIND("Üniversite",E92))))</f>
        <v>0</v>
      </c>
      <c r="AF92" s="63" t="b">
        <f>NOT(ISERROR((FIND("Üniversite",O92))))</f>
        <v>0</v>
      </c>
      <c r="AG92" s="63" t="b">
        <f>NOT(ISERROR((FIND("Staj",E92))))</f>
        <v>0</v>
      </c>
      <c r="AH92" s="63" t="b">
        <f>NOT(ISERROR((FIND("Staj",O92))))</f>
        <v>0</v>
      </c>
      <c r="AI92" s="9" t="str">
        <f>+IF(OR(D92&lt;&gt;"",N92&lt;&gt;""),"","boş")</f>
        <v>boş</v>
      </c>
    </row>
    <row r="93" spans="1:35" ht="14.25" hidden="1" customHeight="1" x14ac:dyDescent="0.3">
      <c r="A93" s="309"/>
      <c r="B93" s="306"/>
      <c r="C93" s="269"/>
      <c r="D93" s="270"/>
      <c r="E93" s="271"/>
      <c r="F93" s="269"/>
      <c r="G93" s="269"/>
      <c r="H93" s="269"/>
      <c r="I93" s="272"/>
      <c r="J93" s="272"/>
      <c r="K93" s="273"/>
      <c r="L93" s="306"/>
      <c r="M93" s="269"/>
      <c r="N93" s="270"/>
      <c r="O93" s="271"/>
      <c r="P93" s="269"/>
      <c r="Q93" s="269"/>
      <c r="R93" s="269"/>
      <c r="S93" s="272"/>
      <c r="T93" s="272"/>
      <c r="U93" s="273"/>
      <c r="V93" s="63"/>
      <c r="W93" s="63" t="b">
        <f>NOT(ISERROR((FIND("Seçmeli",E92))))</f>
        <v>0</v>
      </c>
      <c r="X93" s="63" t="b">
        <f>NOT(ISERROR((FIND("Seçmeli",O92))))</f>
        <v>0</v>
      </c>
      <c r="Y93" s="63" t="str">
        <f>+IF(W92=TRUE,J92,"")</f>
        <v/>
      </c>
      <c r="Z93" s="63" t="str">
        <f>+IF(X92=TRUE,T92,"")</f>
        <v/>
      </c>
      <c r="AA93" s="63" t="b">
        <f>NOT(ISERROR((FIND("Bölüm",E92))))</f>
        <v>0</v>
      </c>
      <c r="AB93" s="63" t="b">
        <f>NOT(ISERROR((FIND("Bölüm",O92))))</f>
        <v>0</v>
      </c>
      <c r="AC93" s="63" t="b">
        <f>NOT(ISERROR((FIND("Fakülte",E92))))</f>
        <v>0</v>
      </c>
      <c r="AD93" s="63" t="b">
        <f>NOT(ISERROR((FIND("Fakülte",O92))))</f>
        <v>0</v>
      </c>
      <c r="AE93" s="63" t="b">
        <f>NOT(ISERROR((FIND("Üniversite",E92))))</f>
        <v>0</v>
      </c>
      <c r="AF93" s="63" t="b">
        <f>NOT(ISERROR((FIND("Üniversite",O92))))</f>
        <v>0</v>
      </c>
      <c r="AG93" s="63" t="b">
        <f>NOT(ISERROR((FIND("Staj",E92))))</f>
        <v>0</v>
      </c>
      <c r="AH93" s="63" t="b">
        <f>NOT(ISERROR((FIND("Staj",O92))))</f>
        <v>0</v>
      </c>
      <c r="AI93" s="9" t="s">
        <v>521</v>
      </c>
    </row>
    <row r="94" spans="1:35" ht="14.25" customHeight="1" x14ac:dyDescent="0.3">
      <c r="A94" s="309"/>
      <c r="B94" s="306"/>
      <c r="C94" s="72"/>
      <c r="D94" s="73"/>
      <c r="E94" s="78" t="s">
        <v>40</v>
      </c>
      <c r="F94" s="74">
        <f t="shared" ref="F94:J94" si="14">+SUM(F74:F93)</f>
        <v>13</v>
      </c>
      <c r="G94" s="75">
        <f t="shared" si="14"/>
        <v>4</v>
      </c>
      <c r="H94" s="75">
        <f t="shared" si="14"/>
        <v>0</v>
      </c>
      <c r="I94" s="75">
        <f t="shared" si="14"/>
        <v>15</v>
      </c>
      <c r="J94" s="76">
        <f t="shared" si="14"/>
        <v>33</v>
      </c>
      <c r="K94" s="77"/>
      <c r="L94" s="306"/>
      <c r="M94" s="72"/>
      <c r="N94" s="73"/>
      <c r="O94" s="78" t="s">
        <v>40</v>
      </c>
      <c r="P94" s="74">
        <f t="shared" ref="P94:T94" si="15">+SUM(P74:P93)</f>
        <v>11</v>
      </c>
      <c r="Q94" s="75">
        <f t="shared" si="15"/>
        <v>2</v>
      </c>
      <c r="R94" s="75">
        <f t="shared" si="15"/>
        <v>0</v>
      </c>
      <c r="S94" s="75">
        <f t="shared" si="15"/>
        <v>12</v>
      </c>
      <c r="T94" s="76">
        <f t="shared" si="15"/>
        <v>27</v>
      </c>
      <c r="U94" s="77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9"/>
    </row>
    <row r="95" spans="1:35" ht="14.25" customHeight="1" x14ac:dyDescent="0.3">
      <c r="A95" s="310"/>
      <c r="B95" s="307"/>
      <c r="C95" s="80"/>
      <c r="D95" s="81"/>
      <c r="E95" s="94" t="s">
        <v>41</v>
      </c>
      <c r="F95" s="83">
        <f t="shared" ref="F95:J95" si="16">P72+F94</f>
        <v>115</v>
      </c>
      <c r="G95" s="83">
        <f t="shared" si="16"/>
        <v>10</v>
      </c>
      <c r="H95" s="83">
        <f t="shared" si="16"/>
        <v>20</v>
      </c>
      <c r="I95" s="83">
        <f t="shared" si="16"/>
        <v>130</v>
      </c>
      <c r="J95" s="84">
        <f t="shared" si="16"/>
        <v>213</v>
      </c>
      <c r="K95" s="85"/>
      <c r="L95" s="307"/>
      <c r="M95" s="80"/>
      <c r="N95" s="81"/>
      <c r="O95" s="94" t="s">
        <v>101</v>
      </c>
      <c r="P95" s="83">
        <f t="shared" ref="P95:T95" si="17">F95+P94</f>
        <v>126</v>
      </c>
      <c r="Q95" s="83">
        <f t="shared" si="17"/>
        <v>12</v>
      </c>
      <c r="R95" s="83">
        <f t="shared" si="17"/>
        <v>20</v>
      </c>
      <c r="S95" s="83">
        <f t="shared" si="17"/>
        <v>142</v>
      </c>
      <c r="T95" s="84">
        <f t="shared" si="17"/>
        <v>240</v>
      </c>
      <c r="U95" s="85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9"/>
    </row>
    <row r="96" spans="1:35" ht="14.25" customHeight="1" x14ac:dyDescent="0.3">
      <c r="A96" s="2"/>
      <c r="B96" s="275"/>
      <c r="C96" s="6"/>
      <c r="D96" s="275"/>
      <c r="E96" s="276"/>
      <c r="F96" s="276"/>
      <c r="G96" s="276"/>
      <c r="H96" s="276"/>
      <c r="I96" s="275"/>
      <c r="J96" s="277"/>
      <c r="K96" s="276"/>
      <c r="L96" s="275"/>
      <c r="M96" s="6"/>
      <c r="N96" s="275"/>
      <c r="O96" s="249" t="s">
        <v>511</v>
      </c>
      <c r="P96" s="278">
        <f t="shared" ref="P96:T96" si="18">+F25+P25+F48+P48+F71+P71+F94+P94</f>
        <v>126</v>
      </c>
      <c r="Q96" s="278">
        <f t="shared" si="18"/>
        <v>12</v>
      </c>
      <c r="R96" s="278">
        <f t="shared" si="18"/>
        <v>20</v>
      </c>
      <c r="S96" s="279">
        <f t="shared" si="18"/>
        <v>142</v>
      </c>
      <c r="T96" s="280">
        <f t="shared" si="18"/>
        <v>240</v>
      </c>
      <c r="U96" s="281"/>
      <c r="V96" s="282"/>
      <c r="W96" s="282"/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9"/>
    </row>
    <row r="97" spans="1:35" ht="14.25" customHeight="1" x14ac:dyDescent="0.3">
      <c r="A97" s="248"/>
      <c r="B97" s="87"/>
      <c r="C97" s="283"/>
      <c r="D97" s="87"/>
      <c r="E97" s="100"/>
      <c r="F97" s="100"/>
      <c r="G97" s="100"/>
      <c r="H97" s="100"/>
      <c r="I97" s="87"/>
      <c r="J97" s="102"/>
      <c r="K97" s="100"/>
      <c r="L97" s="87"/>
      <c r="M97" s="283"/>
      <c r="N97" s="87"/>
      <c r="O97" s="63"/>
      <c r="P97" s="63"/>
      <c r="Q97" s="63"/>
      <c r="R97" s="63"/>
      <c r="S97" s="63"/>
      <c r="T97" s="63"/>
      <c r="U97" s="63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9"/>
    </row>
    <row r="98" spans="1:35" ht="14.25" customHeight="1" x14ac:dyDescent="0.3">
      <c r="A98" s="2"/>
      <c r="B98" s="275"/>
      <c r="C98" s="6"/>
      <c r="D98" s="275"/>
      <c r="E98" s="276"/>
      <c r="F98" s="276"/>
      <c r="G98" s="276"/>
      <c r="H98" s="276"/>
      <c r="I98" s="275"/>
      <c r="J98" s="277"/>
      <c r="K98" s="276"/>
      <c r="L98" s="275"/>
      <c r="M98" s="6"/>
      <c r="N98" s="275"/>
      <c r="O98" s="107"/>
      <c r="P98" s="284"/>
      <c r="Q98" s="284"/>
      <c r="R98" s="249" t="s">
        <v>569</v>
      </c>
      <c r="S98" s="325">
        <f>Y2+Z2</f>
        <v>73</v>
      </c>
      <c r="T98" s="304"/>
      <c r="U98" s="281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9"/>
    </row>
    <row r="99" spans="1:35" ht="14.25" customHeight="1" x14ac:dyDescent="0.3">
      <c r="A99" s="2"/>
      <c r="B99" s="275"/>
      <c r="C99" s="6"/>
      <c r="D99" s="275"/>
      <c r="E99" s="276"/>
      <c r="F99" s="276"/>
      <c r="G99" s="276"/>
      <c r="H99" s="276"/>
      <c r="I99" s="275"/>
      <c r="J99" s="277"/>
      <c r="K99" s="276"/>
      <c r="L99" s="275"/>
      <c r="M99" s="6"/>
      <c r="N99" s="275"/>
      <c r="O99" s="107"/>
      <c r="P99" s="284"/>
      <c r="Q99" s="284"/>
      <c r="R99" s="285" t="s">
        <v>570</v>
      </c>
      <c r="S99" s="326" t="str">
        <f>CONCATENATE("% ",ROUND(V2*100,0))</f>
        <v>% 30</v>
      </c>
      <c r="T99" s="304"/>
      <c r="U99" s="281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9"/>
    </row>
    <row r="100" spans="1:35" ht="14.25" customHeight="1" x14ac:dyDescent="0.3">
      <c r="A100" s="286"/>
      <c r="B100" s="100"/>
      <c r="C100" s="100"/>
      <c r="D100" s="100"/>
      <c r="E100" s="100"/>
      <c r="F100" s="100"/>
      <c r="G100" s="100"/>
      <c r="H100" s="100"/>
      <c r="I100" s="87"/>
      <c r="J100" s="102"/>
      <c r="K100" s="100"/>
      <c r="L100" s="100"/>
      <c r="M100" s="103"/>
      <c r="N100" s="100"/>
      <c r="O100" s="100"/>
      <c r="P100" s="100"/>
      <c r="Q100" s="100"/>
      <c r="R100" s="100"/>
      <c r="S100" s="87"/>
      <c r="T100" s="102"/>
      <c r="U100" s="100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9"/>
    </row>
    <row r="101" spans="1:35" ht="14.25" customHeight="1" x14ac:dyDescent="0.3">
      <c r="A101" s="286"/>
      <c r="B101" s="100"/>
      <c r="C101" s="103"/>
      <c r="D101" s="100"/>
      <c r="E101" s="100"/>
      <c r="F101" s="63"/>
      <c r="G101" s="63"/>
      <c r="H101" s="63"/>
      <c r="I101" s="40"/>
      <c r="J101" s="104"/>
      <c r="K101" s="105"/>
      <c r="L101" s="100"/>
      <c r="M101" s="103"/>
      <c r="N101" s="100"/>
      <c r="O101" s="100"/>
      <c r="P101" s="63"/>
      <c r="Q101" s="63"/>
      <c r="R101" s="63"/>
      <c r="S101" s="40"/>
      <c r="T101" s="104"/>
      <c r="U101" s="105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9"/>
    </row>
    <row r="102" spans="1:35" ht="14.25" customHeight="1" x14ac:dyDescent="0.3">
      <c r="A102" s="286"/>
      <c r="B102" s="100"/>
      <c r="C102" s="103"/>
      <c r="D102" s="100"/>
      <c r="E102" s="100"/>
      <c r="F102" s="63"/>
      <c r="G102" s="63"/>
      <c r="H102" s="63"/>
      <c r="I102" s="40"/>
      <c r="J102" s="104"/>
      <c r="K102" s="105"/>
      <c r="L102" s="100"/>
      <c r="M102" s="103"/>
      <c r="N102" s="100"/>
      <c r="O102" s="100"/>
      <c r="P102" s="63"/>
      <c r="Q102" s="63"/>
      <c r="R102" s="63"/>
      <c r="S102" s="40"/>
      <c r="T102" s="104"/>
      <c r="U102" s="105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9"/>
    </row>
    <row r="103" spans="1:35" ht="14.25" customHeight="1" x14ac:dyDescent="0.3">
      <c r="A103" s="286"/>
      <c r="B103" s="100"/>
      <c r="C103" s="103"/>
      <c r="D103" s="100"/>
      <c r="E103" s="100"/>
      <c r="F103" s="63"/>
      <c r="G103" s="63"/>
      <c r="H103" s="63"/>
      <c r="I103" s="40"/>
      <c r="J103" s="104"/>
      <c r="K103" s="105"/>
      <c r="L103" s="100"/>
      <c r="M103" s="103"/>
      <c r="N103" s="100"/>
      <c r="O103" s="100"/>
      <c r="P103" s="63"/>
      <c r="Q103" s="63"/>
      <c r="R103" s="63"/>
      <c r="S103" s="40"/>
      <c r="T103" s="104"/>
      <c r="U103" s="105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9"/>
    </row>
    <row r="104" spans="1:35" ht="14.25" customHeight="1" x14ac:dyDescent="0.3">
      <c r="A104" s="286"/>
      <c r="B104" s="100"/>
      <c r="C104" s="103"/>
      <c r="D104" s="100"/>
      <c r="E104" s="100"/>
      <c r="F104" s="63"/>
      <c r="G104" s="63"/>
      <c r="H104" s="63"/>
      <c r="I104" s="40"/>
      <c r="J104" s="104"/>
      <c r="K104" s="105"/>
      <c r="L104" s="100"/>
      <c r="M104" s="103"/>
      <c r="N104" s="100"/>
      <c r="O104" s="100"/>
      <c r="P104" s="63"/>
      <c r="Q104" s="63"/>
      <c r="R104" s="63"/>
      <c r="S104" s="40"/>
      <c r="T104" s="104"/>
      <c r="U104" s="105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9"/>
    </row>
    <row r="105" spans="1:35" ht="14.25" customHeight="1" x14ac:dyDescent="0.3">
      <c r="A105" s="286"/>
      <c r="B105" s="100"/>
      <c r="C105" s="103"/>
      <c r="D105" s="100"/>
      <c r="E105" s="100"/>
      <c r="F105" s="63"/>
      <c r="G105" s="63"/>
      <c r="H105" s="63"/>
      <c r="I105" s="40"/>
      <c r="J105" s="104"/>
      <c r="K105" s="105"/>
      <c r="L105" s="100"/>
      <c r="M105" s="103"/>
      <c r="N105" s="100"/>
      <c r="O105" s="100"/>
      <c r="P105" s="63"/>
      <c r="Q105" s="63"/>
      <c r="R105" s="63"/>
      <c r="S105" s="40"/>
      <c r="T105" s="104"/>
      <c r="U105" s="105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9"/>
    </row>
    <row r="106" spans="1:35" ht="14.25" customHeight="1" x14ac:dyDescent="0.3">
      <c r="A106" s="286"/>
      <c r="B106" s="100"/>
      <c r="C106" s="103"/>
      <c r="D106" s="100"/>
      <c r="E106" s="100"/>
      <c r="F106" s="63"/>
      <c r="G106" s="63"/>
      <c r="H106" s="63"/>
      <c r="I106" s="40"/>
      <c r="J106" s="104"/>
      <c r="K106" s="105"/>
      <c r="L106" s="100"/>
      <c r="M106" s="103"/>
      <c r="N106" s="100"/>
      <c r="O106" s="100"/>
      <c r="P106" s="63"/>
      <c r="Q106" s="63"/>
      <c r="R106" s="63"/>
      <c r="S106" s="40"/>
      <c r="T106" s="104"/>
      <c r="U106" s="105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9"/>
    </row>
    <row r="107" spans="1:35" ht="14.25" customHeight="1" x14ac:dyDescent="0.3">
      <c r="A107" s="286"/>
      <c r="B107" s="100"/>
      <c r="C107" s="103"/>
      <c r="D107" s="100"/>
      <c r="E107" s="100"/>
      <c r="F107" s="63"/>
      <c r="G107" s="63"/>
      <c r="H107" s="63"/>
      <c r="I107" s="40"/>
      <c r="J107" s="104"/>
      <c r="K107" s="105"/>
      <c r="L107" s="100"/>
      <c r="M107" s="103"/>
      <c r="N107" s="100"/>
      <c r="O107" s="100"/>
      <c r="P107" s="63"/>
      <c r="Q107" s="63"/>
      <c r="R107" s="63"/>
      <c r="S107" s="40"/>
      <c r="T107" s="104"/>
      <c r="U107" s="105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9"/>
    </row>
    <row r="108" spans="1:35" ht="14.25" customHeight="1" x14ac:dyDescent="0.3">
      <c r="A108" s="286"/>
      <c r="B108" s="100"/>
      <c r="C108" s="103"/>
      <c r="D108" s="100"/>
      <c r="E108" s="100"/>
      <c r="F108" s="63"/>
      <c r="G108" s="63"/>
      <c r="H108" s="63"/>
      <c r="I108" s="40"/>
      <c r="J108" s="104"/>
      <c r="K108" s="105"/>
      <c r="L108" s="100"/>
      <c r="M108" s="103"/>
      <c r="N108" s="100"/>
      <c r="O108" s="100"/>
      <c r="P108" s="63"/>
      <c r="Q108" s="63"/>
      <c r="R108" s="63"/>
      <c r="S108" s="40"/>
      <c r="T108" s="104"/>
      <c r="U108" s="105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9"/>
    </row>
    <row r="109" spans="1:35" ht="14.25" customHeight="1" x14ac:dyDescent="0.3">
      <c r="A109" s="286"/>
      <c r="B109" s="100"/>
      <c r="C109" s="103"/>
      <c r="D109" s="100"/>
      <c r="E109" s="100"/>
      <c r="F109" s="63"/>
      <c r="G109" s="63"/>
      <c r="H109" s="63"/>
      <c r="I109" s="40"/>
      <c r="J109" s="104"/>
      <c r="K109" s="105"/>
      <c r="L109" s="100"/>
      <c r="M109" s="103"/>
      <c r="N109" s="100"/>
      <c r="O109" s="100"/>
      <c r="P109" s="63"/>
      <c r="Q109" s="63"/>
      <c r="R109" s="63"/>
      <c r="S109" s="40"/>
      <c r="T109" s="104"/>
      <c r="U109" s="105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9"/>
    </row>
    <row r="110" spans="1:35" ht="14.25" customHeight="1" x14ac:dyDescent="0.3">
      <c r="A110" s="286"/>
      <c r="B110" s="100"/>
      <c r="C110" s="103"/>
      <c r="D110" s="100"/>
      <c r="E110" s="100"/>
      <c r="F110" s="63"/>
      <c r="G110" s="63"/>
      <c r="H110" s="63"/>
      <c r="I110" s="40"/>
      <c r="J110" s="104"/>
      <c r="K110" s="105"/>
      <c r="L110" s="100"/>
      <c r="M110" s="103"/>
      <c r="N110" s="100"/>
      <c r="O110" s="100"/>
      <c r="P110" s="63"/>
      <c r="Q110" s="63"/>
      <c r="R110" s="63"/>
      <c r="S110" s="40"/>
      <c r="T110" s="104"/>
      <c r="U110" s="105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9"/>
    </row>
    <row r="111" spans="1:35" ht="14.25" customHeight="1" x14ac:dyDescent="0.3">
      <c r="A111" s="286"/>
      <c r="B111" s="100"/>
      <c r="C111" s="103"/>
      <c r="D111" s="100"/>
      <c r="E111" s="100"/>
      <c r="F111" s="63"/>
      <c r="G111" s="63"/>
      <c r="H111" s="63"/>
      <c r="I111" s="40"/>
      <c r="J111" s="104"/>
      <c r="K111" s="105"/>
      <c r="L111" s="100"/>
      <c r="M111" s="103"/>
      <c r="N111" s="100"/>
      <c r="O111" s="100"/>
      <c r="P111" s="63"/>
      <c r="Q111" s="63"/>
      <c r="R111" s="63"/>
      <c r="S111" s="40"/>
      <c r="T111" s="104"/>
      <c r="U111" s="105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9"/>
    </row>
    <row r="112" spans="1:35" ht="14.25" customHeight="1" x14ac:dyDescent="0.3">
      <c r="A112" s="286"/>
      <c r="B112" s="100"/>
      <c r="C112" s="103"/>
      <c r="D112" s="100"/>
      <c r="E112" s="100"/>
      <c r="F112" s="63"/>
      <c r="G112" s="63"/>
      <c r="H112" s="63"/>
      <c r="I112" s="40"/>
      <c r="J112" s="104"/>
      <c r="K112" s="105"/>
      <c r="L112" s="100"/>
      <c r="M112" s="103"/>
      <c r="N112" s="100"/>
      <c r="O112" s="100"/>
      <c r="P112" s="63"/>
      <c r="Q112" s="63"/>
      <c r="R112" s="63"/>
      <c r="S112" s="40"/>
      <c r="T112" s="104"/>
      <c r="U112" s="105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9"/>
    </row>
    <row r="113" spans="1:35" ht="14.25" customHeight="1" x14ac:dyDescent="0.3">
      <c r="A113" s="286"/>
      <c r="B113" s="100"/>
      <c r="C113" s="103"/>
      <c r="D113" s="100"/>
      <c r="E113" s="100"/>
      <c r="F113" s="63"/>
      <c r="G113" s="63"/>
      <c r="H113" s="63"/>
      <c r="I113" s="40"/>
      <c r="J113" s="104"/>
      <c r="K113" s="105"/>
      <c r="L113" s="100"/>
      <c r="M113" s="103"/>
      <c r="N113" s="100"/>
      <c r="O113" s="100"/>
      <c r="P113" s="63"/>
      <c r="Q113" s="63"/>
      <c r="R113" s="63"/>
      <c r="S113" s="40"/>
      <c r="T113" s="104"/>
      <c r="U113" s="105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9"/>
    </row>
    <row r="114" spans="1:35" ht="14.25" customHeight="1" x14ac:dyDescent="0.3">
      <c r="A114" s="286"/>
      <c r="B114" s="100"/>
      <c r="C114" s="103"/>
      <c r="D114" s="100"/>
      <c r="E114" s="100"/>
      <c r="F114" s="63"/>
      <c r="G114" s="63"/>
      <c r="H114" s="63"/>
      <c r="I114" s="40"/>
      <c r="J114" s="104"/>
      <c r="K114" s="105"/>
      <c r="L114" s="100"/>
      <c r="M114" s="103"/>
      <c r="N114" s="100"/>
      <c r="O114" s="100"/>
      <c r="P114" s="63"/>
      <c r="Q114" s="63"/>
      <c r="R114" s="63"/>
      <c r="S114" s="40"/>
      <c r="T114" s="104"/>
      <c r="U114" s="105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9"/>
    </row>
    <row r="115" spans="1:35" ht="14.25" customHeight="1" x14ac:dyDescent="0.3">
      <c r="A115" s="286"/>
      <c r="B115" s="100"/>
      <c r="C115" s="103"/>
      <c r="D115" s="100"/>
      <c r="E115" s="100"/>
      <c r="F115" s="63"/>
      <c r="G115" s="63"/>
      <c r="H115" s="63"/>
      <c r="I115" s="40"/>
      <c r="J115" s="104"/>
      <c r="K115" s="105"/>
      <c r="L115" s="100"/>
      <c r="M115" s="103"/>
      <c r="N115" s="100"/>
      <c r="O115" s="100"/>
      <c r="P115" s="63"/>
      <c r="Q115" s="63"/>
      <c r="R115" s="63"/>
      <c r="S115" s="40"/>
      <c r="T115" s="104"/>
      <c r="U115" s="105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9"/>
    </row>
    <row r="116" spans="1:35" ht="14.25" customHeight="1" x14ac:dyDescent="0.3">
      <c r="A116" s="286"/>
      <c r="B116" s="100"/>
      <c r="C116" s="103"/>
      <c r="D116" s="100"/>
      <c r="E116" s="100"/>
      <c r="F116" s="63"/>
      <c r="G116" s="63"/>
      <c r="H116" s="63"/>
      <c r="I116" s="40"/>
      <c r="J116" s="104"/>
      <c r="K116" s="105"/>
      <c r="L116" s="100"/>
      <c r="M116" s="103"/>
      <c r="N116" s="100"/>
      <c r="O116" s="100"/>
      <c r="P116" s="63"/>
      <c r="Q116" s="63"/>
      <c r="R116" s="63"/>
      <c r="S116" s="40"/>
      <c r="T116" s="104"/>
      <c r="U116" s="105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9"/>
    </row>
    <row r="117" spans="1:35" ht="14.25" customHeight="1" x14ac:dyDescent="0.3">
      <c r="A117" s="286"/>
      <c r="B117" s="100"/>
      <c r="C117" s="103"/>
      <c r="D117" s="100"/>
      <c r="E117" s="100"/>
      <c r="F117" s="63"/>
      <c r="G117" s="63"/>
      <c r="H117" s="63"/>
      <c r="I117" s="40"/>
      <c r="J117" s="104"/>
      <c r="K117" s="105"/>
      <c r="L117" s="100"/>
      <c r="M117" s="103"/>
      <c r="N117" s="100"/>
      <c r="O117" s="100"/>
      <c r="P117" s="63"/>
      <c r="Q117" s="63"/>
      <c r="R117" s="63"/>
      <c r="S117" s="40"/>
      <c r="T117" s="104"/>
      <c r="U117" s="105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9"/>
    </row>
    <row r="118" spans="1:35" ht="14.25" customHeight="1" x14ac:dyDescent="0.3">
      <c r="A118" s="286"/>
      <c r="B118" s="100"/>
      <c r="C118" s="103"/>
      <c r="D118" s="100"/>
      <c r="E118" s="100"/>
      <c r="F118" s="63"/>
      <c r="G118" s="63"/>
      <c r="H118" s="63"/>
      <c r="I118" s="40"/>
      <c r="J118" s="104"/>
      <c r="K118" s="105"/>
      <c r="L118" s="100"/>
      <c r="M118" s="103"/>
      <c r="N118" s="100"/>
      <c r="O118" s="100"/>
      <c r="P118" s="63"/>
      <c r="Q118" s="63"/>
      <c r="R118" s="63"/>
      <c r="S118" s="40"/>
      <c r="T118" s="104"/>
      <c r="U118" s="105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9"/>
    </row>
    <row r="119" spans="1:35" ht="14.25" customHeight="1" x14ac:dyDescent="0.3">
      <c r="A119" s="286"/>
      <c r="B119" s="100"/>
      <c r="C119" s="103"/>
      <c r="D119" s="100"/>
      <c r="E119" s="100"/>
      <c r="F119" s="63"/>
      <c r="G119" s="63"/>
      <c r="H119" s="63"/>
      <c r="I119" s="40"/>
      <c r="J119" s="104"/>
      <c r="K119" s="105"/>
      <c r="L119" s="100"/>
      <c r="M119" s="103"/>
      <c r="N119" s="100"/>
      <c r="O119" s="100"/>
      <c r="P119" s="63"/>
      <c r="Q119" s="63"/>
      <c r="R119" s="63"/>
      <c r="S119" s="40"/>
      <c r="T119" s="104"/>
      <c r="U119" s="105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9"/>
    </row>
    <row r="120" spans="1:35" ht="14.25" customHeight="1" x14ac:dyDescent="0.3">
      <c r="A120" s="286"/>
      <c r="B120" s="100"/>
      <c r="C120" s="103"/>
      <c r="D120" s="100"/>
      <c r="E120" s="100"/>
      <c r="F120" s="63"/>
      <c r="G120" s="63"/>
      <c r="H120" s="63"/>
      <c r="I120" s="40"/>
      <c r="J120" s="104"/>
      <c r="K120" s="105"/>
      <c r="L120" s="100"/>
      <c r="M120" s="103"/>
      <c r="N120" s="100"/>
      <c r="O120" s="100"/>
      <c r="P120" s="63"/>
      <c r="Q120" s="63"/>
      <c r="R120" s="63"/>
      <c r="S120" s="40"/>
      <c r="T120" s="104"/>
      <c r="U120" s="105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9"/>
    </row>
    <row r="121" spans="1:35" ht="14.25" customHeight="1" x14ac:dyDescent="0.3">
      <c r="A121" s="286"/>
      <c r="B121" s="100"/>
      <c r="C121" s="103"/>
      <c r="D121" s="100"/>
      <c r="E121" s="100"/>
      <c r="F121" s="63"/>
      <c r="G121" s="63"/>
      <c r="H121" s="63"/>
      <c r="I121" s="40"/>
      <c r="J121" s="104"/>
      <c r="K121" s="105"/>
      <c r="L121" s="100"/>
      <c r="M121" s="103"/>
      <c r="N121" s="100"/>
      <c r="O121" s="100"/>
      <c r="P121" s="63"/>
      <c r="Q121" s="63"/>
      <c r="R121" s="63"/>
      <c r="S121" s="40"/>
      <c r="T121" s="104"/>
      <c r="U121" s="105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9"/>
    </row>
    <row r="122" spans="1:35" ht="14.25" customHeight="1" x14ac:dyDescent="0.3">
      <c r="A122" s="286"/>
      <c r="B122" s="100"/>
      <c r="C122" s="103"/>
      <c r="D122" s="100"/>
      <c r="E122" s="100"/>
      <c r="F122" s="63"/>
      <c r="G122" s="63"/>
      <c r="H122" s="63"/>
      <c r="I122" s="40"/>
      <c r="J122" s="104"/>
      <c r="K122" s="105"/>
      <c r="L122" s="100"/>
      <c r="M122" s="103"/>
      <c r="N122" s="100"/>
      <c r="O122" s="100"/>
      <c r="P122" s="63"/>
      <c r="Q122" s="63"/>
      <c r="R122" s="63"/>
      <c r="S122" s="40"/>
      <c r="T122" s="104"/>
      <c r="U122" s="105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9"/>
    </row>
    <row r="123" spans="1:35" ht="14.25" customHeight="1" x14ac:dyDescent="0.3">
      <c r="A123" s="286"/>
      <c r="B123" s="100"/>
      <c r="C123" s="103"/>
      <c r="D123" s="100"/>
      <c r="E123" s="100"/>
      <c r="F123" s="63"/>
      <c r="G123" s="63"/>
      <c r="H123" s="63"/>
      <c r="I123" s="40"/>
      <c r="J123" s="104"/>
      <c r="K123" s="105"/>
      <c r="L123" s="100"/>
      <c r="M123" s="103"/>
      <c r="N123" s="100"/>
      <c r="O123" s="100"/>
      <c r="P123" s="63"/>
      <c r="Q123" s="63"/>
      <c r="R123" s="63"/>
      <c r="S123" s="40"/>
      <c r="T123" s="104"/>
      <c r="U123" s="105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9"/>
    </row>
    <row r="124" spans="1:35" ht="14.25" customHeight="1" x14ac:dyDescent="0.3">
      <c r="A124" s="286"/>
      <c r="B124" s="100"/>
      <c r="C124" s="103"/>
      <c r="D124" s="100"/>
      <c r="E124" s="100"/>
      <c r="F124" s="63"/>
      <c r="G124" s="63"/>
      <c r="H124" s="63"/>
      <c r="I124" s="40"/>
      <c r="J124" s="104"/>
      <c r="K124" s="105"/>
      <c r="L124" s="100"/>
      <c r="M124" s="103"/>
      <c r="N124" s="100"/>
      <c r="O124" s="100"/>
      <c r="P124" s="63"/>
      <c r="Q124" s="63"/>
      <c r="R124" s="63"/>
      <c r="S124" s="40"/>
      <c r="T124" s="104"/>
      <c r="U124" s="105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9"/>
    </row>
    <row r="125" spans="1:35" ht="14.25" customHeight="1" x14ac:dyDescent="0.3">
      <c r="A125" s="286"/>
      <c r="B125" s="100"/>
      <c r="C125" s="103"/>
      <c r="D125" s="100"/>
      <c r="E125" s="100"/>
      <c r="F125" s="63"/>
      <c r="G125" s="63"/>
      <c r="H125" s="63"/>
      <c r="I125" s="40"/>
      <c r="J125" s="104"/>
      <c r="K125" s="105"/>
      <c r="L125" s="100"/>
      <c r="M125" s="103"/>
      <c r="N125" s="100"/>
      <c r="O125" s="100"/>
      <c r="P125" s="63"/>
      <c r="Q125" s="63"/>
      <c r="R125" s="63"/>
      <c r="S125" s="40"/>
      <c r="T125" s="104"/>
      <c r="U125" s="105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9"/>
    </row>
    <row r="126" spans="1:35" ht="14.25" customHeight="1" x14ac:dyDescent="0.3">
      <c r="A126" s="286"/>
      <c r="B126" s="100"/>
      <c r="C126" s="103"/>
      <c r="D126" s="100"/>
      <c r="E126" s="100"/>
      <c r="F126" s="63"/>
      <c r="G126" s="63"/>
      <c r="H126" s="63"/>
      <c r="I126" s="40"/>
      <c r="J126" s="104"/>
      <c r="K126" s="105"/>
      <c r="L126" s="100"/>
      <c r="M126" s="103"/>
      <c r="N126" s="100"/>
      <c r="O126" s="100"/>
      <c r="P126" s="63"/>
      <c r="Q126" s="63"/>
      <c r="R126" s="63"/>
      <c r="S126" s="40"/>
      <c r="T126" s="104"/>
      <c r="U126" s="105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9"/>
    </row>
    <row r="127" spans="1:35" ht="14.25" customHeight="1" x14ac:dyDescent="0.3">
      <c r="A127" s="286"/>
      <c r="B127" s="100"/>
      <c r="C127" s="103"/>
      <c r="D127" s="100"/>
      <c r="E127" s="100"/>
      <c r="F127" s="63"/>
      <c r="G127" s="63"/>
      <c r="H127" s="63"/>
      <c r="I127" s="40"/>
      <c r="J127" s="104"/>
      <c r="K127" s="105"/>
      <c r="L127" s="100"/>
      <c r="M127" s="103"/>
      <c r="N127" s="100"/>
      <c r="O127" s="100"/>
      <c r="P127" s="63"/>
      <c r="Q127" s="63"/>
      <c r="R127" s="63"/>
      <c r="S127" s="40"/>
      <c r="T127" s="104"/>
      <c r="U127" s="105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9"/>
    </row>
    <row r="128" spans="1:35" ht="14.25" customHeight="1" x14ac:dyDescent="0.3">
      <c r="A128" s="286"/>
      <c r="B128" s="100"/>
      <c r="C128" s="103"/>
      <c r="D128" s="100"/>
      <c r="E128" s="100"/>
      <c r="F128" s="63"/>
      <c r="G128" s="63"/>
      <c r="H128" s="63"/>
      <c r="I128" s="40"/>
      <c r="J128" s="104"/>
      <c r="K128" s="105"/>
      <c r="L128" s="100"/>
      <c r="M128" s="103"/>
      <c r="N128" s="100"/>
      <c r="O128" s="100"/>
      <c r="P128" s="63"/>
      <c r="Q128" s="63"/>
      <c r="R128" s="63"/>
      <c r="S128" s="40"/>
      <c r="T128" s="104"/>
      <c r="U128" s="105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9"/>
    </row>
    <row r="129" spans="1:35" ht="14.25" customHeight="1" x14ac:dyDescent="0.3">
      <c r="A129" s="286"/>
      <c r="B129" s="100"/>
      <c r="C129" s="103"/>
      <c r="D129" s="100"/>
      <c r="E129" s="100"/>
      <c r="F129" s="63"/>
      <c r="G129" s="63"/>
      <c r="H129" s="63"/>
      <c r="I129" s="40"/>
      <c r="J129" s="104"/>
      <c r="K129" s="105"/>
      <c r="L129" s="100"/>
      <c r="M129" s="103"/>
      <c r="N129" s="100"/>
      <c r="O129" s="100"/>
      <c r="P129" s="63"/>
      <c r="Q129" s="63"/>
      <c r="R129" s="63"/>
      <c r="S129" s="40"/>
      <c r="T129" s="104"/>
      <c r="U129" s="105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9"/>
    </row>
    <row r="130" spans="1:35" ht="14.25" customHeight="1" x14ac:dyDescent="0.3">
      <c r="A130" s="286"/>
      <c r="B130" s="100"/>
      <c r="C130" s="103"/>
      <c r="D130" s="100"/>
      <c r="E130" s="100"/>
      <c r="F130" s="63"/>
      <c r="G130" s="63"/>
      <c r="H130" s="63"/>
      <c r="I130" s="40"/>
      <c r="J130" s="104"/>
      <c r="K130" s="105"/>
      <c r="L130" s="100"/>
      <c r="M130" s="103"/>
      <c r="N130" s="100"/>
      <c r="O130" s="100"/>
      <c r="P130" s="63"/>
      <c r="Q130" s="63"/>
      <c r="R130" s="63"/>
      <c r="S130" s="40"/>
      <c r="T130" s="104"/>
      <c r="U130" s="105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9"/>
    </row>
    <row r="131" spans="1:35" ht="14.25" customHeight="1" x14ac:dyDescent="0.3">
      <c r="A131" s="286"/>
      <c r="B131" s="100"/>
      <c r="C131" s="103"/>
      <c r="D131" s="100"/>
      <c r="E131" s="100"/>
      <c r="F131" s="63"/>
      <c r="G131" s="63"/>
      <c r="H131" s="63"/>
      <c r="I131" s="40"/>
      <c r="J131" s="104"/>
      <c r="K131" s="105"/>
      <c r="L131" s="100"/>
      <c r="M131" s="103"/>
      <c r="N131" s="100"/>
      <c r="O131" s="100"/>
      <c r="P131" s="63"/>
      <c r="Q131" s="63"/>
      <c r="R131" s="63"/>
      <c r="S131" s="40"/>
      <c r="T131" s="104"/>
      <c r="U131" s="105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9"/>
    </row>
    <row r="132" spans="1:35" ht="14.25" customHeight="1" x14ac:dyDescent="0.3">
      <c r="A132" s="286"/>
      <c r="B132" s="100"/>
      <c r="C132" s="103"/>
      <c r="D132" s="100"/>
      <c r="E132" s="100"/>
      <c r="F132" s="63"/>
      <c r="G132" s="63"/>
      <c r="H132" s="63"/>
      <c r="I132" s="40"/>
      <c r="J132" s="104"/>
      <c r="K132" s="105"/>
      <c r="L132" s="100"/>
      <c r="M132" s="103"/>
      <c r="N132" s="100"/>
      <c r="O132" s="100"/>
      <c r="P132" s="63"/>
      <c r="Q132" s="63"/>
      <c r="R132" s="63"/>
      <c r="S132" s="40"/>
      <c r="T132" s="104"/>
      <c r="U132" s="105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9"/>
    </row>
    <row r="133" spans="1:35" ht="14.25" customHeight="1" x14ac:dyDescent="0.3">
      <c r="A133" s="286"/>
      <c r="B133" s="100"/>
      <c r="C133" s="103"/>
      <c r="D133" s="100"/>
      <c r="E133" s="100"/>
      <c r="F133" s="63"/>
      <c r="G133" s="63"/>
      <c r="H133" s="63"/>
      <c r="I133" s="40"/>
      <c r="J133" s="104"/>
      <c r="K133" s="105"/>
      <c r="L133" s="100"/>
      <c r="M133" s="103"/>
      <c r="N133" s="100"/>
      <c r="O133" s="100"/>
      <c r="P133" s="63"/>
      <c r="Q133" s="63"/>
      <c r="R133" s="63"/>
      <c r="S133" s="40"/>
      <c r="T133" s="104"/>
      <c r="U133" s="105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9"/>
    </row>
    <row r="134" spans="1:35" ht="14.25" customHeight="1" x14ac:dyDescent="0.3">
      <c r="A134" s="286"/>
      <c r="B134" s="100"/>
      <c r="C134" s="103"/>
      <c r="D134" s="100"/>
      <c r="E134" s="100"/>
      <c r="F134" s="63"/>
      <c r="G134" s="63"/>
      <c r="H134" s="63"/>
      <c r="I134" s="40"/>
      <c r="J134" s="104"/>
      <c r="K134" s="105"/>
      <c r="L134" s="100"/>
      <c r="M134" s="103"/>
      <c r="N134" s="100"/>
      <c r="O134" s="100"/>
      <c r="P134" s="63"/>
      <c r="Q134" s="63"/>
      <c r="R134" s="63"/>
      <c r="S134" s="40"/>
      <c r="T134" s="104"/>
      <c r="U134" s="105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9"/>
    </row>
    <row r="135" spans="1:35" ht="14.25" customHeight="1" x14ac:dyDescent="0.3">
      <c r="A135" s="286"/>
      <c r="B135" s="100"/>
      <c r="C135" s="103"/>
      <c r="D135" s="100"/>
      <c r="E135" s="100"/>
      <c r="F135" s="63"/>
      <c r="G135" s="63"/>
      <c r="H135" s="63"/>
      <c r="I135" s="40"/>
      <c r="J135" s="104"/>
      <c r="K135" s="105"/>
      <c r="L135" s="100"/>
      <c r="M135" s="103"/>
      <c r="N135" s="100"/>
      <c r="O135" s="100"/>
      <c r="P135" s="63"/>
      <c r="Q135" s="63"/>
      <c r="R135" s="63"/>
      <c r="S135" s="40"/>
      <c r="T135" s="104"/>
      <c r="U135" s="105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9"/>
    </row>
    <row r="136" spans="1:35" ht="14.25" customHeight="1" x14ac:dyDescent="0.3">
      <c r="A136" s="286"/>
      <c r="B136" s="100"/>
      <c r="C136" s="103"/>
      <c r="D136" s="100"/>
      <c r="E136" s="100"/>
      <c r="F136" s="63"/>
      <c r="G136" s="63"/>
      <c r="H136" s="63"/>
      <c r="I136" s="40"/>
      <c r="J136" s="104"/>
      <c r="K136" s="105"/>
      <c r="L136" s="100"/>
      <c r="M136" s="103"/>
      <c r="N136" s="100"/>
      <c r="O136" s="100"/>
      <c r="P136" s="63"/>
      <c r="Q136" s="63"/>
      <c r="R136" s="63"/>
      <c r="S136" s="40"/>
      <c r="T136" s="104"/>
      <c r="U136" s="105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9"/>
    </row>
    <row r="137" spans="1:35" ht="14.25" customHeight="1" x14ac:dyDescent="0.3">
      <c r="A137" s="286"/>
      <c r="B137" s="100"/>
      <c r="C137" s="103"/>
      <c r="D137" s="100"/>
      <c r="E137" s="100"/>
      <c r="F137" s="63"/>
      <c r="G137" s="63"/>
      <c r="H137" s="63"/>
      <c r="I137" s="40"/>
      <c r="J137" s="104"/>
      <c r="K137" s="105"/>
      <c r="L137" s="100"/>
      <c r="M137" s="103"/>
      <c r="N137" s="100"/>
      <c r="O137" s="100"/>
      <c r="P137" s="63"/>
      <c r="Q137" s="63"/>
      <c r="R137" s="63"/>
      <c r="S137" s="40"/>
      <c r="T137" s="104"/>
      <c r="U137" s="105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9"/>
    </row>
    <row r="138" spans="1:35" ht="14.25" customHeight="1" x14ac:dyDescent="0.3">
      <c r="A138" s="286"/>
      <c r="B138" s="100"/>
      <c r="C138" s="103"/>
      <c r="D138" s="100"/>
      <c r="E138" s="100"/>
      <c r="F138" s="63"/>
      <c r="G138" s="63"/>
      <c r="H138" s="63"/>
      <c r="I138" s="40"/>
      <c r="J138" s="104"/>
      <c r="K138" s="105"/>
      <c r="L138" s="100"/>
      <c r="M138" s="103"/>
      <c r="N138" s="100"/>
      <c r="O138" s="100"/>
      <c r="P138" s="63"/>
      <c r="Q138" s="63"/>
      <c r="R138" s="63"/>
      <c r="S138" s="40"/>
      <c r="T138" s="104"/>
      <c r="U138" s="105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9"/>
    </row>
    <row r="139" spans="1:35" ht="14.25" customHeight="1" x14ac:dyDescent="0.3">
      <c r="A139" s="286"/>
      <c r="B139" s="100"/>
      <c r="C139" s="103"/>
      <c r="D139" s="100"/>
      <c r="E139" s="100"/>
      <c r="F139" s="63"/>
      <c r="G139" s="63"/>
      <c r="H139" s="63"/>
      <c r="I139" s="40"/>
      <c r="J139" s="104"/>
      <c r="K139" s="105"/>
      <c r="L139" s="100"/>
      <c r="M139" s="103"/>
      <c r="N139" s="100"/>
      <c r="O139" s="100"/>
      <c r="P139" s="63"/>
      <c r="Q139" s="63"/>
      <c r="R139" s="63"/>
      <c r="S139" s="40"/>
      <c r="T139" s="104"/>
      <c r="U139" s="105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9"/>
    </row>
    <row r="140" spans="1:35" ht="14.25" customHeight="1" x14ac:dyDescent="0.3">
      <c r="A140" s="286"/>
      <c r="B140" s="100"/>
      <c r="C140" s="103"/>
      <c r="D140" s="100"/>
      <c r="E140" s="100"/>
      <c r="F140" s="63"/>
      <c r="G140" s="63"/>
      <c r="H140" s="63"/>
      <c r="I140" s="40"/>
      <c r="J140" s="104"/>
      <c r="K140" s="105"/>
      <c r="L140" s="100"/>
      <c r="M140" s="103"/>
      <c r="N140" s="100"/>
      <c r="O140" s="100"/>
      <c r="P140" s="63"/>
      <c r="Q140" s="63"/>
      <c r="R140" s="63"/>
      <c r="S140" s="40"/>
      <c r="T140" s="104"/>
      <c r="U140" s="105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9"/>
    </row>
    <row r="141" spans="1:35" ht="14.25" customHeight="1" x14ac:dyDescent="0.3">
      <c r="A141" s="286"/>
      <c r="B141" s="100"/>
      <c r="C141" s="103"/>
      <c r="D141" s="100"/>
      <c r="E141" s="100"/>
      <c r="F141" s="63"/>
      <c r="G141" s="63"/>
      <c r="H141" s="63"/>
      <c r="I141" s="40"/>
      <c r="J141" s="104"/>
      <c r="K141" s="105"/>
      <c r="L141" s="100"/>
      <c r="M141" s="103"/>
      <c r="N141" s="100"/>
      <c r="O141" s="100"/>
      <c r="P141" s="63"/>
      <c r="Q141" s="63"/>
      <c r="R141" s="63"/>
      <c r="S141" s="40"/>
      <c r="T141" s="104"/>
      <c r="U141" s="105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9"/>
    </row>
    <row r="142" spans="1:35" ht="14.25" customHeight="1" x14ac:dyDescent="0.3">
      <c r="A142" s="286"/>
      <c r="B142" s="100"/>
      <c r="C142" s="103"/>
      <c r="D142" s="100"/>
      <c r="E142" s="100"/>
      <c r="F142" s="63"/>
      <c r="G142" s="63"/>
      <c r="H142" s="63"/>
      <c r="I142" s="40"/>
      <c r="J142" s="104"/>
      <c r="K142" s="105"/>
      <c r="L142" s="100"/>
      <c r="M142" s="103"/>
      <c r="N142" s="100"/>
      <c r="O142" s="100"/>
      <c r="P142" s="63"/>
      <c r="Q142" s="63"/>
      <c r="R142" s="63"/>
      <c r="S142" s="40"/>
      <c r="T142" s="104"/>
      <c r="U142" s="105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9"/>
    </row>
    <row r="143" spans="1:35" ht="14.25" customHeight="1" x14ac:dyDescent="0.3">
      <c r="A143" s="286"/>
      <c r="B143" s="100"/>
      <c r="C143" s="103"/>
      <c r="D143" s="100"/>
      <c r="E143" s="100"/>
      <c r="F143" s="63"/>
      <c r="G143" s="63"/>
      <c r="H143" s="63"/>
      <c r="I143" s="40"/>
      <c r="J143" s="104"/>
      <c r="K143" s="105"/>
      <c r="L143" s="100"/>
      <c r="M143" s="103"/>
      <c r="N143" s="100"/>
      <c r="O143" s="100"/>
      <c r="P143" s="63"/>
      <c r="Q143" s="63"/>
      <c r="R143" s="63"/>
      <c r="S143" s="40"/>
      <c r="T143" s="104"/>
      <c r="U143" s="105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9"/>
    </row>
    <row r="144" spans="1:35" ht="14.25" customHeight="1" x14ac:dyDescent="0.3">
      <c r="A144" s="286"/>
      <c r="B144" s="100"/>
      <c r="C144" s="103"/>
      <c r="D144" s="100"/>
      <c r="E144" s="100"/>
      <c r="F144" s="63"/>
      <c r="G144" s="63"/>
      <c r="H144" s="63"/>
      <c r="I144" s="40"/>
      <c r="J144" s="104"/>
      <c r="K144" s="105"/>
      <c r="L144" s="100"/>
      <c r="M144" s="103"/>
      <c r="N144" s="100"/>
      <c r="O144" s="100"/>
      <c r="P144" s="63"/>
      <c r="Q144" s="63"/>
      <c r="R144" s="63"/>
      <c r="S144" s="40"/>
      <c r="T144" s="104"/>
      <c r="U144" s="105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9"/>
    </row>
    <row r="145" spans="1:35" ht="14.25" customHeight="1" x14ac:dyDescent="0.3">
      <c r="A145" s="286"/>
      <c r="B145" s="100"/>
      <c r="C145" s="103"/>
      <c r="D145" s="100"/>
      <c r="E145" s="100"/>
      <c r="F145" s="63"/>
      <c r="G145" s="63"/>
      <c r="H145" s="63"/>
      <c r="I145" s="40"/>
      <c r="J145" s="104"/>
      <c r="K145" s="105"/>
      <c r="L145" s="100"/>
      <c r="M145" s="103"/>
      <c r="N145" s="100"/>
      <c r="O145" s="100"/>
      <c r="P145" s="63"/>
      <c r="Q145" s="63"/>
      <c r="R145" s="63"/>
      <c r="S145" s="40"/>
      <c r="T145" s="104"/>
      <c r="U145" s="105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9"/>
    </row>
    <row r="146" spans="1:35" ht="14.25" customHeight="1" x14ac:dyDescent="0.3">
      <c r="A146" s="286"/>
      <c r="B146" s="100"/>
      <c r="C146" s="103"/>
      <c r="D146" s="100"/>
      <c r="E146" s="100"/>
      <c r="F146" s="63"/>
      <c r="G146" s="63"/>
      <c r="H146" s="63"/>
      <c r="I146" s="40"/>
      <c r="J146" s="104"/>
      <c r="K146" s="105"/>
      <c r="L146" s="100"/>
      <c r="M146" s="103"/>
      <c r="N146" s="100"/>
      <c r="O146" s="100"/>
      <c r="P146" s="63"/>
      <c r="Q146" s="63"/>
      <c r="R146" s="63"/>
      <c r="S146" s="40"/>
      <c r="T146" s="104"/>
      <c r="U146" s="105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9"/>
    </row>
    <row r="147" spans="1:35" ht="14.25" customHeight="1" x14ac:dyDescent="0.3">
      <c r="A147" s="286"/>
      <c r="B147" s="100"/>
      <c r="C147" s="103"/>
      <c r="D147" s="100"/>
      <c r="E147" s="100"/>
      <c r="F147" s="63"/>
      <c r="G147" s="63"/>
      <c r="H147" s="63"/>
      <c r="I147" s="40"/>
      <c r="J147" s="104"/>
      <c r="K147" s="105"/>
      <c r="L147" s="100"/>
      <c r="M147" s="103"/>
      <c r="N147" s="100"/>
      <c r="O147" s="100"/>
      <c r="P147" s="63"/>
      <c r="Q147" s="63"/>
      <c r="R147" s="63"/>
      <c r="S147" s="40"/>
      <c r="T147" s="104"/>
      <c r="U147" s="105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9"/>
    </row>
    <row r="148" spans="1:35" ht="14.25" customHeight="1" x14ac:dyDescent="0.3">
      <c r="A148" s="286"/>
      <c r="B148" s="100"/>
      <c r="C148" s="103"/>
      <c r="D148" s="100"/>
      <c r="E148" s="100"/>
      <c r="F148" s="63"/>
      <c r="G148" s="63"/>
      <c r="H148" s="63"/>
      <c r="I148" s="40"/>
      <c r="J148" s="104"/>
      <c r="K148" s="105"/>
      <c r="L148" s="100"/>
      <c r="M148" s="103"/>
      <c r="N148" s="100"/>
      <c r="O148" s="100"/>
      <c r="P148" s="63"/>
      <c r="Q148" s="63"/>
      <c r="R148" s="63"/>
      <c r="S148" s="40"/>
      <c r="T148" s="104"/>
      <c r="U148" s="105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9"/>
    </row>
    <row r="149" spans="1:35" ht="14.25" customHeight="1" x14ac:dyDescent="0.3">
      <c r="A149" s="286"/>
      <c r="B149" s="100"/>
      <c r="C149" s="103"/>
      <c r="D149" s="100"/>
      <c r="E149" s="100"/>
      <c r="F149" s="63"/>
      <c r="G149" s="63"/>
      <c r="H149" s="63"/>
      <c r="I149" s="40"/>
      <c r="J149" s="104"/>
      <c r="K149" s="105"/>
      <c r="L149" s="100"/>
      <c r="M149" s="103"/>
      <c r="N149" s="100"/>
      <c r="O149" s="100"/>
      <c r="P149" s="63"/>
      <c r="Q149" s="63"/>
      <c r="R149" s="63"/>
      <c r="S149" s="40"/>
      <c r="T149" s="104"/>
      <c r="U149" s="105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9"/>
    </row>
    <row r="150" spans="1:35" ht="14.25" customHeight="1" x14ac:dyDescent="0.3">
      <c r="A150" s="286"/>
      <c r="B150" s="100"/>
      <c r="C150" s="103"/>
      <c r="D150" s="100"/>
      <c r="E150" s="100"/>
      <c r="F150" s="63"/>
      <c r="G150" s="63"/>
      <c r="H150" s="63"/>
      <c r="I150" s="40"/>
      <c r="J150" s="104"/>
      <c r="K150" s="105"/>
      <c r="L150" s="100"/>
      <c r="M150" s="103"/>
      <c r="N150" s="100"/>
      <c r="O150" s="100"/>
      <c r="P150" s="63"/>
      <c r="Q150" s="63"/>
      <c r="R150" s="63"/>
      <c r="S150" s="40"/>
      <c r="T150" s="104"/>
      <c r="U150" s="105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9"/>
    </row>
    <row r="151" spans="1:35" ht="14.25" customHeight="1" x14ac:dyDescent="0.3">
      <c r="A151" s="286"/>
      <c r="B151" s="100"/>
      <c r="C151" s="103"/>
      <c r="D151" s="100"/>
      <c r="E151" s="100"/>
      <c r="F151" s="63"/>
      <c r="G151" s="63"/>
      <c r="H151" s="63"/>
      <c r="I151" s="40"/>
      <c r="J151" s="104"/>
      <c r="K151" s="105"/>
      <c r="L151" s="100"/>
      <c r="M151" s="103"/>
      <c r="N151" s="100"/>
      <c r="O151" s="100"/>
      <c r="P151" s="63"/>
      <c r="Q151" s="63"/>
      <c r="R151" s="63"/>
      <c r="S151" s="40"/>
      <c r="T151" s="104"/>
      <c r="U151" s="105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9"/>
    </row>
    <row r="152" spans="1:35" ht="14.25" customHeight="1" x14ac:dyDescent="0.3">
      <c r="A152" s="286"/>
      <c r="B152" s="100"/>
      <c r="C152" s="103"/>
      <c r="D152" s="100"/>
      <c r="E152" s="100"/>
      <c r="F152" s="63"/>
      <c r="G152" s="63"/>
      <c r="H152" s="63"/>
      <c r="I152" s="40"/>
      <c r="J152" s="104"/>
      <c r="K152" s="105"/>
      <c r="L152" s="100"/>
      <c r="M152" s="103"/>
      <c r="N152" s="100"/>
      <c r="O152" s="100"/>
      <c r="P152" s="63"/>
      <c r="Q152" s="63"/>
      <c r="R152" s="63"/>
      <c r="S152" s="40"/>
      <c r="T152" s="104"/>
      <c r="U152" s="105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9"/>
    </row>
    <row r="153" spans="1:35" ht="14.25" customHeight="1" x14ac:dyDescent="0.3">
      <c r="A153" s="286"/>
      <c r="B153" s="100"/>
      <c r="C153" s="103"/>
      <c r="D153" s="100"/>
      <c r="E153" s="100"/>
      <c r="F153" s="63"/>
      <c r="G153" s="63"/>
      <c r="H153" s="63"/>
      <c r="I153" s="40"/>
      <c r="J153" s="104"/>
      <c r="K153" s="105"/>
      <c r="L153" s="100"/>
      <c r="M153" s="103"/>
      <c r="N153" s="100"/>
      <c r="O153" s="100"/>
      <c r="P153" s="63"/>
      <c r="Q153" s="63"/>
      <c r="R153" s="63"/>
      <c r="S153" s="40"/>
      <c r="T153" s="104"/>
      <c r="U153" s="105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9"/>
    </row>
    <row r="154" spans="1:35" ht="14.25" customHeight="1" x14ac:dyDescent="0.3">
      <c r="A154" s="286"/>
      <c r="B154" s="100"/>
      <c r="C154" s="103"/>
      <c r="D154" s="100"/>
      <c r="E154" s="100"/>
      <c r="F154" s="63"/>
      <c r="G154" s="63"/>
      <c r="H154" s="63"/>
      <c r="I154" s="40"/>
      <c r="J154" s="104"/>
      <c r="K154" s="105"/>
      <c r="L154" s="100"/>
      <c r="M154" s="103"/>
      <c r="N154" s="100"/>
      <c r="O154" s="100"/>
      <c r="P154" s="63"/>
      <c r="Q154" s="63"/>
      <c r="R154" s="63"/>
      <c r="S154" s="40"/>
      <c r="T154" s="104"/>
      <c r="U154" s="105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9"/>
    </row>
    <row r="155" spans="1:35" ht="14.25" customHeight="1" x14ac:dyDescent="0.3">
      <c r="A155" s="286"/>
      <c r="B155" s="100"/>
      <c r="C155" s="103"/>
      <c r="D155" s="100"/>
      <c r="E155" s="100"/>
      <c r="F155" s="63"/>
      <c r="G155" s="63"/>
      <c r="H155" s="63"/>
      <c r="I155" s="40"/>
      <c r="J155" s="104"/>
      <c r="K155" s="105"/>
      <c r="L155" s="100"/>
      <c r="M155" s="103"/>
      <c r="N155" s="100"/>
      <c r="O155" s="100"/>
      <c r="P155" s="63"/>
      <c r="Q155" s="63"/>
      <c r="R155" s="63"/>
      <c r="S155" s="40"/>
      <c r="T155" s="104"/>
      <c r="U155" s="105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9"/>
    </row>
    <row r="156" spans="1:35" ht="14.25" customHeight="1" x14ac:dyDescent="0.3">
      <c r="A156" s="286"/>
      <c r="B156" s="100"/>
      <c r="C156" s="103"/>
      <c r="D156" s="100"/>
      <c r="E156" s="100"/>
      <c r="F156" s="63"/>
      <c r="G156" s="63"/>
      <c r="H156" s="63"/>
      <c r="I156" s="40"/>
      <c r="J156" s="104"/>
      <c r="K156" s="105"/>
      <c r="L156" s="100"/>
      <c r="M156" s="103"/>
      <c r="N156" s="100"/>
      <c r="O156" s="100"/>
      <c r="P156" s="63"/>
      <c r="Q156" s="63"/>
      <c r="R156" s="63"/>
      <c r="S156" s="40"/>
      <c r="T156" s="104"/>
      <c r="U156" s="105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9"/>
    </row>
    <row r="157" spans="1:35" ht="14.25" customHeight="1" x14ac:dyDescent="0.3">
      <c r="A157" s="286"/>
      <c r="B157" s="100"/>
      <c r="C157" s="103"/>
      <c r="D157" s="100"/>
      <c r="E157" s="100"/>
      <c r="F157" s="63"/>
      <c r="G157" s="63"/>
      <c r="H157" s="63"/>
      <c r="I157" s="40"/>
      <c r="J157" s="104"/>
      <c r="K157" s="105"/>
      <c r="L157" s="100"/>
      <c r="M157" s="103"/>
      <c r="N157" s="100"/>
      <c r="O157" s="100"/>
      <c r="P157" s="63"/>
      <c r="Q157" s="63"/>
      <c r="R157" s="63"/>
      <c r="S157" s="40"/>
      <c r="T157" s="104"/>
      <c r="U157" s="105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9"/>
    </row>
    <row r="158" spans="1:35" ht="14.25" customHeight="1" x14ac:dyDescent="0.3">
      <c r="A158" s="286"/>
      <c r="B158" s="100"/>
      <c r="C158" s="103"/>
      <c r="D158" s="100"/>
      <c r="E158" s="100"/>
      <c r="F158" s="63"/>
      <c r="G158" s="63"/>
      <c r="H158" s="63"/>
      <c r="I158" s="40"/>
      <c r="J158" s="104"/>
      <c r="K158" s="105"/>
      <c r="L158" s="100"/>
      <c r="M158" s="103"/>
      <c r="N158" s="100"/>
      <c r="O158" s="100"/>
      <c r="P158" s="63"/>
      <c r="Q158" s="63"/>
      <c r="R158" s="63"/>
      <c r="S158" s="40"/>
      <c r="T158" s="104"/>
      <c r="U158" s="105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9"/>
    </row>
    <row r="159" spans="1:35" ht="14.25" customHeight="1" x14ac:dyDescent="0.3">
      <c r="A159" s="286"/>
      <c r="B159" s="100"/>
      <c r="C159" s="103"/>
      <c r="D159" s="100"/>
      <c r="E159" s="100"/>
      <c r="F159" s="63"/>
      <c r="G159" s="63"/>
      <c r="H159" s="63"/>
      <c r="I159" s="40"/>
      <c r="J159" s="104"/>
      <c r="K159" s="105"/>
      <c r="L159" s="100"/>
      <c r="M159" s="103"/>
      <c r="N159" s="100"/>
      <c r="O159" s="100"/>
      <c r="P159" s="63"/>
      <c r="Q159" s="63"/>
      <c r="R159" s="63"/>
      <c r="S159" s="40"/>
      <c r="T159" s="104"/>
      <c r="U159" s="105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9"/>
    </row>
    <row r="160" spans="1:35" ht="14.25" customHeight="1" x14ac:dyDescent="0.3">
      <c r="A160" s="286"/>
      <c r="B160" s="100"/>
      <c r="C160" s="103"/>
      <c r="D160" s="100"/>
      <c r="E160" s="100"/>
      <c r="F160" s="63"/>
      <c r="G160" s="63"/>
      <c r="H160" s="63"/>
      <c r="I160" s="40"/>
      <c r="J160" s="104"/>
      <c r="K160" s="105"/>
      <c r="L160" s="100"/>
      <c r="M160" s="103"/>
      <c r="N160" s="100"/>
      <c r="O160" s="100"/>
      <c r="P160" s="63"/>
      <c r="Q160" s="63"/>
      <c r="R160" s="63"/>
      <c r="S160" s="40"/>
      <c r="T160" s="104"/>
      <c r="U160" s="105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9"/>
    </row>
    <row r="161" spans="1:35" ht="14.25" customHeight="1" x14ac:dyDescent="0.3">
      <c r="A161" s="286"/>
      <c r="B161" s="100"/>
      <c r="C161" s="103"/>
      <c r="D161" s="100"/>
      <c r="E161" s="100"/>
      <c r="F161" s="63"/>
      <c r="G161" s="63"/>
      <c r="H161" s="63"/>
      <c r="I161" s="40"/>
      <c r="J161" s="104"/>
      <c r="K161" s="105"/>
      <c r="L161" s="100"/>
      <c r="M161" s="103"/>
      <c r="N161" s="100"/>
      <c r="O161" s="100"/>
      <c r="P161" s="63"/>
      <c r="Q161" s="63"/>
      <c r="R161" s="63"/>
      <c r="S161" s="40"/>
      <c r="T161" s="104"/>
      <c r="U161" s="105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9"/>
    </row>
    <row r="162" spans="1:35" ht="14.25" customHeight="1" x14ac:dyDescent="0.3">
      <c r="A162" s="286"/>
      <c r="B162" s="100"/>
      <c r="C162" s="103"/>
      <c r="D162" s="100"/>
      <c r="E162" s="100"/>
      <c r="F162" s="63"/>
      <c r="G162" s="63"/>
      <c r="H162" s="63"/>
      <c r="I162" s="40"/>
      <c r="J162" s="104"/>
      <c r="K162" s="105"/>
      <c r="L162" s="100"/>
      <c r="M162" s="103"/>
      <c r="N162" s="100"/>
      <c r="O162" s="100"/>
      <c r="P162" s="63"/>
      <c r="Q162" s="63"/>
      <c r="R162" s="63"/>
      <c r="S162" s="40"/>
      <c r="T162" s="104"/>
      <c r="U162" s="105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9"/>
    </row>
    <row r="163" spans="1:35" ht="14.25" customHeight="1" x14ac:dyDescent="0.3">
      <c r="A163" s="286"/>
      <c r="B163" s="100"/>
      <c r="C163" s="103"/>
      <c r="D163" s="100"/>
      <c r="E163" s="100"/>
      <c r="F163" s="63"/>
      <c r="G163" s="63"/>
      <c r="H163" s="63"/>
      <c r="I163" s="40"/>
      <c r="J163" s="104"/>
      <c r="K163" s="105"/>
      <c r="L163" s="100"/>
      <c r="M163" s="103"/>
      <c r="N163" s="100"/>
      <c r="O163" s="100"/>
      <c r="P163" s="63"/>
      <c r="Q163" s="63"/>
      <c r="R163" s="63"/>
      <c r="S163" s="40"/>
      <c r="T163" s="104"/>
      <c r="U163" s="105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9"/>
    </row>
    <row r="164" spans="1:35" ht="14.25" customHeight="1" x14ac:dyDescent="0.3">
      <c r="A164" s="286"/>
      <c r="B164" s="100"/>
      <c r="C164" s="103"/>
      <c r="D164" s="100"/>
      <c r="E164" s="100"/>
      <c r="F164" s="63"/>
      <c r="G164" s="63"/>
      <c r="H164" s="63"/>
      <c r="I164" s="40"/>
      <c r="J164" s="104"/>
      <c r="K164" s="105"/>
      <c r="L164" s="100"/>
      <c r="M164" s="103"/>
      <c r="N164" s="100"/>
      <c r="O164" s="100"/>
      <c r="P164" s="63"/>
      <c r="Q164" s="63"/>
      <c r="R164" s="63"/>
      <c r="S164" s="40"/>
      <c r="T164" s="104"/>
      <c r="U164" s="105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9"/>
    </row>
    <row r="165" spans="1:35" ht="14.25" customHeight="1" x14ac:dyDescent="0.3">
      <c r="A165" s="286"/>
      <c r="B165" s="100"/>
      <c r="C165" s="103"/>
      <c r="D165" s="100"/>
      <c r="E165" s="100"/>
      <c r="F165" s="63"/>
      <c r="G165" s="63"/>
      <c r="H165" s="63"/>
      <c r="I165" s="40"/>
      <c r="J165" s="104"/>
      <c r="K165" s="105"/>
      <c r="L165" s="100"/>
      <c r="M165" s="103"/>
      <c r="N165" s="100"/>
      <c r="O165" s="100"/>
      <c r="P165" s="63"/>
      <c r="Q165" s="63"/>
      <c r="R165" s="63"/>
      <c r="S165" s="40"/>
      <c r="T165" s="104"/>
      <c r="U165" s="105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9"/>
    </row>
    <row r="166" spans="1:35" ht="14.25" customHeight="1" x14ac:dyDescent="0.3">
      <c r="A166" s="286"/>
      <c r="B166" s="100"/>
      <c r="C166" s="103"/>
      <c r="D166" s="100"/>
      <c r="E166" s="100"/>
      <c r="F166" s="63"/>
      <c r="G166" s="63"/>
      <c r="H166" s="63"/>
      <c r="I166" s="40"/>
      <c r="J166" s="104"/>
      <c r="K166" s="105"/>
      <c r="L166" s="100"/>
      <c r="M166" s="103"/>
      <c r="N166" s="100"/>
      <c r="O166" s="100"/>
      <c r="P166" s="63"/>
      <c r="Q166" s="63"/>
      <c r="R166" s="63"/>
      <c r="S166" s="40"/>
      <c r="T166" s="104"/>
      <c r="U166" s="105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9"/>
    </row>
    <row r="167" spans="1:35" ht="14.25" customHeight="1" x14ac:dyDescent="0.3">
      <c r="A167" s="286"/>
      <c r="B167" s="100"/>
      <c r="C167" s="103"/>
      <c r="D167" s="100"/>
      <c r="E167" s="100"/>
      <c r="F167" s="63"/>
      <c r="G167" s="63"/>
      <c r="H167" s="63"/>
      <c r="I167" s="40"/>
      <c r="J167" s="104"/>
      <c r="K167" s="105"/>
      <c r="L167" s="100"/>
      <c r="M167" s="103"/>
      <c r="N167" s="100"/>
      <c r="O167" s="100"/>
      <c r="P167" s="63"/>
      <c r="Q167" s="63"/>
      <c r="R167" s="63"/>
      <c r="S167" s="40"/>
      <c r="T167" s="104"/>
      <c r="U167" s="105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9"/>
    </row>
    <row r="168" spans="1:35" ht="14.25" customHeight="1" x14ac:dyDescent="0.3">
      <c r="A168" s="286"/>
      <c r="B168" s="100"/>
      <c r="C168" s="103"/>
      <c r="D168" s="100"/>
      <c r="E168" s="100"/>
      <c r="F168" s="63"/>
      <c r="G168" s="63"/>
      <c r="H168" s="63"/>
      <c r="I168" s="40"/>
      <c r="J168" s="104"/>
      <c r="K168" s="105"/>
      <c r="L168" s="100"/>
      <c r="M168" s="103"/>
      <c r="N168" s="100"/>
      <c r="O168" s="100"/>
      <c r="P168" s="63"/>
      <c r="Q168" s="63"/>
      <c r="R168" s="63"/>
      <c r="S168" s="40"/>
      <c r="T168" s="104"/>
      <c r="U168" s="105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9"/>
    </row>
    <row r="169" spans="1:35" ht="14.25" customHeight="1" x14ac:dyDescent="0.3">
      <c r="A169" s="286"/>
      <c r="B169" s="100"/>
      <c r="C169" s="103"/>
      <c r="D169" s="100"/>
      <c r="E169" s="100"/>
      <c r="F169" s="63"/>
      <c r="G169" s="63"/>
      <c r="H169" s="63"/>
      <c r="I169" s="40"/>
      <c r="J169" s="104"/>
      <c r="K169" s="105"/>
      <c r="L169" s="100"/>
      <c r="M169" s="103"/>
      <c r="N169" s="100"/>
      <c r="O169" s="100"/>
      <c r="P169" s="63"/>
      <c r="Q169" s="63"/>
      <c r="R169" s="63"/>
      <c r="S169" s="40"/>
      <c r="T169" s="104"/>
      <c r="U169" s="105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9"/>
    </row>
    <row r="170" spans="1:35" ht="14.25" customHeight="1" x14ac:dyDescent="0.3">
      <c r="A170" s="286"/>
      <c r="B170" s="100"/>
      <c r="C170" s="103"/>
      <c r="D170" s="100"/>
      <c r="E170" s="100"/>
      <c r="F170" s="63"/>
      <c r="G170" s="63"/>
      <c r="H170" s="63"/>
      <c r="I170" s="40"/>
      <c r="J170" s="104"/>
      <c r="K170" s="105"/>
      <c r="L170" s="100"/>
      <c r="M170" s="103"/>
      <c r="N170" s="100"/>
      <c r="O170" s="100"/>
      <c r="P170" s="63"/>
      <c r="Q170" s="63"/>
      <c r="R170" s="63"/>
      <c r="S170" s="40"/>
      <c r="T170" s="104"/>
      <c r="U170" s="105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9"/>
    </row>
    <row r="171" spans="1:35" ht="14.25" customHeight="1" x14ac:dyDescent="0.3">
      <c r="A171" s="286"/>
      <c r="B171" s="100"/>
      <c r="C171" s="103"/>
      <c r="D171" s="100"/>
      <c r="E171" s="100"/>
      <c r="F171" s="63"/>
      <c r="G171" s="63"/>
      <c r="H171" s="63"/>
      <c r="I171" s="40"/>
      <c r="J171" s="104"/>
      <c r="K171" s="105"/>
      <c r="L171" s="100"/>
      <c r="M171" s="103"/>
      <c r="N171" s="100"/>
      <c r="O171" s="100"/>
      <c r="P171" s="63"/>
      <c r="Q171" s="63"/>
      <c r="R171" s="63"/>
      <c r="S171" s="40"/>
      <c r="T171" s="104"/>
      <c r="U171" s="105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9"/>
    </row>
    <row r="172" spans="1:35" ht="14.25" customHeight="1" x14ac:dyDescent="0.3">
      <c r="A172" s="286"/>
      <c r="B172" s="100"/>
      <c r="C172" s="103"/>
      <c r="D172" s="100"/>
      <c r="E172" s="100"/>
      <c r="F172" s="63"/>
      <c r="G172" s="63"/>
      <c r="H172" s="63"/>
      <c r="I172" s="40"/>
      <c r="J172" s="104"/>
      <c r="K172" s="105"/>
      <c r="L172" s="100"/>
      <c r="M172" s="103"/>
      <c r="N172" s="100"/>
      <c r="O172" s="100"/>
      <c r="P172" s="63"/>
      <c r="Q172" s="63"/>
      <c r="R172" s="63"/>
      <c r="S172" s="40"/>
      <c r="T172" s="104"/>
      <c r="U172" s="105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9"/>
    </row>
    <row r="173" spans="1:35" ht="14.25" customHeight="1" x14ac:dyDescent="0.3">
      <c r="A173" s="286"/>
      <c r="B173" s="100"/>
      <c r="C173" s="103"/>
      <c r="D173" s="100"/>
      <c r="E173" s="100"/>
      <c r="F173" s="63"/>
      <c r="G173" s="63"/>
      <c r="H173" s="63"/>
      <c r="I173" s="40"/>
      <c r="J173" s="104"/>
      <c r="K173" s="105"/>
      <c r="L173" s="100"/>
      <c r="M173" s="103"/>
      <c r="N173" s="100"/>
      <c r="O173" s="100"/>
      <c r="P173" s="63"/>
      <c r="Q173" s="63"/>
      <c r="R173" s="63"/>
      <c r="S173" s="40"/>
      <c r="T173" s="104"/>
      <c r="U173" s="105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9"/>
    </row>
    <row r="174" spans="1:35" ht="14.25" customHeight="1" x14ac:dyDescent="0.3">
      <c r="A174" s="286"/>
      <c r="B174" s="100"/>
      <c r="C174" s="103"/>
      <c r="D174" s="100"/>
      <c r="E174" s="100"/>
      <c r="F174" s="63"/>
      <c r="G174" s="63"/>
      <c r="H174" s="63"/>
      <c r="I174" s="40"/>
      <c r="J174" s="104"/>
      <c r="K174" s="105"/>
      <c r="L174" s="100"/>
      <c r="M174" s="103"/>
      <c r="N174" s="100"/>
      <c r="O174" s="100"/>
      <c r="P174" s="63"/>
      <c r="Q174" s="63"/>
      <c r="R174" s="63"/>
      <c r="S174" s="40"/>
      <c r="T174" s="104"/>
      <c r="U174" s="105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9"/>
    </row>
    <row r="175" spans="1:35" ht="14.25" customHeight="1" x14ac:dyDescent="0.3">
      <c r="A175" s="286"/>
      <c r="B175" s="100"/>
      <c r="C175" s="103"/>
      <c r="D175" s="100"/>
      <c r="E175" s="100"/>
      <c r="F175" s="63"/>
      <c r="G175" s="63"/>
      <c r="H175" s="63"/>
      <c r="I175" s="40"/>
      <c r="J175" s="104"/>
      <c r="K175" s="105"/>
      <c r="L175" s="100"/>
      <c r="M175" s="103"/>
      <c r="N175" s="100"/>
      <c r="O175" s="100"/>
      <c r="P175" s="63"/>
      <c r="Q175" s="63"/>
      <c r="R175" s="63"/>
      <c r="S175" s="40"/>
      <c r="T175" s="104"/>
      <c r="U175" s="105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9"/>
    </row>
    <row r="176" spans="1:35" ht="14.25" customHeight="1" x14ac:dyDescent="0.3">
      <c r="A176" s="286"/>
      <c r="B176" s="100"/>
      <c r="C176" s="103"/>
      <c r="D176" s="100"/>
      <c r="E176" s="100"/>
      <c r="F176" s="63"/>
      <c r="G176" s="63"/>
      <c r="H176" s="63"/>
      <c r="I176" s="40"/>
      <c r="J176" s="104"/>
      <c r="K176" s="105"/>
      <c r="L176" s="100"/>
      <c r="M176" s="103"/>
      <c r="N176" s="100"/>
      <c r="O176" s="100"/>
      <c r="P176" s="63"/>
      <c r="Q176" s="63"/>
      <c r="R176" s="63"/>
      <c r="S176" s="40"/>
      <c r="T176" s="104"/>
      <c r="U176" s="105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9"/>
    </row>
    <row r="177" spans="1:35" ht="14.25" customHeight="1" x14ac:dyDescent="0.3">
      <c r="A177" s="286"/>
      <c r="B177" s="100"/>
      <c r="C177" s="103"/>
      <c r="D177" s="100"/>
      <c r="E177" s="100"/>
      <c r="F177" s="63"/>
      <c r="G177" s="63"/>
      <c r="H177" s="63"/>
      <c r="I177" s="40"/>
      <c r="J177" s="104"/>
      <c r="K177" s="105"/>
      <c r="L177" s="100"/>
      <c r="M177" s="103"/>
      <c r="N177" s="100"/>
      <c r="O177" s="100"/>
      <c r="P177" s="63"/>
      <c r="Q177" s="63"/>
      <c r="R177" s="63"/>
      <c r="S177" s="40"/>
      <c r="T177" s="104"/>
      <c r="U177" s="105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9"/>
    </row>
    <row r="178" spans="1:35" ht="14.25" customHeight="1" x14ac:dyDescent="0.3">
      <c r="A178" s="286"/>
      <c r="B178" s="100"/>
      <c r="C178" s="103"/>
      <c r="D178" s="100"/>
      <c r="E178" s="100"/>
      <c r="F178" s="63"/>
      <c r="G178" s="63"/>
      <c r="H178" s="63"/>
      <c r="I178" s="40"/>
      <c r="J178" s="104"/>
      <c r="K178" s="105"/>
      <c r="L178" s="100"/>
      <c r="M178" s="103"/>
      <c r="N178" s="100"/>
      <c r="O178" s="100"/>
      <c r="P178" s="63"/>
      <c r="Q178" s="63"/>
      <c r="R178" s="63"/>
      <c r="S178" s="40"/>
      <c r="T178" s="104"/>
      <c r="U178" s="105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9"/>
    </row>
    <row r="179" spans="1:35" ht="14.25" customHeight="1" x14ac:dyDescent="0.3">
      <c r="A179" s="286"/>
      <c r="B179" s="100"/>
      <c r="C179" s="103"/>
      <c r="D179" s="100"/>
      <c r="E179" s="100"/>
      <c r="F179" s="63"/>
      <c r="G179" s="63"/>
      <c r="H179" s="63"/>
      <c r="I179" s="40"/>
      <c r="J179" s="104"/>
      <c r="K179" s="105"/>
      <c r="L179" s="100"/>
      <c r="M179" s="103"/>
      <c r="N179" s="100"/>
      <c r="O179" s="100"/>
      <c r="P179" s="63"/>
      <c r="Q179" s="63"/>
      <c r="R179" s="63"/>
      <c r="S179" s="40"/>
      <c r="T179" s="104"/>
      <c r="U179" s="105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9"/>
    </row>
    <row r="180" spans="1:35" ht="14.25" customHeight="1" x14ac:dyDescent="0.3">
      <c r="A180" s="286"/>
      <c r="B180" s="100"/>
      <c r="C180" s="103"/>
      <c r="D180" s="100"/>
      <c r="E180" s="100"/>
      <c r="F180" s="63"/>
      <c r="G180" s="63"/>
      <c r="H180" s="63"/>
      <c r="I180" s="40"/>
      <c r="J180" s="104"/>
      <c r="K180" s="105"/>
      <c r="L180" s="100"/>
      <c r="M180" s="103"/>
      <c r="N180" s="100"/>
      <c r="O180" s="100"/>
      <c r="P180" s="63"/>
      <c r="Q180" s="63"/>
      <c r="R180" s="63"/>
      <c r="S180" s="40"/>
      <c r="T180" s="104"/>
      <c r="U180" s="105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9"/>
    </row>
    <row r="181" spans="1:35" ht="14.25" customHeight="1" x14ac:dyDescent="0.3">
      <c r="A181" s="286"/>
      <c r="B181" s="100"/>
      <c r="C181" s="103"/>
      <c r="D181" s="100"/>
      <c r="E181" s="100"/>
      <c r="F181" s="63"/>
      <c r="G181" s="63"/>
      <c r="H181" s="63"/>
      <c r="I181" s="40"/>
      <c r="J181" s="104"/>
      <c r="K181" s="105"/>
      <c r="L181" s="100"/>
      <c r="M181" s="103"/>
      <c r="N181" s="100"/>
      <c r="O181" s="100"/>
      <c r="P181" s="63"/>
      <c r="Q181" s="63"/>
      <c r="R181" s="63"/>
      <c r="S181" s="40"/>
      <c r="T181" s="104"/>
      <c r="U181" s="105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9"/>
    </row>
    <row r="182" spans="1:35" ht="14.25" customHeight="1" x14ac:dyDescent="0.3">
      <c r="A182" s="286"/>
      <c r="B182" s="100"/>
      <c r="C182" s="103"/>
      <c r="D182" s="100"/>
      <c r="E182" s="100"/>
      <c r="F182" s="63"/>
      <c r="G182" s="63"/>
      <c r="H182" s="63"/>
      <c r="I182" s="40"/>
      <c r="J182" s="104"/>
      <c r="K182" s="105"/>
      <c r="L182" s="100"/>
      <c r="M182" s="103"/>
      <c r="N182" s="100"/>
      <c r="O182" s="100"/>
      <c r="P182" s="63"/>
      <c r="Q182" s="63"/>
      <c r="R182" s="63"/>
      <c r="S182" s="40"/>
      <c r="T182" s="104"/>
      <c r="U182" s="105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9"/>
    </row>
    <row r="183" spans="1:35" ht="14.25" customHeight="1" x14ac:dyDescent="0.3">
      <c r="A183" s="286"/>
      <c r="B183" s="100"/>
      <c r="C183" s="103"/>
      <c r="D183" s="100"/>
      <c r="E183" s="100"/>
      <c r="F183" s="63"/>
      <c r="G183" s="63"/>
      <c r="H183" s="63"/>
      <c r="I183" s="40"/>
      <c r="J183" s="104"/>
      <c r="K183" s="105"/>
      <c r="L183" s="100"/>
      <c r="M183" s="103"/>
      <c r="N183" s="100"/>
      <c r="O183" s="100"/>
      <c r="P183" s="63"/>
      <c r="Q183" s="63"/>
      <c r="R183" s="63"/>
      <c r="S183" s="40"/>
      <c r="T183" s="104"/>
      <c r="U183" s="105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9"/>
    </row>
    <row r="184" spans="1:35" ht="14.25" customHeight="1" x14ac:dyDescent="0.3">
      <c r="A184" s="286"/>
      <c r="B184" s="100"/>
      <c r="C184" s="103"/>
      <c r="D184" s="100"/>
      <c r="E184" s="100"/>
      <c r="F184" s="63"/>
      <c r="G184" s="63"/>
      <c r="H184" s="63"/>
      <c r="I184" s="40"/>
      <c r="J184" s="104"/>
      <c r="K184" s="105"/>
      <c r="L184" s="100"/>
      <c r="M184" s="103"/>
      <c r="N184" s="100"/>
      <c r="O184" s="100"/>
      <c r="P184" s="63"/>
      <c r="Q184" s="63"/>
      <c r="R184" s="63"/>
      <c r="S184" s="40"/>
      <c r="T184" s="104"/>
      <c r="U184" s="105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9"/>
    </row>
    <row r="185" spans="1:35" ht="14.25" customHeight="1" x14ac:dyDescent="0.3">
      <c r="A185" s="286"/>
      <c r="B185" s="100"/>
      <c r="C185" s="103"/>
      <c r="D185" s="100"/>
      <c r="E185" s="100"/>
      <c r="F185" s="63"/>
      <c r="G185" s="63"/>
      <c r="H185" s="63"/>
      <c r="I185" s="40"/>
      <c r="J185" s="104"/>
      <c r="K185" s="105"/>
      <c r="L185" s="100"/>
      <c r="M185" s="103"/>
      <c r="N185" s="100"/>
      <c r="O185" s="100"/>
      <c r="P185" s="63"/>
      <c r="Q185" s="63"/>
      <c r="R185" s="63"/>
      <c r="S185" s="40"/>
      <c r="T185" s="104"/>
      <c r="U185" s="105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9"/>
    </row>
    <row r="186" spans="1:35" ht="14.25" customHeight="1" x14ac:dyDescent="0.3">
      <c r="A186" s="286"/>
      <c r="B186" s="100"/>
      <c r="C186" s="103"/>
      <c r="D186" s="100"/>
      <c r="E186" s="100"/>
      <c r="F186" s="63"/>
      <c r="G186" s="63"/>
      <c r="H186" s="63"/>
      <c r="I186" s="40"/>
      <c r="J186" s="104"/>
      <c r="K186" s="105"/>
      <c r="L186" s="100"/>
      <c r="M186" s="103"/>
      <c r="N186" s="100"/>
      <c r="O186" s="100"/>
      <c r="P186" s="63"/>
      <c r="Q186" s="63"/>
      <c r="R186" s="63"/>
      <c r="S186" s="40"/>
      <c r="T186" s="104"/>
      <c r="U186" s="105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9"/>
    </row>
    <row r="187" spans="1:35" ht="14.25" customHeight="1" x14ac:dyDescent="0.3">
      <c r="A187" s="286"/>
      <c r="B187" s="100"/>
      <c r="C187" s="103"/>
      <c r="D187" s="100"/>
      <c r="E187" s="100"/>
      <c r="F187" s="63"/>
      <c r="G187" s="63"/>
      <c r="H187" s="63"/>
      <c r="I187" s="40"/>
      <c r="J187" s="104"/>
      <c r="K187" s="105"/>
      <c r="L187" s="100"/>
      <c r="M187" s="103"/>
      <c r="N187" s="100"/>
      <c r="O187" s="100"/>
      <c r="P187" s="63"/>
      <c r="Q187" s="63"/>
      <c r="R187" s="63"/>
      <c r="S187" s="40"/>
      <c r="T187" s="104"/>
      <c r="U187" s="105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9"/>
    </row>
    <row r="188" spans="1:35" ht="14.25" customHeight="1" x14ac:dyDescent="0.3">
      <c r="A188" s="286"/>
      <c r="B188" s="100"/>
      <c r="C188" s="103"/>
      <c r="D188" s="100"/>
      <c r="E188" s="100"/>
      <c r="F188" s="63"/>
      <c r="G188" s="63"/>
      <c r="H188" s="63"/>
      <c r="I188" s="40"/>
      <c r="J188" s="104"/>
      <c r="K188" s="105"/>
      <c r="L188" s="100"/>
      <c r="M188" s="103"/>
      <c r="N188" s="100"/>
      <c r="O188" s="100"/>
      <c r="P188" s="63"/>
      <c r="Q188" s="63"/>
      <c r="R188" s="63"/>
      <c r="S188" s="40"/>
      <c r="T188" s="104"/>
      <c r="U188" s="105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9"/>
    </row>
    <row r="189" spans="1:35" ht="14.25" customHeight="1" x14ac:dyDescent="0.3">
      <c r="A189" s="286"/>
      <c r="B189" s="100"/>
      <c r="C189" s="103"/>
      <c r="D189" s="100"/>
      <c r="E189" s="100"/>
      <c r="F189" s="63"/>
      <c r="G189" s="63"/>
      <c r="H189" s="63"/>
      <c r="I189" s="40"/>
      <c r="J189" s="104"/>
      <c r="K189" s="105"/>
      <c r="L189" s="100"/>
      <c r="M189" s="103"/>
      <c r="N189" s="100"/>
      <c r="O189" s="100"/>
      <c r="P189" s="63"/>
      <c r="Q189" s="63"/>
      <c r="R189" s="63"/>
      <c r="S189" s="40"/>
      <c r="T189" s="104"/>
      <c r="U189" s="105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9"/>
    </row>
    <row r="190" spans="1:35" ht="14.25" customHeight="1" x14ac:dyDescent="0.3">
      <c r="A190" s="286"/>
      <c r="B190" s="100"/>
      <c r="C190" s="103"/>
      <c r="D190" s="100"/>
      <c r="E190" s="100"/>
      <c r="F190" s="63"/>
      <c r="G190" s="63"/>
      <c r="H190" s="63"/>
      <c r="I190" s="40"/>
      <c r="J190" s="104"/>
      <c r="K190" s="105"/>
      <c r="L190" s="100"/>
      <c r="M190" s="103"/>
      <c r="N190" s="100"/>
      <c r="O190" s="100"/>
      <c r="P190" s="63"/>
      <c r="Q190" s="63"/>
      <c r="R190" s="63"/>
      <c r="S190" s="40"/>
      <c r="T190" s="104"/>
      <c r="U190" s="105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9"/>
    </row>
    <row r="191" spans="1:35" ht="14.25" customHeight="1" x14ac:dyDescent="0.3">
      <c r="A191" s="286"/>
      <c r="B191" s="100"/>
      <c r="C191" s="103"/>
      <c r="D191" s="100"/>
      <c r="E191" s="100"/>
      <c r="F191" s="63"/>
      <c r="G191" s="63"/>
      <c r="H191" s="63"/>
      <c r="I191" s="40"/>
      <c r="J191" s="104"/>
      <c r="K191" s="105"/>
      <c r="L191" s="100"/>
      <c r="M191" s="103"/>
      <c r="N191" s="100"/>
      <c r="O191" s="100"/>
      <c r="P191" s="63"/>
      <c r="Q191" s="63"/>
      <c r="R191" s="63"/>
      <c r="S191" s="40"/>
      <c r="T191" s="104"/>
      <c r="U191" s="105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9"/>
    </row>
    <row r="192" spans="1:35" ht="14.25" customHeight="1" x14ac:dyDescent="0.3">
      <c r="A192" s="286"/>
      <c r="B192" s="100"/>
      <c r="C192" s="103"/>
      <c r="D192" s="100"/>
      <c r="E192" s="100"/>
      <c r="F192" s="63"/>
      <c r="G192" s="63"/>
      <c r="H192" s="63"/>
      <c r="I192" s="40"/>
      <c r="J192" s="104"/>
      <c r="K192" s="105"/>
      <c r="L192" s="100"/>
      <c r="M192" s="103"/>
      <c r="N192" s="100"/>
      <c r="O192" s="100"/>
      <c r="P192" s="63"/>
      <c r="Q192" s="63"/>
      <c r="R192" s="63"/>
      <c r="S192" s="40"/>
      <c r="T192" s="104"/>
      <c r="U192" s="105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9"/>
    </row>
    <row r="193" spans="1:35" ht="14.25" customHeight="1" x14ac:dyDescent="0.3">
      <c r="A193" s="286"/>
      <c r="B193" s="100"/>
      <c r="C193" s="103"/>
      <c r="D193" s="100"/>
      <c r="E193" s="100"/>
      <c r="F193" s="63"/>
      <c r="G193" s="63"/>
      <c r="H193" s="63"/>
      <c r="I193" s="40"/>
      <c r="J193" s="104"/>
      <c r="K193" s="105"/>
      <c r="L193" s="100"/>
      <c r="M193" s="103"/>
      <c r="N193" s="100"/>
      <c r="O193" s="100"/>
      <c r="P193" s="63"/>
      <c r="Q193" s="63"/>
      <c r="R193" s="63"/>
      <c r="S193" s="40"/>
      <c r="T193" s="104"/>
      <c r="U193" s="105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9"/>
    </row>
    <row r="194" spans="1:35" ht="14.25" customHeight="1" x14ac:dyDescent="0.3">
      <c r="A194" s="286"/>
      <c r="B194" s="100"/>
      <c r="C194" s="103"/>
      <c r="D194" s="100"/>
      <c r="E194" s="100"/>
      <c r="F194" s="63"/>
      <c r="G194" s="63"/>
      <c r="H194" s="63"/>
      <c r="I194" s="40"/>
      <c r="J194" s="104"/>
      <c r="K194" s="105"/>
      <c r="L194" s="100"/>
      <c r="M194" s="103"/>
      <c r="N194" s="100"/>
      <c r="O194" s="100"/>
      <c r="P194" s="63"/>
      <c r="Q194" s="63"/>
      <c r="R194" s="63"/>
      <c r="S194" s="40"/>
      <c r="T194" s="104"/>
      <c r="U194" s="105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9"/>
    </row>
    <row r="195" spans="1:35" ht="14.25" customHeight="1" x14ac:dyDescent="0.3">
      <c r="A195" s="286"/>
      <c r="B195" s="100"/>
      <c r="C195" s="103"/>
      <c r="D195" s="100"/>
      <c r="E195" s="100"/>
      <c r="F195" s="63"/>
      <c r="G195" s="63"/>
      <c r="H195" s="63"/>
      <c r="I195" s="40"/>
      <c r="J195" s="104"/>
      <c r="K195" s="105"/>
      <c r="L195" s="100"/>
      <c r="M195" s="103"/>
      <c r="N195" s="100"/>
      <c r="O195" s="100"/>
      <c r="P195" s="63"/>
      <c r="Q195" s="63"/>
      <c r="R195" s="63"/>
      <c r="S195" s="40"/>
      <c r="T195" s="104"/>
      <c r="U195" s="105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9"/>
    </row>
    <row r="196" spans="1:35" ht="14.25" customHeight="1" x14ac:dyDescent="0.3">
      <c r="A196" s="286"/>
      <c r="B196" s="100"/>
      <c r="C196" s="103"/>
      <c r="D196" s="100"/>
      <c r="E196" s="100"/>
      <c r="F196" s="63"/>
      <c r="G196" s="63"/>
      <c r="H196" s="63"/>
      <c r="I196" s="40"/>
      <c r="J196" s="104"/>
      <c r="K196" s="105"/>
      <c r="L196" s="100"/>
      <c r="M196" s="103"/>
      <c r="N196" s="100"/>
      <c r="O196" s="100"/>
      <c r="P196" s="63"/>
      <c r="Q196" s="63"/>
      <c r="R196" s="63"/>
      <c r="S196" s="40"/>
      <c r="T196" s="104"/>
      <c r="U196" s="105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9"/>
    </row>
    <row r="197" spans="1:35" ht="14.25" customHeight="1" x14ac:dyDescent="0.3">
      <c r="A197" s="286"/>
      <c r="B197" s="100"/>
      <c r="C197" s="103"/>
      <c r="D197" s="100"/>
      <c r="E197" s="100"/>
      <c r="F197" s="63"/>
      <c r="G197" s="63"/>
      <c r="H197" s="63"/>
      <c r="I197" s="40"/>
      <c r="J197" s="104"/>
      <c r="K197" s="105"/>
      <c r="L197" s="100"/>
      <c r="M197" s="103"/>
      <c r="N197" s="100"/>
      <c r="O197" s="100"/>
      <c r="P197" s="63"/>
      <c r="Q197" s="63"/>
      <c r="R197" s="63"/>
      <c r="S197" s="40"/>
      <c r="T197" s="104"/>
      <c r="U197" s="105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9"/>
    </row>
    <row r="198" spans="1:35" ht="14.25" customHeight="1" x14ac:dyDescent="0.3">
      <c r="A198" s="286"/>
      <c r="B198" s="100"/>
      <c r="C198" s="103"/>
      <c r="D198" s="100"/>
      <c r="E198" s="100"/>
      <c r="F198" s="63"/>
      <c r="G198" s="63"/>
      <c r="H198" s="63"/>
      <c r="I198" s="40"/>
      <c r="J198" s="104"/>
      <c r="K198" s="105"/>
      <c r="L198" s="100"/>
      <c r="M198" s="103"/>
      <c r="N198" s="100"/>
      <c r="O198" s="100"/>
      <c r="P198" s="63"/>
      <c r="Q198" s="63"/>
      <c r="R198" s="63"/>
      <c r="S198" s="40"/>
      <c r="T198" s="104"/>
      <c r="U198" s="105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9"/>
    </row>
    <row r="199" spans="1:35" ht="14.25" customHeight="1" x14ac:dyDescent="0.3">
      <c r="A199" s="286"/>
      <c r="B199" s="100"/>
      <c r="C199" s="103"/>
      <c r="D199" s="100"/>
      <c r="E199" s="100"/>
      <c r="F199" s="63"/>
      <c r="G199" s="63"/>
      <c r="H199" s="63"/>
      <c r="I199" s="40"/>
      <c r="J199" s="104"/>
      <c r="K199" s="105"/>
      <c r="L199" s="100"/>
      <c r="M199" s="103"/>
      <c r="N199" s="100"/>
      <c r="O199" s="100"/>
      <c r="P199" s="63"/>
      <c r="Q199" s="63"/>
      <c r="R199" s="63"/>
      <c r="S199" s="40"/>
      <c r="T199" s="104"/>
      <c r="U199" s="105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9"/>
    </row>
    <row r="200" spans="1:35" ht="14.25" customHeight="1" x14ac:dyDescent="0.3">
      <c r="A200" s="286"/>
      <c r="B200" s="100"/>
      <c r="C200" s="103"/>
      <c r="D200" s="100"/>
      <c r="E200" s="100"/>
      <c r="F200" s="63"/>
      <c r="G200" s="63"/>
      <c r="H200" s="63"/>
      <c r="I200" s="40"/>
      <c r="J200" s="104"/>
      <c r="K200" s="105"/>
      <c r="L200" s="100"/>
      <c r="M200" s="103"/>
      <c r="N200" s="100"/>
      <c r="O200" s="100"/>
      <c r="P200" s="63"/>
      <c r="Q200" s="63"/>
      <c r="R200" s="63"/>
      <c r="S200" s="40"/>
      <c r="T200" s="104"/>
      <c r="U200" s="105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9"/>
    </row>
    <row r="201" spans="1:35" ht="14.25" customHeight="1" x14ac:dyDescent="0.3">
      <c r="A201" s="286"/>
      <c r="B201" s="100"/>
      <c r="C201" s="103"/>
      <c r="D201" s="100"/>
      <c r="E201" s="100"/>
      <c r="F201" s="63"/>
      <c r="G201" s="63"/>
      <c r="H201" s="63"/>
      <c r="I201" s="40"/>
      <c r="J201" s="104"/>
      <c r="K201" s="105"/>
      <c r="L201" s="100"/>
      <c r="M201" s="103"/>
      <c r="N201" s="100"/>
      <c r="O201" s="100"/>
      <c r="P201" s="63"/>
      <c r="Q201" s="63"/>
      <c r="R201" s="63"/>
      <c r="S201" s="40"/>
      <c r="T201" s="104"/>
      <c r="U201" s="105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9"/>
    </row>
    <row r="202" spans="1:35" ht="14.25" customHeight="1" x14ac:dyDescent="0.3">
      <c r="A202" s="286"/>
      <c r="B202" s="100"/>
      <c r="C202" s="103"/>
      <c r="D202" s="100"/>
      <c r="E202" s="100"/>
      <c r="F202" s="63"/>
      <c r="G202" s="63"/>
      <c r="H202" s="63"/>
      <c r="I202" s="40"/>
      <c r="J202" s="104"/>
      <c r="K202" s="105"/>
      <c r="L202" s="100"/>
      <c r="M202" s="103"/>
      <c r="N202" s="100"/>
      <c r="O202" s="100"/>
      <c r="P202" s="63"/>
      <c r="Q202" s="63"/>
      <c r="R202" s="63"/>
      <c r="S202" s="40"/>
      <c r="T202" s="104"/>
      <c r="U202" s="105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9"/>
    </row>
    <row r="203" spans="1:35" ht="14.25" customHeight="1" x14ac:dyDescent="0.3">
      <c r="A203" s="286"/>
      <c r="B203" s="100"/>
      <c r="C203" s="103"/>
      <c r="D203" s="100"/>
      <c r="E203" s="100"/>
      <c r="F203" s="63"/>
      <c r="G203" s="63"/>
      <c r="H203" s="63"/>
      <c r="I203" s="40"/>
      <c r="J203" s="104"/>
      <c r="K203" s="105"/>
      <c r="L203" s="100"/>
      <c r="M203" s="103"/>
      <c r="N203" s="100"/>
      <c r="O203" s="100"/>
      <c r="P203" s="63"/>
      <c r="Q203" s="63"/>
      <c r="R203" s="63"/>
      <c r="S203" s="40"/>
      <c r="T203" s="104"/>
      <c r="U203" s="105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9"/>
    </row>
    <row r="204" spans="1:35" ht="14.25" customHeight="1" x14ac:dyDescent="0.3">
      <c r="A204" s="286"/>
      <c r="B204" s="100"/>
      <c r="C204" s="103"/>
      <c r="D204" s="100"/>
      <c r="E204" s="100"/>
      <c r="F204" s="63"/>
      <c r="G204" s="63"/>
      <c r="H204" s="63"/>
      <c r="I204" s="40"/>
      <c r="J204" s="104"/>
      <c r="K204" s="105"/>
      <c r="L204" s="100"/>
      <c r="M204" s="103"/>
      <c r="N204" s="100"/>
      <c r="O204" s="100"/>
      <c r="P204" s="63"/>
      <c r="Q204" s="63"/>
      <c r="R204" s="63"/>
      <c r="S204" s="40"/>
      <c r="T204" s="104"/>
      <c r="U204" s="105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9"/>
    </row>
    <row r="205" spans="1:35" ht="14.25" customHeight="1" x14ac:dyDescent="0.3">
      <c r="A205" s="286"/>
      <c r="B205" s="100"/>
      <c r="C205" s="103"/>
      <c r="D205" s="100"/>
      <c r="E205" s="100"/>
      <c r="F205" s="63"/>
      <c r="G205" s="63"/>
      <c r="H205" s="63"/>
      <c r="I205" s="40"/>
      <c r="J205" s="104"/>
      <c r="K205" s="105"/>
      <c r="L205" s="100"/>
      <c r="M205" s="103"/>
      <c r="N205" s="100"/>
      <c r="O205" s="100"/>
      <c r="P205" s="63"/>
      <c r="Q205" s="63"/>
      <c r="R205" s="63"/>
      <c r="S205" s="40"/>
      <c r="T205" s="104"/>
      <c r="U205" s="105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9"/>
    </row>
    <row r="206" spans="1:35" ht="14.25" customHeight="1" x14ac:dyDescent="0.3">
      <c r="A206" s="286"/>
      <c r="B206" s="100"/>
      <c r="C206" s="103"/>
      <c r="D206" s="100"/>
      <c r="E206" s="100"/>
      <c r="F206" s="63"/>
      <c r="G206" s="63"/>
      <c r="H206" s="63"/>
      <c r="I206" s="40"/>
      <c r="J206" s="104"/>
      <c r="K206" s="105"/>
      <c r="L206" s="100"/>
      <c r="M206" s="103"/>
      <c r="N206" s="100"/>
      <c r="O206" s="100"/>
      <c r="P206" s="63"/>
      <c r="Q206" s="63"/>
      <c r="R206" s="63"/>
      <c r="S206" s="40"/>
      <c r="T206" s="104"/>
      <c r="U206" s="105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9"/>
    </row>
    <row r="207" spans="1:35" ht="14.25" customHeight="1" x14ac:dyDescent="0.3">
      <c r="A207" s="286"/>
      <c r="B207" s="100"/>
      <c r="C207" s="103"/>
      <c r="D207" s="100"/>
      <c r="E207" s="100"/>
      <c r="F207" s="63"/>
      <c r="G207" s="63"/>
      <c r="H207" s="63"/>
      <c r="I207" s="40"/>
      <c r="J207" s="104"/>
      <c r="K207" s="105"/>
      <c r="L207" s="100"/>
      <c r="M207" s="103"/>
      <c r="N207" s="100"/>
      <c r="O207" s="100"/>
      <c r="P207" s="63"/>
      <c r="Q207" s="63"/>
      <c r="R207" s="63"/>
      <c r="S207" s="40"/>
      <c r="T207" s="104"/>
      <c r="U207" s="105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9"/>
    </row>
    <row r="208" spans="1:35" ht="14.25" customHeight="1" x14ac:dyDescent="0.3">
      <c r="A208" s="286"/>
      <c r="B208" s="100"/>
      <c r="C208" s="103"/>
      <c r="D208" s="100"/>
      <c r="E208" s="100"/>
      <c r="F208" s="63"/>
      <c r="G208" s="63"/>
      <c r="H208" s="63"/>
      <c r="I208" s="40"/>
      <c r="J208" s="104"/>
      <c r="K208" s="105"/>
      <c r="L208" s="100"/>
      <c r="M208" s="103"/>
      <c r="N208" s="100"/>
      <c r="O208" s="100"/>
      <c r="P208" s="63"/>
      <c r="Q208" s="63"/>
      <c r="R208" s="63"/>
      <c r="S208" s="40"/>
      <c r="T208" s="104"/>
      <c r="U208" s="105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9"/>
    </row>
    <row r="209" spans="1:35" ht="14.25" customHeight="1" x14ac:dyDescent="0.3">
      <c r="A209" s="286"/>
      <c r="B209" s="100"/>
      <c r="C209" s="103"/>
      <c r="D209" s="100"/>
      <c r="E209" s="100"/>
      <c r="F209" s="63"/>
      <c r="G209" s="63"/>
      <c r="H209" s="63"/>
      <c r="I209" s="40"/>
      <c r="J209" s="104"/>
      <c r="K209" s="105"/>
      <c r="L209" s="100"/>
      <c r="M209" s="103"/>
      <c r="N209" s="100"/>
      <c r="O209" s="100"/>
      <c r="P209" s="63"/>
      <c r="Q209" s="63"/>
      <c r="R209" s="63"/>
      <c r="S209" s="40"/>
      <c r="T209" s="104"/>
      <c r="U209" s="105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9"/>
    </row>
    <row r="210" spans="1:35" ht="14.25" customHeight="1" x14ac:dyDescent="0.3">
      <c r="A210" s="286"/>
      <c r="B210" s="100"/>
      <c r="C210" s="103"/>
      <c r="D210" s="100"/>
      <c r="E210" s="100"/>
      <c r="F210" s="63"/>
      <c r="G210" s="63"/>
      <c r="H210" s="63"/>
      <c r="I210" s="40"/>
      <c r="J210" s="104"/>
      <c r="K210" s="105"/>
      <c r="L210" s="100"/>
      <c r="M210" s="103"/>
      <c r="N210" s="100"/>
      <c r="O210" s="100"/>
      <c r="P210" s="63"/>
      <c r="Q210" s="63"/>
      <c r="R210" s="63"/>
      <c r="S210" s="40"/>
      <c r="T210" s="104"/>
      <c r="U210" s="105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9"/>
    </row>
    <row r="211" spans="1:35" ht="14.25" customHeight="1" x14ac:dyDescent="0.3">
      <c r="A211" s="286"/>
      <c r="B211" s="100"/>
      <c r="C211" s="103"/>
      <c r="D211" s="100"/>
      <c r="E211" s="100"/>
      <c r="F211" s="63"/>
      <c r="G211" s="63"/>
      <c r="H211" s="63"/>
      <c r="I211" s="40"/>
      <c r="J211" s="104"/>
      <c r="K211" s="105"/>
      <c r="L211" s="100"/>
      <c r="M211" s="103"/>
      <c r="N211" s="100"/>
      <c r="O211" s="100"/>
      <c r="P211" s="63"/>
      <c r="Q211" s="63"/>
      <c r="R211" s="63"/>
      <c r="S211" s="40"/>
      <c r="T211" s="104"/>
      <c r="U211" s="105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9"/>
    </row>
    <row r="212" spans="1:35" ht="14.25" customHeight="1" x14ac:dyDescent="0.3">
      <c r="A212" s="286"/>
      <c r="B212" s="100"/>
      <c r="C212" s="103"/>
      <c r="D212" s="100"/>
      <c r="E212" s="100"/>
      <c r="F212" s="63"/>
      <c r="G212" s="63"/>
      <c r="H212" s="63"/>
      <c r="I212" s="40"/>
      <c r="J212" s="104"/>
      <c r="K212" s="105"/>
      <c r="L212" s="100"/>
      <c r="M212" s="103"/>
      <c r="N212" s="100"/>
      <c r="O212" s="100"/>
      <c r="P212" s="63"/>
      <c r="Q212" s="63"/>
      <c r="R212" s="63"/>
      <c r="S212" s="40"/>
      <c r="T212" s="104"/>
      <c r="U212" s="105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9"/>
    </row>
    <row r="213" spans="1:35" ht="14.25" customHeight="1" x14ac:dyDescent="0.3">
      <c r="A213" s="286"/>
      <c r="B213" s="100"/>
      <c r="C213" s="103"/>
      <c r="D213" s="100"/>
      <c r="E213" s="100"/>
      <c r="F213" s="63"/>
      <c r="G213" s="63"/>
      <c r="H213" s="63"/>
      <c r="I213" s="40"/>
      <c r="J213" s="104"/>
      <c r="K213" s="105"/>
      <c r="L213" s="100"/>
      <c r="M213" s="103"/>
      <c r="N213" s="100"/>
      <c r="O213" s="100"/>
      <c r="P213" s="63"/>
      <c r="Q213" s="63"/>
      <c r="R213" s="63"/>
      <c r="S213" s="40"/>
      <c r="T213" s="104"/>
      <c r="U213" s="105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9"/>
    </row>
    <row r="214" spans="1:35" ht="14.25" customHeight="1" x14ac:dyDescent="0.3">
      <c r="A214" s="286"/>
      <c r="B214" s="100"/>
      <c r="C214" s="103"/>
      <c r="D214" s="100"/>
      <c r="E214" s="100"/>
      <c r="F214" s="63"/>
      <c r="G214" s="63"/>
      <c r="H214" s="63"/>
      <c r="I214" s="40"/>
      <c r="J214" s="104"/>
      <c r="K214" s="105"/>
      <c r="L214" s="100"/>
      <c r="M214" s="103"/>
      <c r="N214" s="100"/>
      <c r="O214" s="100"/>
      <c r="P214" s="63"/>
      <c r="Q214" s="63"/>
      <c r="R214" s="63"/>
      <c r="S214" s="40"/>
      <c r="T214" s="104"/>
      <c r="U214" s="105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9"/>
    </row>
    <row r="215" spans="1:35" ht="14.25" customHeight="1" x14ac:dyDescent="0.3">
      <c r="A215" s="286"/>
      <c r="B215" s="100"/>
      <c r="C215" s="103"/>
      <c r="D215" s="100"/>
      <c r="E215" s="100"/>
      <c r="F215" s="63"/>
      <c r="G215" s="63"/>
      <c r="H215" s="63"/>
      <c r="I215" s="40"/>
      <c r="J215" s="104"/>
      <c r="K215" s="105"/>
      <c r="L215" s="100"/>
      <c r="M215" s="103"/>
      <c r="N215" s="100"/>
      <c r="O215" s="100"/>
      <c r="P215" s="63"/>
      <c r="Q215" s="63"/>
      <c r="R215" s="63"/>
      <c r="S215" s="40"/>
      <c r="T215" s="104"/>
      <c r="U215" s="105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9"/>
    </row>
    <row r="216" spans="1:35" ht="14.25" customHeight="1" x14ac:dyDescent="0.3">
      <c r="A216" s="286"/>
      <c r="B216" s="100"/>
      <c r="C216" s="103"/>
      <c r="D216" s="100"/>
      <c r="E216" s="100"/>
      <c r="F216" s="63"/>
      <c r="G216" s="63"/>
      <c r="H216" s="63"/>
      <c r="I216" s="40"/>
      <c r="J216" s="104"/>
      <c r="K216" s="105"/>
      <c r="L216" s="100"/>
      <c r="M216" s="103"/>
      <c r="N216" s="100"/>
      <c r="O216" s="100"/>
      <c r="P216" s="63"/>
      <c r="Q216" s="63"/>
      <c r="R216" s="63"/>
      <c r="S216" s="40"/>
      <c r="T216" s="104"/>
      <c r="U216" s="105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9"/>
    </row>
    <row r="217" spans="1:35" ht="14.25" customHeight="1" x14ac:dyDescent="0.3">
      <c r="A217" s="286"/>
      <c r="B217" s="100"/>
      <c r="C217" s="103"/>
      <c r="D217" s="100"/>
      <c r="E217" s="100"/>
      <c r="F217" s="63"/>
      <c r="G217" s="63"/>
      <c r="H217" s="63"/>
      <c r="I217" s="40"/>
      <c r="J217" s="104"/>
      <c r="K217" s="105"/>
      <c r="L217" s="100"/>
      <c r="M217" s="103"/>
      <c r="N217" s="100"/>
      <c r="O217" s="100"/>
      <c r="P217" s="63"/>
      <c r="Q217" s="63"/>
      <c r="R217" s="63"/>
      <c r="S217" s="40"/>
      <c r="T217" s="104"/>
      <c r="U217" s="105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9"/>
    </row>
    <row r="218" spans="1:35" ht="14.25" customHeight="1" x14ac:dyDescent="0.3">
      <c r="A218" s="286"/>
      <c r="B218" s="100"/>
      <c r="C218" s="103"/>
      <c r="D218" s="100"/>
      <c r="E218" s="100"/>
      <c r="F218" s="63"/>
      <c r="G218" s="63"/>
      <c r="H218" s="63"/>
      <c r="I218" s="40"/>
      <c r="J218" s="104"/>
      <c r="K218" s="105"/>
      <c r="L218" s="100"/>
      <c r="M218" s="103"/>
      <c r="N218" s="100"/>
      <c r="O218" s="100"/>
      <c r="P218" s="63"/>
      <c r="Q218" s="63"/>
      <c r="R218" s="63"/>
      <c r="S218" s="40"/>
      <c r="T218" s="104"/>
      <c r="U218" s="105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9"/>
    </row>
    <row r="219" spans="1:35" ht="14.25" customHeight="1" x14ac:dyDescent="0.3">
      <c r="A219" s="286"/>
      <c r="B219" s="100"/>
      <c r="C219" s="103"/>
      <c r="D219" s="100"/>
      <c r="E219" s="100"/>
      <c r="F219" s="63"/>
      <c r="G219" s="63"/>
      <c r="H219" s="63"/>
      <c r="I219" s="40"/>
      <c r="J219" s="104"/>
      <c r="K219" s="105"/>
      <c r="L219" s="100"/>
      <c r="M219" s="103"/>
      <c r="N219" s="100"/>
      <c r="O219" s="100"/>
      <c r="P219" s="63"/>
      <c r="Q219" s="63"/>
      <c r="R219" s="63"/>
      <c r="S219" s="40"/>
      <c r="T219" s="104"/>
      <c r="U219" s="105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9"/>
    </row>
    <row r="220" spans="1:35" ht="14.25" customHeight="1" x14ac:dyDescent="0.3">
      <c r="A220" s="286"/>
      <c r="B220" s="100"/>
      <c r="C220" s="103"/>
      <c r="D220" s="100"/>
      <c r="E220" s="100"/>
      <c r="F220" s="63"/>
      <c r="G220" s="63"/>
      <c r="H220" s="63"/>
      <c r="I220" s="40"/>
      <c r="J220" s="104"/>
      <c r="K220" s="105"/>
      <c r="L220" s="100"/>
      <c r="M220" s="103"/>
      <c r="N220" s="100"/>
      <c r="O220" s="100"/>
      <c r="P220" s="63"/>
      <c r="Q220" s="63"/>
      <c r="R220" s="63"/>
      <c r="S220" s="40"/>
      <c r="T220" s="104"/>
      <c r="U220" s="105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9"/>
    </row>
    <row r="221" spans="1:35" ht="14.25" customHeight="1" x14ac:dyDescent="0.3">
      <c r="A221" s="286"/>
      <c r="B221" s="100"/>
      <c r="C221" s="103"/>
      <c r="D221" s="100"/>
      <c r="E221" s="100"/>
      <c r="F221" s="63"/>
      <c r="G221" s="63"/>
      <c r="H221" s="63"/>
      <c r="I221" s="40"/>
      <c r="J221" s="104"/>
      <c r="K221" s="105"/>
      <c r="L221" s="100"/>
      <c r="M221" s="103"/>
      <c r="N221" s="100"/>
      <c r="O221" s="100"/>
      <c r="P221" s="63"/>
      <c r="Q221" s="63"/>
      <c r="R221" s="63"/>
      <c r="S221" s="40"/>
      <c r="T221" s="104"/>
      <c r="U221" s="105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9"/>
    </row>
    <row r="222" spans="1:35" ht="14.25" customHeight="1" x14ac:dyDescent="0.3">
      <c r="A222" s="286"/>
      <c r="B222" s="100"/>
      <c r="C222" s="103"/>
      <c r="D222" s="100"/>
      <c r="E222" s="100"/>
      <c r="F222" s="63"/>
      <c r="G222" s="63"/>
      <c r="H222" s="63"/>
      <c r="I222" s="40"/>
      <c r="J222" s="104"/>
      <c r="K222" s="105"/>
      <c r="L222" s="100"/>
      <c r="M222" s="103"/>
      <c r="N222" s="100"/>
      <c r="O222" s="100"/>
      <c r="P222" s="63"/>
      <c r="Q222" s="63"/>
      <c r="R222" s="63"/>
      <c r="S222" s="40"/>
      <c r="T222" s="104"/>
      <c r="U222" s="105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9"/>
    </row>
    <row r="223" spans="1:35" ht="14.25" customHeight="1" x14ac:dyDescent="0.3">
      <c r="A223" s="286"/>
      <c r="B223" s="100"/>
      <c r="C223" s="103"/>
      <c r="D223" s="100"/>
      <c r="E223" s="100"/>
      <c r="F223" s="63"/>
      <c r="G223" s="63"/>
      <c r="H223" s="63"/>
      <c r="I223" s="40"/>
      <c r="J223" s="104"/>
      <c r="K223" s="105"/>
      <c r="L223" s="100"/>
      <c r="M223" s="103"/>
      <c r="N223" s="100"/>
      <c r="O223" s="100"/>
      <c r="P223" s="63"/>
      <c r="Q223" s="63"/>
      <c r="R223" s="63"/>
      <c r="S223" s="40"/>
      <c r="T223" s="104"/>
      <c r="U223" s="105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9"/>
    </row>
    <row r="224" spans="1:35" ht="14.25" customHeight="1" x14ac:dyDescent="0.3">
      <c r="A224" s="286"/>
      <c r="B224" s="100"/>
      <c r="C224" s="103"/>
      <c r="D224" s="100"/>
      <c r="E224" s="100"/>
      <c r="F224" s="63"/>
      <c r="G224" s="63"/>
      <c r="H224" s="63"/>
      <c r="I224" s="40"/>
      <c r="J224" s="104"/>
      <c r="K224" s="105"/>
      <c r="L224" s="100"/>
      <c r="M224" s="103"/>
      <c r="N224" s="100"/>
      <c r="O224" s="100"/>
      <c r="P224" s="63"/>
      <c r="Q224" s="63"/>
      <c r="R224" s="63"/>
      <c r="S224" s="40"/>
      <c r="T224" s="104"/>
      <c r="U224" s="105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9"/>
    </row>
    <row r="225" spans="1:35" ht="14.25" customHeight="1" x14ac:dyDescent="0.3">
      <c r="A225" s="286"/>
      <c r="B225" s="100"/>
      <c r="C225" s="103"/>
      <c r="D225" s="100"/>
      <c r="E225" s="100"/>
      <c r="F225" s="63"/>
      <c r="G225" s="63"/>
      <c r="H225" s="63"/>
      <c r="I225" s="40"/>
      <c r="J225" s="104"/>
      <c r="K225" s="105"/>
      <c r="L225" s="100"/>
      <c r="M225" s="103"/>
      <c r="N225" s="100"/>
      <c r="O225" s="100"/>
      <c r="P225" s="63"/>
      <c r="Q225" s="63"/>
      <c r="R225" s="63"/>
      <c r="S225" s="40"/>
      <c r="T225" s="104"/>
      <c r="U225" s="105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9"/>
    </row>
    <row r="226" spans="1:35" ht="14.25" customHeight="1" x14ac:dyDescent="0.3">
      <c r="A226" s="286"/>
      <c r="B226" s="100"/>
      <c r="C226" s="103"/>
      <c r="D226" s="100"/>
      <c r="E226" s="100"/>
      <c r="F226" s="63"/>
      <c r="G226" s="63"/>
      <c r="H226" s="63"/>
      <c r="I226" s="40"/>
      <c r="J226" s="104"/>
      <c r="K226" s="105"/>
      <c r="L226" s="100"/>
      <c r="M226" s="103"/>
      <c r="N226" s="100"/>
      <c r="O226" s="100"/>
      <c r="P226" s="63"/>
      <c r="Q226" s="63"/>
      <c r="R226" s="63"/>
      <c r="S226" s="40"/>
      <c r="T226" s="104"/>
      <c r="U226" s="105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9"/>
    </row>
    <row r="227" spans="1:35" ht="14.25" customHeight="1" x14ac:dyDescent="0.3">
      <c r="A227" s="286"/>
      <c r="B227" s="100"/>
      <c r="C227" s="103"/>
      <c r="D227" s="100"/>
      <c r="E227" s="100"/>
      <c r="F227" s="63"/>
      <c r="G227" s="63"/>
      <c r="H227" s="63"/>
      <c r="I227" s="40"/>
      <c r="J227" s="104"/>
      <c r="K227" s="105"/>
      <c r="L227" s="100"/>
      <c r="M227" s="103"/>
      <c r="N227" s="100"/>
      <c r="O227" s="100"/>
      <c r="P227" s="63"/>
      <c r="Q227" s="63"/>
      <c r="R227" s="63"/>
      <c r="S227" s="40"/>
      <c r="T227" s="104"/>
      <c r="U227" s="105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9"/>
    </row>
    <row r="228" spans="1:35" ht="14.25" customHeight="1" x14ac:dyDescent="0.3">
      <c r="A228" s="286"/>
      <c r="B228" s="100"/>
      <c r="C228" s="103"/>
      <c r="D228" s="100"/>
      <c r="E228" s="100"/>
      <c r="F228" s="63"/>
      <c r="G228" s="63"/>
      <c r="H228" s="63"/>
      <c r="I228" s="40"/>
      <c r="J228" s="104"/>
      <c r="K228" s="105"/>
      <c r="L228" s="100"/>
      <c r="M228" s="103"/>
      <c r="N228" s="100"/>
      <c r="O228" s="100"/>
      <c r="P228" s="63"/>
      <c r="Q228" s="63"/>
      <c r="R228" s="63"/>
      <c r="S228" s="40"/>
      <c r="T228" s="104"/>
      <c r="U228" s="105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9"/>
    </row>
    <row r="229" spans="1:35" ht="14.25" customHeight="1" x14ac:dyDescent="0.3">
      <c r="A229" s="286"/>
      <c r="B229" s="100"/>
      <c r="C229" s="103"/>
      <c r="D229" s="100"/>
      <c r="E229" s="100"/>
      <c r="F229" s="63"/>
      <c r="G229" s="63"/>
      <c r="H229" s="63"/>
      <c r="I229" s="40"/>
      <c r="J229" s="104"/>
      <c r="K229" s="105"/>
      <c r="L229" s="100"/>
      <c r="M229" s="103"/>
      <c r="N229" s="100"/>
      <c r="O229" s="100"/>
      <c r="P229" s="63"/>
      <c r="Q229" s="63"/>
      <c r="R229" s="63"/>
      <c r="S229" s="40"/>
      <c r="T229" s="104"/>
      <c r="U229" s="105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9"/>
    </row>
    <row r="230" spans="1:35" ht="14.25" customHeight="1" x14ac:dyDescent="0.3">
      <c r="A230" s="286"/>
      <c r="B230" s="100"/>
      <c r="C230" s="103"/>
      <c r="D230" s="100"/>
      <c r="E230" s="100"/>
      <c r="F230" s="63"/>
      <c r="G230" s="63"/>
      <c r="H230" s="63"/>
      <c r="I230" s="40"/>
      <c r="J230" s="104"/>
      <c r="K230" s="105"/>
      <c r="L230" s="100"/>
      <c r="M230" s="103"/>
      <c r="N230" s="100"/>
      <c r="O230" s="100"/>
      <c r="P230" s="63"/>
      <c r="Q230" s="63"/>
      <c r="R230" s="63"/>
      <c r="S230" s="40"/>
      <c r="T230" s="104"/>
      <c r="U230" s="105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9"/>
    </row>
    <row r="231" spans="1:35" ht="14.25" customHeight="1" x14ac:dyDescent="0.3">
      <c r="A231" s="286"/>
      <c r="B231" s="100"/>
      <c r="C231" s="103"/>
      <c r="D231" s="100"/>
      <c r="E231" s="100"/>
      <c r="F231" s="63"/>
      <c r="G231" s="63"/>
      <c r="H231" s="63"/>
      <c r="I231" s="40"/>
      <c r="J231" s="104"/>
      <c r="K231" s="105"/>
      <c r="L231" s="100"/>
      <c r="M231" s="103"/>
      <c r="N231" s="100"/>
      <c r="O231" s="100"/>
      <c r="P231" s="63"/>
      <c r="Q231" s="63"/>
      <c r="R231" s="63"/>
      <c r="S231" s="40"/>
      <c r="T231" s="104"/>
      <c r="U231" s="105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9"/>
    </row>
    <row r="232" spans="1:35" ht="14.25" customHeight="1" x14ac:dyDescent="0.3">
      <c r="A232" s="286"/>
      <c r="B232" s="100"/>
      <c r="C232" s="103"/>
      <c r="D232" s="100"/>
      <c r="E232" s="100"/>
      <c r="F232" s="63"/>
      <c r="G232" s="63"/>
      <c r="H232" s="63"/>
      <c r="I232" s="40"/>
      <c r="J232" s="104"/>
      <c r="K232" s="105"/>
      <c r="L232" s="100"/>
      <c r="M232" s="103"/>
      <c r="N232" s="100"/>
      <c r="O232" s="100"/>
      <c r="P232" s="63"/>
      <c r="Q232" s="63"/>
      <c r="R232" s="63"/>
      <c r="S232" s="40"/>
      <c r="T232" s="104"/>
      <c r="U232" s="105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9"/>
    </row>
    <row r="233" spans="1:35" ht="14.25" customHeight="1" x14ac:dyDescent="0.3">
      <c r="A233" s="286"/>
      <c r="B233" s="100"/>
      <c r="C233" s="103"/>
      <c r="D233" s="100"/>
      <c r="E233" s="100"/>
      <c r="F233" s="63"/>
      <c r="G233" s="63"/>
      <c r="H233" s="63"/>
      <c r="I233" s="40"/>
      <c r="J233" s="104"/>
      <c r="K233" s="105"/>
      <c r="L233" s="100"/>
      <c r="M233" s="103"/>
      <c r="N233" s="100"/>
      <c r="O233" s="100"/>
      <c r="P233" s="63"/>
      <c r="Q233" s="63"/>
      <c r="R233" s="63"/>
      <c r="S233" s="40"/>
      <c r="T233" s="104"/>
      <c r="U233" s="105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9"/>
    </row>
    <row r="234" spans="1:35" ht="14.25" customHeight="1" x14ac:dyDescent="0.3">
      <c r="A234" s="286"/>
      <c r="B234" s="100"/>
      <c r="C234" s="103"/>
      <c r="D234" s="100"/>
      <c r="E234" s="100"/>
      <c r="F234" s="63"/>
      <c r="G234" s="63"/>
      <c r="H234" s="63"/>
      <c r="I234" s="40"/>
      <c r="J234" s="104"/>
      <c r="K234" s="105"/>
      <c r="L234" s="100"/>
      <c r="M234" s="103"/>
      <c r="N234" s="100"/>
      <c r="O234" s="100"/>
      <c r="P234" s="63"/>
      <c r="Q234" s="63"/>
      <c r="R234" s="63"/>
      <c r="S234" s="40"/>
      <c r="T234" s="104"/>
      <c r="U234" s="105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9"/>
    </row>
    <row r="235" spans="1:35" ht="14.25" customHeight="1" x14ac:dyDescent="0.3">
      <c r="A235" s="286"/>
      <c r="B235" s="100"/>
      <c r="C235" s="103"/>
      <c r="D235" s="100"/>
      <c r="E235" s="100"/>
      <c r="F235" s="63"/>
      <c r="G235" s="63"/>
      <c r="H235" s="63"/>
      <c r="I235" s="40"/>
      <c r="J235" s="104"/>
      <c r="K235" s="105"/>
      <c r="L235" s="100"/>
      <c r="M235" s="103"/>
      <c r="N235" s="100"/>
      <c r="O235" s="100"/>
      <c r="P235" s="63"/>
      <c r="Q235" s="63"/>
      <c r="R235" s="63"/>
      <c r="S235" s="40"/>
      <c r="T235" s="104"/>
      <c r="U235" s="105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9"/>
    </row>
    <row r="236" spans="1:35" ht="14.25" customHeight="1" x14ac:dyDescent="0.3">
      <c r="A236" s="286"/>
      <c r="B236" s="100"/>
      <c r="C236" s="103"/>
      <c r="D236" s="100"/>
      <c r="E236" s="100"/>
      <c r="F236" s="63"/>
      <c r="G236" s="63"/>
      <c r="H236" s="63"/>
      <c r="I236" s="40"/>
      <c r="J236" s="104"/>
      <c r="K236" s="105"/>
      <c r="L236" s="100"/>
      <c r="M236" s="103"/>
      <c r="N236" s="100"/>
      <c r="O236" s="100"/>
      <c r="P236" s="63"/>
      <c r="Q236" s="63"/>
      <c r="R236" s="63"/>
      <c r="S236" s="40"/>
      <c r="T236" s="104"/>
      <c r="U236" s="105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9"/>
    </row>
    <row r="237" spans="1:35" ht="14.25" customHeight="1" x14ac:dyDescent="0.3">
      <c r="A237" s="286"/>
      <c r="B237" s="100"/>
      <c r="C237" s="103"/>
      <c r="D237" s="100"/>
      <c r="E237" s="100"/>
      <c r="F237" s="63"/>
      <c r="G237" s="63"/>
      <c r="H237" s="63"/>
      <c r="I237" s="40"/>
      <c r="J237" s="104"/>
      <c r="K237" s="105"/>
      <c r="L237" s="100"/>
      <c r="M237" s="103"/>
      <c r="N237" s="100"/>
      <c r="O237" s="100"/>
      <c r="P237" s="63"/>
      <c r="Q237" s="63"/>
      <c r="R237" s="63"/>
      <c r="S237" s="40"/>
      <c r="T237" s="104"/>
      <c r="U237" s="105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9"/>
    </row>
    <row r="238" spans="1:35" ht="14.25" customHeight="1" x14ac:dyDescent="0.3">
      <c r="A238" s="286"/>
      <c r="B238" s="100"/>
      <c r="C238" s="103"/>
      <c r="D238" s="100"/>
      <c r="E238" s="100"/>
      <c r="F238" s="63"/>
      <c r="G238" s="63"/>
      <c r="H238" s="63"/>
      <c r="I238" s="40"/>
      <c r="J238" s="104"/>
      <c r="K238" s="105"/>
      <c r="L238" s="100"/>
      <c r="M238" s="103"/>
      <c r="N238" s="100"/>
      <c r="O238" s="100"/>
      <c r="P238" s="63"/>
      <c r="Q238" s="63"/>
      <c r="R238" s="63"/>
      <c r="S238" s="40"/>
      <c r="T238" s="104"/>
      <c r="U238" s="105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9"/>
    </row>
    <row r="239" spans="1:35" ht="14.25" customHeight="1" x14ac:dyDescent="0.3">
      <c r="A239" s="286"/>
      <c r="B239" s="100"/>
      <c r="C239" s="103"/>
      <c r="D239" s="100"/>
      <c r="E239" s="100"/>
      <c r="F239" s="63"/>
      <c r="G239" s="63"/>
      <c r="H239" s="63"/>
      <c r="I239" s="40"/>
      <c r="J239" s="104"/>
      <c r="K239" s="105"/>
      <c r="L239" s="100"/>
      <c r="M239" s="103"/>
      <c r="N239" s="100"/>
      <c r="O239" s="100"/>
      <c r="P239" s="63"/>
      <c r="Q239" s="63"/>
      <c r="R239" s="63"/>
      <c r="S239" s="40"/>
      <c r="T239" s="104"/>
      <c r="U239" s="105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9"/>
    </row>
    <row r="240" spans="1:35" ht="14.25" customHeight="1" x14ac:dyDescent="0.3">
      <c r="A240" s="286"/>
      <c r="B240" s="100"/>
      <c r="C240" s="103"/>
      <c r="D240" s="100"/>
      <c r="E240" s="100"/>
      <c r="F240" s="63"/>
      <c r="G240" s="63"/>
      <c r="H240" s="63"/>
      <c r="I240" s="40"/>
      <c r="J240" s="104"/>
      <c r="K240" s="105"/>
      <c r="L240" s="100"/>
      <c r="M240" s="103"/>
      <c r="N240" s="100"/>
      <c r="O240" s="100"/>
      <c r="P240" s="63"/>
      <c r="Q240" s="63"/>
      <c r="R240" s="63"/>
      <c r="S240" s="40"/>
      <c r="T240" s="104"/>
      <c r="U240" s="105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9"/>
    </row>
    <row r="241" spans="1:35" ht="14.25" customHeight="1" x14ac:dyDescent="0.3">
      <c r="A241" s="286"/>
      <c r="B241" s="100"/>
      <c r="C241" s="103"/>
      <c r="D241" s="100"/>
      <c r="E241" s="100"/>
      <c r="F241" s="63"/>
      <c r="G241" s="63"/>
      <c r="H241" s="63"/>
      <c r="I241" s="40"/>
      <c r="J241" s="104"/>
      <c r="K241" s="105"/>
      <c r="L241" s="100"/>
      <c r="M241" s="103"/>
      <c r="N241" s="100"/>
      <c r="O241" s="100"/>
      <c r="P241" s="63"/>
      <c r="Q241" s="63"/>
      <c r="R241" s="63"/>
      <c r="S241" s="40"/>
      <c r="T241" s="104"/>
      <c r="U241" s="105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9"/>
    </row>
    <row r="242" spans="1:35" ht="14.25" customHeight="1" x14ac:dyDescent="0.3">
      <c r="A242" s="286"/>
      <c r="B242" s="100"/>
      <c r="C242" s="103"/>
      <c r="D242" s="100"/>
      <c r="E242" s="100"/>
      <c r="F242" s="63"/>
      <c r="G242" s="63"/>
      <c r="H242" s="63"/>
      <c r="I242" s="40"/>
      <c r="J242" s="104"/>
      <c r="K242" s="105"/>
      <c r="L242" s="100"/>
      <c r="M242" s="103"/>
      <c r="N242" s="100"/>
      <c r="O242" s="100"/>
      <c r="P242" s="63"/>
      <c r="Q242" s="63"/>
      <c r="R242" s="63"/>
      <c r="S242" s="40"/>
      <c r="T242" s="104"/>
      <c r="U242" s="105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9"/>
    </row>
    <row r="243" spans="1:35" ht="14.25" customHeight="1" x14ac:dyDescent="0.3">
      <c r="A243" s="286"/>
      <c r="B243" s="100"/>
      <c r="C243" s="103"/>
      <c r="D243" s="100"/>
      <c r="E243" s="100"/>
      <c r="F243" s="63"/>
      <c r="G243" s="63"/>
      <c r="H243" s="63"/>
      <c r="I243" s="40"/>
      <c r="J243" s="104"/>
      <c r="K243" s="105"/>
      <c r="L243" s="100"/>
      <c r="M243" s="103"/>
      <c r="N243" s="100"/>
      <c r="O243" s="100"/>
      <c r="P243" s="63"/>
      <c r="Q243" s="63"/>
      <c r="R243" s="63"/>
      <c r="S243" s="40"/>
      <c r="T243" s="104"/>
      <c r="U243" s="105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9"/>
    </row>
    <row r="244" spans="1:35" ht="14.25" customHeight="1" x14ac:dyDescent="0.3">
      <c r="A244" s="286"/>
      <c r="B244" s="100"/>
      <c r="C244" s="103"/>
      <c r="D244" s="100"/>
      <c r="E244" s="100"/>
      <c r="F244" s="63"/>
      <c r="G244" s="63"/>
      <c r="H244" s="63"/>
      <c r="I244" s="40"/>
      <c r="J244" s="104"/>
      <c r="K244" s="105"/>
      <c r="L244" s="100"/>
      <c r="M244" s="103"/>
      <c r="N244" s="100"/>
      <c r="O244" s="100"/>
      <c r="P244" s="63"/>
      <c r="Q244" s="63"/>
      <c r="R244" s="63"/>
      <c r="S244" s="40"/>
      <c r="T244" s="104"/>
      <c r="U244" s="105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9"/>
    </row>
    <row r="245" spans="1:35" ht="14.25" customHeight="1" x14ac:dyDescent="0.3">
      <c r="A245" s="286"/>
      <c r="B245" s="100"/>
      <c r="C245" s="103"/>
      <c r="D245" s="100"/>
      <c r="E245" s="100"/>
      <c r="F245" s="63"/>
      <c r="G245" s="63"/>
      <c r="H245" s="63"/>
      <c r="I245" s="40"/>
      <c r="J245" s="104"/>
      <c r="K245" s="105"/>
      <c r="L245" s="100"/>
      <c r="M245" s="103"/>
      <c r="N245" s="100"/>
      <c r="O245" s="100"/>
      <c r="P245" s="63"/>
      <c r="Q245" s="63"/>
      <c r="R245" s="63"/>
      <c r="S245" s="40"/>
      <c r="T245" s="104"/>
      <c r="U245" s="105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9"/>
    </row>
    <row r="246" spans="1:35" ht="14.25" customHeight="1" x14ac:dyDescent="0.3">
      <c r="A246" s="286"/>
      <c r="B246" s="100"/>
      <c r="C246" s="103"/>
      <c r="D246" s="100"/>
      <c r="E246" s="100"/>
      <c r="F246" s="63"/>
      <c r="G246" s="63"/>
      <c r="H246" s="63"/>
      <c r="I246" s="40"/>
      <c r="J246" s="104"/>
      <c r="K246" s="105"/>
      <c r="L246" s="100"/>
      <c r="M246" s="103"/>
      <c r="N246" s="100"/>
      <c r="O246" s="100"/>
      <c r="P246" s="63"/>
      <c r="Q246" s="63"/>
      <c r="R246" s="63"/>
      <c r="S246" s="40"/>
      <c r="T246" s="104"/>
      <c r="U246" s="105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9"/>
    </row>
    <row r="247" spans="1:35" ht="14.25" customHeight="1" x14ac:dyDescent="0.3">
      <c r="A247" s="286"/>
      <c r="B247" s="100"/>
      <c r="C247" s="103"/>
      <c r="D247" s="100"/>
      <c r="E247" s="100"/>
      <c r="F247" s="63"/>
      <c r="G247" s="63"/>
      <c r="H247" s="63"/>
      <c r="I247" s="40"/>
      <c r="J247" s="104"/>
      <c r="K247" s="105"/>
      <c r="L247" s="100"/>
      <c r="M247" s="103"/>
      <c r="N247" s="100"/>
      <c r="O247" s="100"/>
      <c r="P247" s="63"/>
      <c r="Q247" s="63"/>
      <c r="R247" s="63"/>
      <c r="S247" s="40"/>
      <c r="T247" s="104"/>
      <c r="U247" s="105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9"/>
    </row>
    <row r="248" spans="1:35" ht="14.25" customHeight="1" x14ac:dyDescent="0.3">
      <c r="A248" s="286"/>
      <c r="B248" s="100"/>
      <c r="C248" s="103"/>
      <c r="D248" s="100"/>
      <c r="E248" s="100"/>
      <c r="F248" s="63"/>
      <c r="G248" s="63"/>
      <c r="H248" s="63"/>
      <c r="I248" s="40"/>
      <c r="J248" s="104"/>
      <c r="K248" s="105"/>
      <c r="L248" s="100"/>
      <c r="M248" s="103"/>
      <c r="N248" s="100"/>
      <c r="O248" s="100"/>
      <c r="P248" s="63"/>
      <c r="Q248" s="63"/>
      <c r="R248" s="63"/>
      <c r="S248" s="40"/>
      <c r="T248" s="104"/>
      <c r="U248" s="105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9"/>
    </row>
    <row r="249" spans="1:35" ht="14.25" customHeight="1" x14ac:dyDescent="0.3">
      <c r="A249" s="286"/>
      <c r="B249" s="100"/>
      <c r="C249" s="103"/>
      <c r="D249" s="100"/>
      <c r="E249" s="100"/>
      <c r="F249" s="63"/>
      <c r="G249" s="63"/>
      <c r="H249" s="63"/>
      <c r="I249" s="40"/>
      <c r="J249" s="104"/>
      <c r="K249" s="105"/>
      <c r="L249" s="100"/>
      <c r="M249" s="103"/>
      <c r="N249" s="100"/>
      <c r="O249" s="100"/>
      <c r="P249" s="63"/>
      <c r="Q249" s="63"/>
      <c r="R249" s="63"/>
      <c r="S249" s="40"/>
      <c r="T249" s="104"/>
      <c r="U249" s="105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9"/>
    </row>
    <row r="250" spans="1:35" ht="14.25" customHeight="1" x14ac:dyDescent="0.3">
      <c r="A250" s="286"/>
      <c r="B250" s="100"/>
      <c r="C250" s="103"/>
      <c r="D250" s="100"/>
      <c r="E250" s="100"/>
      <c r="F250" s="63"/>
      <c r="G250" s="63"/>
      <c r="H250" s="63"/>
      <c r="I250" s="40"/>
      <c r="J250" s="104"/>
      <c r="K250" s="105"/>
      <c r="L250" s="100"/>
      <c r="M250" s="103"/>
      <c r="N250" s="100"/>
      <c r="O250" s="100"/>
      <c r="P250" s="63"/>
      <c r="Q250" s="63"/>
      <c r="R250" s="63"/>
      <c r="S250" s="40"/>
      <c r="T250" s="104"/>
      <c r="U250" s="105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9"/>
    </row>
    <row r="251" spans="1:35" ht="14.25" customHeight="1" x14ac:dyDescent="0.3">
      <c r="A251" s="286"/>
      <c r="B251" s="100"/>
      <c r="C251" s="103"/>
      <c r="D251" s="100"/>
      <c r="E251" s="100"/>
      <c r="F251" s="63"/>
      <c r="G251" s="63"/>
      <c r="H251" s="63"/>
      <c r="I251" s="40"/>
      <c r="J251" s="104"/>
      <c r="K251" s="105"/>
      <c r="L251" s="100"/>
      <c r="M251" s="103"/>
      <c r="N251" s="100"/>
      <c r="O251" s="100"/>
      <c r="P251" s="63"/>
      <c r="Q251" s="63"/>
      <c r="R251" s="63"/>
      <c r="S251" s="40"/>
      <c r="T251" s="104"/>
      <c r="U251" s="105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9"/>
    </row>
    <row r="252" spans="1:35" ht="14.25" customHeight="1" x14ac:dyDescent="0.3">
      <c r="A252" s="286"/>
      <c r="B252" s="100"/>
      <c r="C252" s="103"/>
      <c r="D252" s="100"/>
      <c r="E252" s="100"/>
      <c r="F252" s="63"/>
      <c r="G252" s="63"/>
      <c r="H252" s="63"/>
      <c r="I252" s="40"/>
      <c r="J252" s="104"/>
      <c r="K252" s="105"/>
      <c r="L252" s="100"/>
      <c r="M252" s="103"/>
      <c r="N252" s="100"/>
      <c r="O252" s="100"/>
      <c r="P252" s="63"/>
      <c r="Q252" s="63"/>
      <c r="R252" s="63"/>
      <c r="S252" s="40"/>
      <c r="T252" s="104"/>
      <c r="U252" s="105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9"/>
    </row>
    <row r="253" spans="1:35" ht="14.25" customHeight="1" x14ac:dyDescent="0.3">
      <c r="A253" s="286"/>
      <c r="B253" s="100"/>
      <c r="C253" s="103"/>
      <c r="D253" s="100"/>
      <c r="E253" s="100"/>
      <c r="F253" s="63"/>
      <c r="G253" s="63"/>
      <c r="H253" s="63"/>
      <c r="I253" s="40"/>
      <c r="J253" s="104"/>
      <c r="K253" s="105"/>
      <c r="L253" s="100"/>
      <c r="M253" s="103"/>
      <c r="N253" s="100"/>
      <c r="O253" s="100"/>
      <c r="P253" s="63"/>
      <c r="Q253" s="63"/>
      <c r="R253" s="63"/>
      <c r="S253" s="40"/>
      <c r="T253" s="104"/>
      <c r="U253" s="105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9"/>
    </row>
    <row r="254" spans="1:35" ht="14.25" customHeight="1" x14ac:dyDescent="0.3">
      <c r="A254" s="286"/>
      <c r="B254" s="100"/>
      <c r="C254" s="103"/>
      <c r="D254" s="100"/>
      <c r="E254" s="100"/>
      <c r="F254" s="63"/>
      <c r="G254" s="63"/>
      <c r="H254" s="63"/>
      <c r="I254" s="40"/>
      <c r="J254" s="104"/>
      <c r="K254" s="105"/>
      <c r="L254" s="100"/>
      <c r="M254" s="103"/>
      <c r="N254" s="100"/>
      <c r="O254" s="100"/>
      <c r="P254" s="63"/>
      <c r="Q254" s="63"/>
      <c r="R254" s="63"/>
      <c r="S254" s="40"/>
      <c r="T254" s="104"/>
      <c r="U254" s="105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9"/>
    </row>
    <row r="255" spans="1:35" ht="14.25" customHeight="1" x14ac:dyDescent="0.3">
      <c r="A255" s="286"/>
      <c r="B255" s="100"/>
      <c r="C255" s="103"/>
      <c r="D255" s="100"/>
      <c r="E255" s="100"/>
      <c r="F255" s="63"/>
      <c r="G255" s="63"/>
      <c r="H255" s="63"/>
      <c r="I255" s="40"/>
      <c r="J255" s="104"/>
      <c r="K255" s="105"/>
      <c r="L255" s="100"/>
      <c r="M255" s="103"/>
      <c r="N255" s="100"/>
      <c r="O255" s="100"/>
      <c r="P255" s="63"/>
      <c r="Q255" s="63"/>
      <c r="R255" s="63"/>
      <c r="S255" s="40"/>
      <c r="T255" s="104"/>
      <c r="U255" s="105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9"/>
    </row>
    <row r="256" spans="1:35" ht="14.25" customHeight="1" x14ac:dyDescent="0.3">
      <c r="A256" s="286"/>
      <c r="B256" s="100"/>
      <c r="C256" s="103"/>
      <c r="D256" s="100"/>
      <c r="E256" s="100"/>
      <c r="F256" s="63"/>
      <c r="G256" s="63"/>
      <c r="H256" s="63"/>
      <c r="I256" s="40"/>
      <c r="J256" s="104"/>
      <c r="K256" s="105"/>
      <c r="L256" s="100"/>
      <c r="M256" s="103"/>
      <c r="N256" s="100"/>
      <c r="O256" s="100"/>
      <c r="P256" s="63"/>
      <c r="Q256" s="63"/>
      <c r="R256" s="63"/>
      <c r="S256" s="40"/>
      <c r="T256" s="104"/>
      <c r="U256" s="105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9"/>
    </row>
    <row r="257" spans="1:35" ht="14.25" customHeight="1" x14ac:dyDescent="0.3">
      <c r="A257" s="286"/>
      <c r="B257" s="100"/>
      <c r="C257" s="103"/>
      <c r="D257" s="100"/>
      <c r="E257" s="100"/>
      <c r="F257" s="63"/>
      <c r="G257" s="63"/>
      <c r="H257" s="63"/>
      <c r="I257" s="40"/>
      <c r="J257" s="104"/>
      <c r="K257" s="105"/>
      <c r="L257" s="100"/>
      <c r="M257" s="103"/>
      <c r="N257" s="100"/>
      <c r="O257" s="100"/>
      <c r="P257" s="63"/>
      <c r="Q257" s="63"/>
      <c r="R257" s="63"/>
      <c r="S257" s="40"/>
      <c r="T257" s="104"/>
      <c r="U257" s="105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9"/>
    </row>
    <row r="258" spans="1:35" ht="14.25" customHeight="1" x14ac:dyDescent="0.3">
      <c r="A258" s="286"/>
      <c r="B258" s="100"/>
      <c r="C258" s="103"/>
      <c r="D258" s="100"/>
      <c r="E258" s="100"/>
      <c r="F258" s="63"/>
      <c r="G258" s="63"/>
      <c r="H258" s="63"/>
      <c r="I258" s="40"/>
      <c r="J258" s="104"/>
      <c r="K258" s="105"/>
      <c r="L258" s="100"/>
      <c r="M258" s="103"/>
      <c r="N258" s="100"/>
      <c r="O258" s="100"/>
      <c r="P258" s="63"/>
      <c r="Q258" s="63"/>
      <c r="R258" s="63"/>
      <c r="S258" s="40"/>
      <c r="T258" s="104"/>
      <c r="U258" s="105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9"/>
    </row>
    <row r="259" spans="1:35" ht="14.25" customHeight="1" x14ac:dyDescent="0.3">
      <c r="A259" s="286"/>
      <c r="B259" s="100"/>
      <c r="C259" s="103"/>
      <c r="D259" s="100"/>
      <c r="E259" s="100"/>
      <c r="F259" s="63"/>
      <c r="G259" s="63"/>
      <c r="H259" s="63"/>
      <c r="I259" s="40"/>
      <c r="J259" s="104"/>
      <c r="K259" s="105"/>
      <c r="L259" s="100"/>
      <c r="M259" s="103"/>
      <c r="N259" s="100"/>
      <c r="O259" s="100"/>
      <c r="P259" s="63"/>
      <c r="Q259" s="63"/>
      <c r="R259" s="63"/>
      <c r="S259" s="40"/>
      <c r="T259" s="104"/>
      <c r="U259" s="105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9"/>
    </row>
    <row r="260" spans="1:35" ht="14.25" customHeight="1" x14ac:dyDescent="0.3">
      <c r="A260" s="286"/>
      <c r="B260" s="100"/>
      <c r="C260" s="103"/>
      <c r="D260" s="100"/>
      <c r="E260" s="100"/>
      <c r="F260" s="63"/>
      <c r="G260" s="63"/>
      <c r="H260" s="63"/>
      <c r="I260" s="40"/>
      <c r="J260" s="104"/>
      <c r="K260" s="105"/>
      <c r="L260" s="100"/>
      <c r="M260" s="103"/>
      <c r="N260" s="100"/>
      <c r="O260" s="100"/>
      <c r="P260" s="63"/>
      <c r="Q260" s="63"/>
      <c r="R260" s="63"/>
      <c r="S260" s="40"/>
      <c r="T260" s="104"/>
      <c r="U260" s="105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9"/>
    </row>
    <row r="261" spans="1:35" ht="14.25" customHeight="1" x14ac:dyDescent="0.3">
      <c r="A261" s="286"/>
      <c r="B261" s="100"/>
      <c r="C261" s="103"/>
      <c r="D261" s="100"/>
      <c r="E261" s="100"/>
      <c r="F261" s="63"/>
      <c r="G261" s="63"/>
      <c r="H261" s="63"/>
      <c r="I261" s="40"/>
      <c r="J261" s="104"/>
      <c r="K261" s="105"/>
      <c r="L261" s="100"/>
      <c r="M261" s="103"/>
      <c r="N261" s="100"/>
      <c r="O261" s="100"/>
      <c r="P261" s="63"/>
      <c r="Q261" s="63"/>
      <c r="R261" s="63"/>
      <c r="S261" s="40"/>
      <c r="T261" s="104"/>
      <c r="U261" s="105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9"/>
    </row>
    <row r="262" spans="1:35" ht="14.25" customHeight="1" x14ac:dyDescent="0.3">
      <c r="A262" s="286"/>
      <c r="B262" s="100"/>
      <c r="C262" s="103"/>
      <c r="D262" s="100"/>
      <c r="E262" s="100"/>
      <c r="F262" s="63"/>
      <c r="G262" s="63"/>
      <c r="H262" s="63"/>
      <c r="I262" s="40"/>
      <c r="J262" s="104"/>
      <c r="K262" s="105"/>
      <c r="L262" s="100"/>
      <c r="M262" s="103"/>
      <c r="N262" s="100"/>
      <c r="O262" s="100"/>
      <c r="P262" s="63"/>
      <c r="Q262" s="63"/>
      <c r="R262" s="63"/>
      <c r="S262" s="40"/>
      <c r="T262" s="104"/>
      <c r="U262" s="105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9"/>
    </row>
    <row r="263" spans="1:35" ht="14.25" customHeight="1" x14ac:dyDescent="0.3">
      <c r="A263" s="286"/>
      <c r="B263" s="100"/>
      <c r="C263" s="103"/>
      <c r="D263" s="100"/>
      <c r="E263" s="100"/>
      <c r="F263" s="63"/>
      <c r="G263" s="63"/>
      <c r="H263" s="63"/>
      <c r="I263" s="40"/>
      <c r="J263" s="104"/>
      <c r="K263" s="105"/>
      <c r="L263" s="100"/>
      <c r="M263" s="103"/>
      <c r="N263" s="100"/>
      <c r="O263" s="100"/>
      <c r="P263" s="63"/>
      <c r="Q263" s="63"/>
      <c r="R263" s="63"/>
      <c r="S263" s="40"/>
      <c r="T263" s="104"/>
      <c r="U263" s="105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9"/>
    </row>
    <row r="264" spans="1:35" ht="14.25" customHeight="1" x14ac:dyDescent="0.3">
      <c r="A264" s="286"/>
      <c r="B264" s="100"/>
      <c r="C264" s="103"/>
      <c r="D264" s="100"/>
      <c r="E264" s="100"/>
      <c r="F264" s="63"/>
      <c r="G264" s="63"/>
      <c r="H264" s="63"/>
      <c r="I264" s="40"/>
      <c r="J264" s="104"/>
      <c r="K264" s="105"/>
      <c r="L264" s="100"/>
      <c r="M264" s="103"/>
      <c r="N264" s="100"/>
      <c r="O264" s="100"/>
      <c r="P264" s="63"/>
      <c r="Q264" s="63"/>
      <c r="R264" s="63"/>
      <c r="S264" s="40"/>
      <c r="T264" s="104"/>
      <c r="U264" s="105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9"/>
    </row>
    <row r="265" spans="1:35" ht="14.25" customHeight="1" x14ac:dyDescent="0.3">
      <c r="A265" s="286"/>
      <c r="B265" s="100"/>
      <c r="C265" s="103"/>
      <c r="D265" s="100"/>
      <c r="E265" s="100"/>
      <c r="F265" s="63"/>
      <c r="G265" s="63"/>
      <c r="H265" s="63"/>
      <c r="I265" s="40"/>
      <c r="J265" s="104"/>
      <c r="K265" s="105"/>
      <c r="L265" s="100"/>
      <c r="M265" s="103"/>
      <c r="N265" s="100"/>
      <c r="O265" s="100"/>
      <c r="P265" s="63"/>
      <c r="Q265" s="63"/>
      <c r="R265" s="63"/>
      <c r="S265" s="40"/>
      <c r="T265" s="104"/>
      <c r="U265" s="105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9"/>
    </row>
    <row r="266" spans="1:35" ht="14.25" customHeight="1" x14ac:dyDescent="0.3">
      <c r="A266" s="286"/>
      <c r="B266" s="100"/>
      <c r="C266" s="103"/>
      <c r="D266" s="100"/>
      <c r="E266" s="100"/>
      <c r="F266" s="63"/>
      <c r="G266" s="63"/>
      <c r="H266" s="63"/>
      <c r="I266" s="40"/>
      <c r="J266" s="104"/>
      <c r="K266" s="105"/>
      <c r="L266" s="100"/>
      <c r="M266" s="103"/>
      <c r="N266" s="100"/>
      <c r="O266" s="100"/>
      <c r="P266" s="63"/>
      <c r="Q266" s="63"/>
      <c r="R266" s="63"/>
      <c r="S266" s="40"/>
      <c r="T266" s="104"/>
      <c r="U266" s="105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9"/>
    </row>
    <row r="267" spans="1:35" ht="14.25" customHeight="1" x14ac:dyDescent="0.3">
      <c r="A267" s="286"/>
      <c r="B267" s="100"/>
      <c r="C267" s="103"/>
      <c r="D267" s="100"/>
      <c r="E267" s="100"/>
      <c r="F267" s="63"/>
      <c r="G267" s="63"/>
      <c r="H267" s="63"/>
      <c r="I267" s="40"/>
      <c r="J267" s="104"/>
      <c r="K267" s="105"/>
      <c r="L267" s="100"/>
      <c r="M267" s="103"/>
      <c r="N267" s="100"/>
      <c r="O267" s="100"/>
      <c r="P267" s="63"/>
      <c r="Q267" s="63"/>
      <c r="R267" s="63"/>
      <c r="S267" s="40"/>
      <c r="T267" s="104"/>
      <c r="U267" s="105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9"/>
    </row>
    <row r="268" spans="1:35" ht="14.25" customHeight="1" x14ac:dyDescent="0.3">
      <c r="A268" s="286"/>
      <c r="B268" s="100"/>
      <c r="C268" s="103"/>
      <c r="D268" s="100"/>
      <c r="E268" s="100"/>
      <c r="F268" s="63"/>
      <c r="G268" s="63"/>
      <c r="H268" s="63"/>
      <c r="I268" s="40"/>
      <c r="J268" s="104"/>
      <c r="K268" s="105"/>
      <c r="L268" s="100"/>
      <c r="M268" s="103"/>
      <c r="N268" s="100"/>
      <c r="O268" s="100"/>
      <c r="P268" s="63"/>
      <c r="Q268" s="63"/>
      <c r="R268" s="63"/>
      <c r="S268" s="40"/>
      <c r="T268" s="104"/>
      <c r="U268" s="105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9"/>
    </row>
    <row r="269" spans="1:35" ht="14.25" customHeight="1" x14ac:dyDescent="0.3">
      <c r="A269" s="286"/>
      <c r="B269" s="100"/>
      <c r="C269" s="103"/>
      <c r="D269" s="100"/>
      <c r="E269" s="100"/>
      <c r="F269" s="63"/>
      <c r="G269" s="63"/>
      <c r="H269" s="63"/>
      <c r="I269" s="40"/>
      <c r="J269" s="104"/>
      <c r="K269" s="105"/>
      <c r="L269" s="100"/>
      <c r="M269" s="103"/>
      <c r="N269" s="100"/>
      <c r="O269" s="100"/>
      <c r="P269" s="63"/>
      <c r="Q269" s="63"/>
      <c r="R269" s="63"/>
      <c r="S269" s="40"/>
      <c r="T269" s="104"/>
      <c r="U269" s="105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9"/>
    </row>
    <row r="270" spans="1:35" ht="14.25" customHeight="1" x14ac:dyDescent="0.3">
      <c r="A270" s="286"/>
      <c r="B270" s="100"/>
      <c r="C270" s="103"/>
      <c r="D270" s="100"/>
      <c r="E270" s="100"/>
      <c r="F270" s="63"/>
      <c r="G270" s="63"/>
      <c r="H270" s="63"/>
      <c r="I270" s="40"/>
      <c r="J270" s="104"/>
      <c r="K270" s="105"/>
      <c r="L270" s="100"/>
      <c r="M270" s="103"/>
      <c r="N270" s="100"/>
      <c r="O270" s="100"/>
      <c r="P270" s="63"/>
      <c r="Q270" s="63"/>
      <c r="R270" s="63"/>
      <c r="S270" s="40"/>
      <c r="T270" s="104"/>
      <c r="U270" s="105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9"/>
    </row>
    <row r="271" spans="1:35" ht="14.25" customHeight="1" x14ac:dyDescent="0.3">
      <c r="A271" s="286"/>
      <c r="B271" s="100"/>
      <c r="C271" s="103"/>
      <c r="D271" s="100"/>
      <c r="E271" s="100"/>
      <c r="F271" s="63"/>
      <c r="G271" s="63"/>
      <c r="H271" s="63"/>
      <c r="I271" s="40"/>
      <c r="J271" s="104"/>
      <c r="K271" s="105"/>
      <c r="L271" s="100"/>
      <c r="M271" s="103"/>
      <c r="N271" s="100"/>
      <c r="O271" s="100"/>
      <c r="P271" s="63"/>
      <c r="Q271" s="63"/>
      <c r="R271" s="63"/>
      <c r="S271" s="40"/>
      <c r="T271" s="104"/>
      <c r="U271" s="105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9"/>
    </row>
    <row r="272" spans="1:35" ht="14.25" customHeight="1" x14ac:dyDescent="0.3">
      <c r="A272" s="286"/>
      <c r="B272" s="100"/>
      <c r="C272" s="103"/>
      <c r="D272" s="100"/>
      <c r="E272" s="100"/>
      <c r="F272" s="63"/>
      <c r="G272" s="63"/>
      <c r="H272" s="63"/>
      <c r="I272" s="40"/>
      <c r="J272" s="104"/>
      <c r="K272" s="105"/>
      <c r="L272" s="100"/>
      <c r="M272" s="103"/>
      <c r="N272" s="100"/>
      <c r="O272" s="100"/>
      <c r="P272" s="63"/>
      <c r="Q272" s="63"/>
      <c r="R272" s="63"/>
      <c r="S272" s="40"/>
      <c r="T272" s="104"/>
      <c r="U272" s="105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9"/>
    </row>
    <row r="273" spans="1:35" ht="14.25" customHeight="1" x14ac:dyDescent="0.3">
      <c r="A273" s="286"/>
      <c r="B273" s="100"/>
      <c r="C273" s="103"/>
      <c r="D273" s="100"/>
      <c r="E273" s="100"/>
      <c r="F273" s="63"/>
      <c r="G273" s="63"/>
      <c r="H273" s="63"/>
      <c r="I273" s="40"/>
      <c r="J273" s="104"/>
      <c r="K273" s="105"/>
      <c r="L273" s="100"/>
      <c r="M273" s="103"/>
      <c r="N273" s="100"/>
      <c r="O273" s="100"/>
      <c r="P273" s="63"/>
      <c r="Q273" s="63"/>
      <c r="R273" s="63"/>
      <c r="S273" s="40"/>
      <c r="T273" s="104"/>
      <c r="U273" s="105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9"/>
    </row>
    <row r="274" spans="1:35" ht="14.25" customHeight="1" x14ac:dyDescent="0.3">
      <c r="A274" s="286"/>
      <c r="B274" s="100"/>
      <c r="C274" s="103"/>
      <c r="D274" s="100"/>
      <c r="E274" s="100"/>
      <c r="F274" s="63"/>
      <c r="G274" s="63"/>
      <c r="H274" s="63"/>
      <c r="I274" s="40"/>
      <c r="J274" s="104"/>
      <c r="K274" s="105"/>
      <c r="L274" s="100"/>
      <c r="M274" s="103"/>
      <c r="N274" s="100"/>
      <c r="O274" s="100"/>
      <c r="P274" s="63"/>
      <c r="Q274" s="63"/>
      <c r="R274" s="63"/>
      <c r="S274" s="40"/>
      <c r="T274" s="104"/>
      <c r="U274" s="105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9"/>
    </row>
    <row r="275" spans="1:35" ht="14.25" customHeight="1" x14ac:dyDescent="0.3">
      <c r="A275" s="286"/>
      <c r="B275" s="100"/>
      <c r="C275" s="103"/>
      <c r="D275" s="100"/>
      <c r="E275" s="100"/>
      <c r="F275" s="63"/>
      <c r="G275" s="63"/>
      <c r="H275" s="63"/>
      <c r="I275" s="40"/>
      <c r="J275" s="104"/>
      <c r="K275" s="105"/>
      <c r="L275" s="100"/>
      <c r="M275" s="103"/>
      <c r="N275" s="100"/>
      <c r="O275" s="100"/>
      <c r="P275" s="63"/>
      <c r="Q275" s="63"/>
      <c r="R275" s="63"/>
      <c r="S275" s="40"/>
      <c r="T275" s="104"/>
      <c r="U275" s="105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9"/>
    </row>
    <row r="276" spans="1:35" ht="14.25" customHeight="1" x14ac:dyDescent="0.3">
      <c r="A276" s="286"/>
      <c r="B276" s="100"/>
      <c r="C276" s="103"/>
      <c r="D276" s="100"/>
      <c r="E276" s="100"/>
      <c r="F276" s="63"/>
      <c r="G276" s="63"/>
      <c r="H276" s="63"/>
      <c r="I276" s="40"/>
      <c r="J276" s="104"/>
      <c r="K276" s="105"/>
      <c r="L276" s="100"/>
      <c r="M276" s="103"/>
      <c r="N276" s="100"/>
      <c r="O276" s="100"/>
      <c r="P276" s="63"/>
      <c r="Q276" s="63"/>
      <c r="R276" s="63"/>
      <c r="S276" s="40"/>
      <c r="T276" s="104"/>
      <c r="U276" s="105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9"/>
    </row>
    <row r="277" spans="1:35" ht="14.25" customHeight="1" x14ac:dyDescent="0.3">
      <c r="A277" s="286"/>
      <c r="B277" s="100"/>
      <c r="C277" s="103"/>
      <c r="D277" s="100"/>
      <c r="E277" s="100"/>
      <c r="F277" s="63"/>
      <c r="G277" s="63"/>
      <c r="H277" s="63"/>
      <c r="I277" s="40"/>
      <c r="J277" s="104"/>
      <c r="K277" s="105"/>
      <c r="L277" s="100"/>
      <c r="M277" s="103"/>
      <c r="N277" s="100"/>
      <c r="O277" s="100"/>
      <c r="P277" s="63"/>
      <c r="Q277" s="63"/>
      <c r="R277" s="63"/>
      <c r="S277" s="40"/>
      <c r="T277" s="104"/>
      <c r="U277" s="105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9"/>
    </row>
    <row r="278" spans="1:35" ht="14.25" customHeight="1" x14ac:dyDescent="0.3">
      <c r="A278" s="286"/>
      <c r="B278" s="100"/>
      <c r="C278" s="103"/>
      <c r="D278" s="100"/>
      <c r="E278" s="100"/>
      <c r="F278" s="63"/>
      <c r="G278" s="63"/>
      <c r="H278" s="63"/>
      <c r="I278" s="40"/>
      <c r="J278" s="104"/>
      <c r="K278" s="105"/>
      <c r="L278" s="100"/>
      <c r="M278" s="103"/>
      <c r="N278" s="100"/>
      <c r="O278" s="100"/>
      <c r="P278" s="63"/>
      <c r="Q278" s="63"/>
      <c r="R278" s="63"/>
      <c r="S278" s="40"/>
      <c r="T278" s="104"/>
      <c r="U278" s="105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9"/>
    </row>
    <row r="279" spans="1:35" ht="14.25" customHeight="1" x14ac:dyDescent="0.3">
      <c r="A279" s="286"/>
      <c r="B279" s="100"/>
      <c r="C279" s="103"/>
      <c r="D279" s="100"/>
      <c r="E279" s="100"/>
      <c r="F279" s="63"/>
      <c r="G279" s="63"/>
      <c r="H279" s="63"/>
      <c r="I279" s="40"/>
      <c r="J279" s="104"/>
      <c r="K279" s="105"/>
      <c r="L279" s="100"/>
      <c r="M279" s="103"/>
      <c r="N279" s="100"/>
      <c r="O279" s="100"/>
      <c r="P279" s="63"/>
      <c r="Q279" s="63"/>
      <c r="R279" s="63"/>
      <c r="S279" s="40"/>
      <c r="T279" s="104"/>
      <c r="U279" s="105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9"/>
    </row>
    <row r="280" spans="1:35" ht="14.25" customHeight="1" x14ac:dyDescent="0.3">
      <c r="A280" s="286"/>
      <c r="B280" s="100"/>
      <c r="C280" s="103"/>
      <c r="D280" s="100"/>
      <c r="E280" s="100"/>
      <c r="F280" s="63"/>
      <c r="G280" s="63"/>
      <c r="H280" s="63"/>
      <c r="I280" s="40"/>
      <c r="J280" s="104"/>
      <c r="K280" s="105"/>
      <c r="L280" s="100"/>
      <c r="M280" s="103"/>
      <c r="N280" s="100"/>
      <c r="O280" s="100"/>
      <c r="P280" s="63"/>
      <c r="Q280" s="63"/>
      <c r="R280" s="63"/>
      <c r="S280" s="40"/>
      <c r="T280" s="104"/>
      <c r="U280" s="105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9"/>
    </row>
    <row r="281" spans="1:35" ht="14.25" customHeight="1" x14ac:dyDescent="0.3">
      <c r="A281" s="286"/>
      <c r="B281" s="100"/>
      <c r="C281" s="103"/>
      <c r="D281" s="100"/>
      <c r="E281" s="100"/>
      <c r="F281" s="63"/>
      <c r="G281" s="63"/>
      <c r="H281" s="63"/>
      <c r="I281" s="40"/>
      <c r="J281" s="104"/>
      <c r="K281" s="105"/>
      <c r="L281" s="100"/>
      <c r="M281" s="103"/>
      <c r="N281" s="100"/>
      <c r="O281" s="100"/>
      <c r="P281" s="63"/>
      <c r="Q281" s="63"/>
      <c r="R281" s="63"/>
      <c r="S281" s="40"/>
      <c r="T281" s="104"/>
      <c r="U281" s="105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9"/>
    </row>
    <row r="282" spans="1:35" ht="14.25" customHeight="1" x14ac:dyDescent="0.3">
      <c r="A282" s="286"/>
      <c r="B282" s="100"/>
      <c r="C282" s="103"/>
      <c r="D282" s="100"/>
      <c r="E282" s="100"/>
      <c r="F282" s="63"/>
      <c r="G282" s="63"/>
      <c r="H282" s="63"/>
      <c r="I282" s="40"/>
      <c r="J282" s="104"/>
      <c r="K282" s="105"/>
      <c r="L282" s="100"/>
      <c r="M282" s="103"/>
      <c r="N282" s="100"/>
      <c r="O282" s="100"/>
      <c r="P282" s="63"/>
      <c r="Q282" s="63"/>
      <c r="R282" s="63"/>
      <c r="S282" s="40"/>
      <c r="T282" s="104"/>
      <c r="U282" s="105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9"/>
    </row>
    <row r="283" spans="1:35" ht="14.25" customHeight="1" x14ac:dyDescent="0.3">
      <c r="A283" s="286"/>
      <c r="B283" s="100"/>
      <c r="C283" s="103"/>
      <c r="D283" s="100"/>
      <c r="E283" s="100"/>
      <c r="F283" s="63"/>
      <c r="G283" s="63"/>
      <c r="H283" s="63"/>
      <c r="I283" s="40"/>
      <c r="J283" s="104"/>
      <c r="K283" s="105"/>
      <c r="L283" s="100"/>
      <c r="M283" s="103"/>
      <c r="N283" s="100"/>
      <c r="O283" s="100"/>
      <c r="P283" s="63"/>
      <c r="Q283" s="63"/>
      <c r="R283" s="63"/>
      <c r="S283" s="40"/>
      <c r="T283" s="104"/>
      <c r="U283" s="105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9"/>
    </row>
    <row r="284" spans="1:35" ht="14.25" customHeight="1" x14ac:dyDescent="0.3">
      <c r="A284" s="286"/>
      <c r="B284" s="100"/>
      <c r="C284" s="103"/>
      <c r="D284" s="100"/>
      <c r="E284" s="100"/>
      <c r="F284" s="63"/>
      <c r="G284" s="63"/>
      <c r="H284" s="63"/>
      <c r="I284" s="40"/>
      <c r="J284" s="104"/>
      <c r="K284" s="105"/>
      <c r="L284" s="100"/>
      <c r="M284" s="103"/>
      <c r="N284" s="100"/>
      <c r="O284" s="100"/>
      <c r="P284" s="63"/>
      <c r="Q284" s="63"/>
      <c r="R284" s="63"/>
      <c r="S284" s="40"/>
      <c r="T284" s="104"/>
      <c r="U284" s="105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9"/>
    </row>
    <row r="285" spans="1:35" ht="14.25" customHeight="1" x14ac:dyDescent="0.3">
      <c r="A285" s="286"/>
      <c r="B285" s="100"/>
      <c r="C285" s="103"/>
      <c r="D285" s="100"/>
      <c r="E285" s="100"/>
      <c r="F285" s="63"/>
      <c r="G285" s="63"/>
      <c r="H285" s="63"/>
      <c r="I285" s="40"/>
      <c r="J285" s="104"/>
      <c r="K285" s="105"/>
      <c r="L285" s="100"/>
      <c r="M285" s="103"/>
      <c r="N285" s="100"/>
      <c r="O285" s="100"/>
      <c r="P285" s="63"/>
      <c r="Q285" s="63"/>
      <c r="R285" s="63"/>
      <c r="S285" s="40"/>
      <c r="T285" s="104"/>
      <c r="U285" s="105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9"/>
    </row>
    <row r="286" spans="1:35" ht="14.25" customHeight="1" x14ac:dyDescent="0.3">
      <c r="A286" s="286"/>
      <c r="B286" s="100"/>
      <c r="C286" s="103"/>
      <c r="D286" s="100"/>
      <c r="E286" s="100"/>
      <c r="F286" s="63"/>
      <c r="G286" s="63"/>
      <c r="H286" s="63"/>
      <c r="I286" s="40"/>
      <c r="J286" s="104"/>
      <c r="K286" s="105"/>
      <c r="L286" s="100"/>
      <c r="M286" s="103"/>
      <c r="N286" s="100"/>
      <c r="O286" s="100"/>
      <c r="P286" s="63"/>
      <c r="Q286" s="63"/>
      <c r="R286" s="63"/>
      <c r="S286" s="40"/>
      <c r="T286" s="104"/>
      <c r="U286" s="105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9"/>
    </row>
    <row r="287" spans="1:35" ht="14.25" customHeight="1" x14ac:dyDescent="0.3">
      <c r="A287" s="286"/>
      <c r="B287" s="100"/>
      <c r="C287" s="103"/>
      <c r="D287" s="100"/>
      <c r="E287" s="100"/>
      <c r="F287" s="63"/>
      <c r="G287" s="63"/>
      <c r="H287" s="63"/>
      <c r="I287" s="40"/>
      <c r="J287" s="104"/>
      <c r="K287" s="105"/>
      <c r="L287" s="100"/>
      <c r="M287" s="103"/>
      <c r="N287" s="100"/>
      <c r="O287" s="100"/>
      <c r="P287" s="63"/>
      <c r="Q287" s="63"/>
      <c r="R287" s="63"/>
      <c r="S287" s="40"/>
      <c r="T287" s="104"/>
      <c r="U287" s="105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9"/>
    </row>
    <row r="288" spans="1:35" ht="14.25" customHeight="1" x14ac:dyDescent="0.3">
      <c r="A288" s="286"/>
      <c r="B288" s="100"/>
      <c r="C288" s="103"/>
      <c r="D288" s="100"/>
      <c r="E288" s="100"/>
      <c r="F288" s="63"/>
      <c r="G288" s="63"/>
      <c r="H288" s="63"/>
      <c r="I288" s="40"/>
      <c r="J288" s="104"/>
      <c r="K288" s="105"/>
      <c r="L288" s="100"/>
      <c r="M288" s="103"/>
      <c r="N288" s="100"/>
      <c r="O288" s="100"/>
      <c r="P288" s="63"/>
      <c r="Q288" s="63"/>
      <c r="R288" s="63"/>
      <c r="S288" s="40"/>
      <c r="T288" s="104"/>
      <c r="U288" s="105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9"/>
    </row>
    <row r="289" spans="1:35" ht="14.25" customHeight="1" x14ac:dyDescent="0.3">
      <c r="A289" s="286"/>
      <c r="B289" s="100"/>
      <c r="C289" s="103"/>
      <c r="D289" s="100"/>
      <c r="E289" s="100"/>
      <c r="F289" s="63"/>
      <c r="G289" s="63"/>
      <c r="H289" s="63"/>
      <c r="I289" s="40"/>
      <c r="J289" s="104"/>
      <c r="K289" s="105"/>
      <c r="L289" s="100"/>
      <c r="M289" s="103"/>
      <c r="N289" s="100"/>
      <c r="O289" s="100"/>
      <c r="P289" s="63"/>
      <c r="Q289" s="63"/>
      <c r="R289" s="63"/>
      <c r="S289" s="40"/>
      <c r="T289" s="104"/>
      <c r="U289" s="105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9"/>
    </row>
    <row r="290" spans="1:35" ht="14.25" customHeight="1" x14ac:dyDescent="0.3">
      <c r="A290" s="286"/>
      <c r="B290" s="100"/>
      <c r="C290" s="103"/>
      <c r="D290" s="100"/>
      <c r="E290" s="100"/>
      <c r="F290" s="63"/>
      <c r="G290" s="63"/>
      <c r="H290" s="63"/>
      <c r="I290" s="40"/>
      <c r="J290" s="104"/>
      <c r="K290" s="105"/>
      <c r="L290" s="100"/>
      <c r="M290" s="103"/>
      <c r="N290" s="100"/>
      <c r="O290" s="100"/>
      <c r="P290" s="63"/>
      <c r="Q290" s="63"/>
      <c r="R290" s="63"/>
      <c r="S290" s="40"/>
      <c r="T290" s="104"/>
      <c r="U290" s="105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9"/>
    </row>
    <row r="291" spans="1:35" ht="14.25" customHeight="1" x14ac:dyDescent="0.3">
      <c r="A291" s="286"/>
      <c r="B291" s="100"/>
      <c r="C291" s="103"/>
      <c r="D291" s="100"/>
      <c r="E291" s="100"/>
      <c r="F291" s="63"/>
      <c r="G291" s="63"/>
      <c r="H291" s="63"/>
      <c r="I291" s="40"/>
      <c r="J291" s="104"/>
      <c r="K291" s="105"/>
      <c r="L291" s="100"/>
      <c r="M291" s="103"/>
      <c r="N291" s="100"/>
      <c r="O291" s="100"/>
      <c r="P291" s="63"/>
      <c r="Q291" s="63"/>
      <c r="R291" s="63"/>
      <c r="S291" s="40"/>
      <c r="T291" s="104"/>
      <c r="U291" s="105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9"/>
    </row>
    <row r="292" spans="1:35" ht="14.25" customHeight="1" x14ac:dyDescent="0.3">
      <c r="A292" s="286"/>
      <c r="B292" s="100"/>
      <c r="C292" s="103"/>
      <c r="D292" s="100"/>
      <c r="E292" s="100"/>
      <c r="F292" s="63"/>
      <c r="G292" s="63"/>
      <c r="H292" s="63"/>
      <c r="I292" s="40"/>
      <c r="J292" s="104"/>
      <c r="K292" s="105"/>
      <c r="L292" s="100"/>
      <c r="M292" s="103"/>
      <c r="N292" s="100"/>
      <c r="O292" s="100"/>
      <c r="P292" s="63"/>
      <c r="Q292" s="63"/>
      <c r="R292" s="63"/>
      <c r="S292" s="40"/>
      <c r="T292" s="104"/>
      <c r="U292" s="105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9"/>
    </row>
    <row r="293" spans="1:35" ht="14.25" customHeight="1" x14ac:dyDescent="0.3">
      <c r="A293" s="286"/>
      <c r="B293" s="100"/>
      <c r="C293" s="103"/>
      <c r="D293" s="100"/>
      <c r="E293" s="100"/>
      <c r="F293" s="63"/>
      <c r="G293" s="63"/>
      <c r="H293" s="63"/>
      <c r="I293" s="40"/>
      <c r="J293" s="104"/>
      <c r="K293" s="105"/>
      <c r="L293" s="100"/>
      <c r="M293" s="103"/>
      <c r="N293" s="100"/>
      <c r="O293" s="100"/>
      <c r="P293" s="63"/>
      <c r="Q293" s="63"/>
      <c r="R293" s="63"/>
      <c r="S293" s="40"/>
      <c r="T293" s="104"/>
      <c r="U293" s="105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9"/>
    </row>
    <row r="294" spans="1:35" ht="14.25" customHeight="1" x14ac:dyDescent="0.3">
      <c r="A294" s="286"/>
      <c r="B294" s="100"/>
      <c r="C294" s="103"/>
      <c r="D294" s="100"/>
      <c r="E294" s="100"/>
      <c r="F294" s="63"/>
      <c r="G294" s="63"/>
      <c r="H294" s="63"/>
      <c r="I294" s="40"/>
      <c r="J294" s="104"/>
      <c r="K294" s="105"/>
      <c r="L294" s="100"/>
      <c r="M294" s="103"/>
      <c r="N294" s="100"/>
      <c r="O294" s="100"/>
      <c r="P294" s="63"/>
      <c r="Q294" s="63"/>
      <c r="R294" s="63"/>
      <c r="S294" s="40"/>
      <c r="T294" s="104"/>
      <c r="U294" s="105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9"/>
    </row>
    <row r="295" spans="1:35" ht="14.25" customHeight="1" x14ac:dyDescent="0.3">
      <c r="A295" s="286"/>
      <c r="B295" s="100"/>
      <c r="C295" s="103"/>
      <c r="D295" s="100"/>
      <c r="E295" s="100"/>
      <c r="F295" s="63"/>
      <c r="G295" s="63"/>
      <c r="H295" s="63"/>
      <c r="I295" s="40"/>
      <c r="J295" s="104"/>
      <c r="K295" s="105"/>
      <c r="L295" s="100"/>
      <c r="M295" s="103"/>
      <c r="N295" s="100"/>
      <c r="O295" s="100"/>
      <c r="P295" s="63"/>
      <c r="Q295" s="63"/>
      <c r="R295" s="63"/>
      <c r="S295" s="40"/>
      <c r="T295" s="104"/>
      <c r="U295" s="105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9"/>
    </row>
    <row r="296" spans="1:35" ht="14.25" customHeight="1" x14ac:dyDescent="0.3">
      <c r="A296" s="286"/>
      <c r="B296" s="100"/>
      <c r="C296" s="103"/>
      <c r="D296" s="100"/>
      <c r="E296" s="100"/>
      <c r="F296" s="63"/>
      <c r="G296" s="63"/>
      <c r="H296" s="63"/>
      <c r="I296" s="40"/>
      <c r="J296" s="104"/>
      <c r="K296" s="105"/>
      <c r="L296" s="100"/>
      <c r="M296" s="103"/>
      <c r="N296" s="100"/>
      <c r="O296" s="100"/>
      <c r="P296" s="63"/>
      <c r="Q296" s="63"/>
      <c r="R296" s="63"/>
      <c r="S296" s="40"/>
      <c r="T296" s="104"/>
      <c r="U296" s="105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9"/>
    </row>
    <row r="297" spans="1:35" ht="14.25" customHeight="1" x14ac:dyDescent="0.3">
      <c r="A297" s="291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9"/>
    </row>
    <row r="298" spans="1:35" ht="14.25" customHeight="1" x14ac:dyDescent="0.3">
      <c r="A298" s="291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9"/>
    </row>
    <row r="299" spans="1:35" ht="14.25" customHeight="1" x14ac:dyDescent="0.3">
      <c r="A299" s="291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9"/>
    </row>
    <row r="300" spans="1:35" ht="15.75" customHeight="1" x14ac:dyDescent="0.3"/>
    <row r="301" spans="1:35" ht="15.75" customHeight="1" x14ac:dyDescent="0.3"/>
    <row r="302" spans="1:35" ht="15.75" customHeight="1" x14ac:dyDescent="0.3"/>
    <row r="303" spans="1:35" ht="15.75" customHeight="1" x14ac:dyDescent="0.3"/>
    <row r="304" spans="1:35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autoFilter ref="AI1:AI299" xr:uid="{00000000-0009-0000-0000-00001A000000}">
    <filterColumn colId="0">
      <filters blank="1">
        <filter val="boş"/>
      </filters>
    </filterColumn>
  </autoFilter>
  <mergeCells count="14">
    <mergeCell ref="S98:T98"/>
    <mergeCell ref="S99:T99"/>
    <mergeCell ref="A4:A26"/>
    <mergeCell ref="B5:B26"/>
    <mergeCell ref="L5:L26"/>
    <mergeCell ref="A27:A49"/>
    <mergeCell ref="B28:B49"/>
    <mergeCell ref="A50:A72"/>
    <mergeCell ref="B51:B72"/>
    <mergeCell ref="L28:L49"/>
    <mergeCell ref="L51:L72"/>
    <mergeCell ref="L74:L95"/>
    <mergeCell ref="A73:A95"/>
    <mergeCell ref="B74:B95"/>
  </mergeCells>
  <conditionalFormatting sqref="C5:K24 C28:K47 C51:K70 C74:K93">
    <cfRule type="expression" dxfId="55" priority="1">
      <formula>$W5=TRUE</formula>
    </cfRule>
  </conditionalFormatting>
  <conditionalFormatting sqref="C5:K24">
    <cfRule type="expression" dxfId="54" priority="2">
      <formula>$AC5=TRUE</formula>
    </cfRule>
    <cfRule type="expression" dxfId="53" priority="3">
      <formula>$AE5=TRUE</formula>
    </cfRule>
    <cfRule type="expression" dxfId="52" priority="4">
      <formula>$AG5=TRUE</formula>
    </cfRule>
  </conditionalFormatting>
  <conditionalFormatting sqref="C28:K47">
    <cfRule type="expression" dxfId="51" priority="5">
      <formula>$AC28=TRUE</formula>
    </cfRule>
    <cfRule type="expression" dxfId="50" priority="6">
      <formula>$AE28=TRUE</formula>
    </cfRule>
    <cfRule type="expression" dxfId="49" priority="7">
      <formula>$AG28=TRUE</formula>
    </cfRule>
  </conditionalFormatting>
  <conditionalFormatting sqref="C51:K70 C28:K47 C5:K24 C74:K93">
    <cfRule type="expression" dxfId="48" priority="11">
      <formula>$AA5=TRUE</formula>
    </cfRule>
  </conditionalFormatting>
  <conditionalFormatting sqref="C51:K70">
    <cfRule type="expression" dxfId="47" priority="8">
      <formula>$AC51=TRUE</formula>
    </cfRule>
    <cfRule type="expression" dxfId="46" priority="9">
      <formula>$AE51=TRUE</formula>
    </cfRule>
    <cfRule type="expression" dxfId="45" priority="10">
      <formula>$AG51=TRUE</formula>
    </cfRule>
  </conditionalFormatting>
  <conditionalFormatting sqref="C74:K93">
    <cfRule type="expression" dxfId="44" priority="12">
      <formula>$AC74=TRUE</formula>
    </cfRule>
    <cfRule type="expression" dxfId="43" priority="13">
      <formula>$AE74=TRUE</formula>
    </cfRule>
    <cfRule type="expression" dxfId="42" priority="14">
      <formula>$AG74=TRUE</formula>
    </cfRule>
  </conditionalFormatting>
  <conditionalFormatting sqref="M5:U24 M28:U47 M51:U70 M74:U93">
    <cfRule type="expression" dxfId="41" priority="15">
      <formula>$X5=TRUE</formula>
    </cfRule>
  </conditionalFormatting>
  <conditionalFormatting sqref="M5:U24">
    <cfRule type="expression" dxfId="40" priority="16">
      <formula>$AD5=TRUE</formula>
    </cfRule>
    <cfRule type="expression" dxfId="39" priority="17">
      <formula>$AF5=TRUE</formula>
    </cfRule>
    <cfRule type="expression" dxfId="38" priority="18">
      <formula>$AH5=TRUE</formula>
    </cfRule>
  </conditionalFormatting>
  <conditionalFormatting sqref="M28:U47">
    <cfRule type="expression" dxfId="37" priority="19">
      <formula>$AD28=TRUE</formula>
    </cfRule>
    <cfRule type="expression" dxfId="36" priority="20">
      <formula>$AF28=TRUE</formula>
    </cfRule>
    <cfRule type="expression" dxfId="35" priority="21">
      <formula>$AH28=TRUE</formula>
    </cfRule>
  </conditionalFormatting>
  <conditionalFormatting sqref="M51:U70 M28:U47 M5:U24 M74:U93">
    <cfRule type="expression" dxfId="34" priority="25">
      <formula>$AB5=TRUE</formula>
    </cfRule>
  </conditionalFormatting>
  <conditionalFormatting sqref="M51:U70">
    <cfRule type="expression" dxfId="33" priority="22">
      <formula>$AD51=TRUE</formula>
    </cfRule>
    <cfRule type="expression" dxfId="32" priority="23">
      <formula>$AF51=TRUE</formula>
    </cfRule>
    <cfRule type="expression" dxfId="31" priority="24">
      <formula>$AH51=TRUE</formula>
    </cfRule>
  </conditionalFormatting>
  <conditionalFormatting sqref="M74:U93">
    <cfRule type="expression" dxfId="30" priority="26">
      <formula>$AD74=TRUE</formula>
    </cfRule>
    <cfRule type="expression" dxfId="29" priority="27">
      <formula>$AF74=TRUE</formula>
    </cfRule>
    <cfRule type="expression" dxfId="28" priority="28">
      <formula>$AH74=TRUE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filterMode="1">
    <pageSetUpPr fitToPage="1"/>
  </sheetPr>
  <dimension ref="A1:AI10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5.6640625" customWidth="1"/>
    <col min="6" max="8" width="3.6640625" customWidth="1"/>
    <col min="9" max="10" width="4.6640625" customWidth="1"/>
    <col min="11" max="11" width="7.33203125" customWidth="1"/>
    <col min="12" max="13" width="3.33203125" customWidth="1"/>
    <col min="14" max="14" width="7.6640625" customWidth="1"/>
    <col min="15" max="15" width="25.6640625" customWidth="1"/>
    <col min="16" max="18" width="3.6640625" customWidth="1"/>
    <col min="19" max="20" width="4.6640625" customWidth="1"/>
    <col min="21" max="21" width="7.33203125" customWidth="1"/>
    <col min="22" max="22" width="6.44140625" customWidth="1"/>
    <col min="23" max="34" width="6.44140625" hidden="1" customWidth="1"/>
  </cols>
  <sheetData>
    <row r="1" spans="1:35" ht="14.25" customHeight="1" x14ac:dyDescent="0.3">
      <c r="A1" s="248"/>
      <c r="B1" s="2" t="s">
        <v>508</v>
      </c>
      <c r="C1" s="3"/>
      <c r="D1" s="3"/>
      <c r="E1" s="4"/>
      <c r="F1" s="4"/>
      <c r="G1" s="6"/>
      <c r="H1" s="6"/>
      <c r="I1" s="6"/>
      <c r="J1" s="7"/>
      <c r="K1" s="4"/>
      <c r="L1" s="2"/>
      <c r="M1" s="3"/>
      <c r="N1" s="3"/>
      <c r="O1" s="3"/>
      <c r="P1" s="3"/>
      <c r="Q1" s="3"/>
      <c r="R1" s="3"/>
      <c r="S1" s="3"/>
      <c r="T1" s="3"/>
      <c r="U1" s="3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9" t="s">
        <v>509</v>
      </c>
    </row>
    <row r="2" spans="1:35" ht="14.25" customHeight="1" x14ac:dyDescent="0.3">
      <c r="A2" s="248"/>
      <c r="B2" s="2" t="s">
        <v>622</v>
      </c>
      <c r="C2" s="3"/>
      <c r="D2" s="3"/>
      <c r="E2" s="4"/>
      <c r="F2" s="4"/>
      <c r="G2" s="6"/>
      <c r="H2" s="6"/>
      <c r="I2" s="6"/>
      <c r="J2" s="7"/>
      <c r="K2" s="4"/>
      <c r="L2" s="2"/>
      <c r="M2" s="3"/>
      <c r="N2" s="3"/>
      <c r="O2" s="249" t="s">
        <v>511</v>
      </c>
      <c r="P2" s="250">
        <f t="shared" ref="P2:T2" si="0">+F25+P25+F48+P48+F71+P71+F94+P94</f>
        <v>146</v>
      </c>
      <c r="Q2" s="250">
        <f t="shared" si="0"/>
        <v>20</v>
      </c>
      <c r="R2" s="250">
        <f t="shared" si="0"/>
        <v>8</v>
      </c>
      <c r="S2" s="251">
        <f t="shared" si="0"/>
        <v>160</v>
      </c>
      <c r="T2" s="252">
        <f t="shared" si="0"/>
        <v>240</v>
      </c>
      <c r="U2" s="107"/>
      <c r="V2" s="253">
        <f>+(Y2+Z2)/T2</f>
        <v>0.25</v>
      </c>
      <c r="W2" s="254" t="s">
        <v>512</v>
      </c>
      <c r="X2" s="254"/>
      <c r="Y2" s="2">
        <f t="shared" ref="Y2:Z2" si="1">+SUM(Y4:Y94)/2</f>
        <v>31</v>
      </c>
      <c r="Z2" s="2">
        <f t="shared" si="1"/>
        <v>29</v>
      </c>
      <c r="AA2" s="255" t="s">
        <v>513</v>
      </c>
      <c r="AB2" s="255"/>
      <c r="AC2" s="256" t="s">
        <v>514</v>
      </c>
      <c r="AD2" s="256"/>
      <c r="AE2" s="257" t="s">
        <v>515</v>
      </c>
      <c r="AF2" s="257"/>
      <c r="AG2" s="2" t="s">
        <v>516</v>
      </c>
      <c r="AH2" s="2"/>
      <c r="AI2" s="9"/>
    </row>
    <row r="3" spans="1:35" ht="14.25" customHeight="1" x14ac:dyDescent="0.3">
      <c r="A3" s="258"/>
      <c r="B3" s="259" t="s">
        <v>4</v>
      </c>
      <c r="C3" s="260" t="s">
        <v>5</v>
      </c>
      <c r="D3" s="38" t="s">
        <v>6</v>
      </c>
      <c r="E3" s="38" t="s">
        <v>7</v>
      </c>
      <c r="F3" s="37" t="s">
        <v>8</v>
      </c>
      <c r="G3" s="37" t="s">
        <v>9</v>
      </c>
      <c r="H3" s="37" t="s">
        <v>10</v>
      </c>
      <c r="I3" s="37" t="s">
        <v>11</v>
      </c>
      <c r="J3" s="261" t="s">
        <v>3</v>
      </c>
      <c r="K3" s="39" t="s">
        <v>12</v>
      </c>
      <c r="L3" s="259" t="s">
        <v>4</v>
      </c>
      <c r="M3" s="260" t="s">
        <v>5</v>
      </c>
      <c r="N3" s="38" t="s">
        <v>6</v>
      </c>
      <c r="O3" s="38" t="s">
        <v>7</v>
      </c>
      <c r="P3" s="37" t="s">
        <v>8</v>
      </c>
      <c r="Q3" s="37" t="s">
        <v>9</v>
      </c>
      <c r="R3" s="37" t="s">
        <v>10</v>
      </c>
      <c r="S3" s="37" t="s">
        <v>11</v>
      </c>
      <c r="T3" s="261" t="s">
        <v>3</v>
      </c>
      <c r="U3" s="39" t="s">
        <v>12</v>
      </c>
      <c r="V3" s="40"/>
      <c r="W3" s="262" t="s">
        <v>517</v>
      </c>
      <c r="X3" s="208" t="s">
        <v>518</v>
      </c>
      <c r="Y3" s="208" t="s">
        <v>517</v>
      </c>
      <c r="Z3" s="208" t="s">
        <v>518</v>
      </c>
      <c r="AA3" s="262" t="s">
        <v>517</v>
      </c>
      <c r="AB3" s="208" t="s">
        <v>518</v>
      </c>
      <c r="AC3" s="262" t="s">
        <v>517</v>
      </c>
      <c r="AD3" s="208" t="s">
        <v>518</v>
      </c>
      <c r="AE3" s="262" t="s">
        <v>517</v>
      </c>
      <c r="AF3" s="208" t="s">
        <v>518</v>
      </c>
      <c r="AG3" s="262" t="s">
        <v>517</v>
      </c>
      <c r="AH3" s="208" t="s">
        <v>518</v>
      </c>
      <c r="AI3" s="9"/>
    </row>
    <row r="4" spans="1:35" ht="14.25" customHeight="1" x14ac:dyDescent="0.3">
      <c r="A4" s="327" t="s">
        <v>18</v>
      </c>
      <c r="B4" s="263">
        <v>1</v>
      </c>
      <c r="C4" s="264" t="s">
        <v>5</v>
      </c>
      <c r="D4" s="265" t="s">
        <v>6</v>
      </c>
      <c r="E4" s="265" t="s">
        <v>7</v>
      </c>
      <c r="F4" s="266" t="s">
        <v>8</v>
      </c>
      <c r="G4" s="266" t="s">
        <v>9</v>
      </c>
      <c r="H4" s="266" t="s">
        <v>10</v>
      </c>
      <c r="I4" s="266" t="s">
        <v>11</v>
      </c>
      <c r="J4" s="267" t="s">
        <v>3</v>
      </c>
      <c r="K4" s="268" t="s">
        <v>12</v>
      </c>
      <c r="L4" s="263">
        <v>2</v>
      </c>
      <c r="M4" s="264" t="s">
        <v>5</v>
      </c>
      <c r="N4" s="265" t="s">
        <v>6</v>
      </c>
      <c r="O4" s="265" t="s">
        <v>7</v>
      </c>
      <c r="P4" s="266" t="s">
        <v>8</v>
      </c>
      <c r="Q4" s="266" t="s">
        <v>9</v>
      </c>
      <c r="R4" s="266" t="s">
        <v>10</v>
      </c>
      <c r="S4" s="266" t="s">
        <v>11</v>
      </c>
      <c r="T4" s="267" t="s">
        <v>3</v>
      </c>
      <c r="U4" s="268" t="s">
        <v>12</v>
      </c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9"/>
    </row>
    <row r="5" spans="1:35" ht="14.25" customHeight="1" x14ac:dyDescent="0.3">
      <c r="A5" s="309"/>
      <c r="B5" s="328" t="s">
        <v>19</v>
      </c>
      <c r="C5" s="52">
        <f>+IF(D5="","",1)</f>
        <v>1</v>
      </c>
      <c r="D5" s="154" t="s">
        <v>20</v>
      </c>
      <c r="E5" s="62" t="s">
        <v>21</v>
      </c>
      <c r="F5" s="57">
        <v>4</v>
      </c>
      <c r="G5" s="57">
        <v>0</v>
      </c>
      <c r="H5" s="57">
        <v>0</v>
      </c>
      <c r="I5" s="58">
        <f>IF(E5="","",SUM(F5,SUM(G5,H5)/2))</f>
        <v>4</v>
      </c>
      <c r="J5" s="59">
        <v>6</v>
      </c>
      <c r="K5" s="60"/>
      <c r="L5" s="328" t="s">
        <v>42</v>
      </c>
      <c r="M5" s="52">
        <f>+IF(N5="","",1)</f>
        <v>1</v>
      </c>
      <c r="N5" s="154" t="s">
        <v>43</v>
      </c>
      <c r="O5" s="62" t="s">
        <v>44</v>
      </c>
      <c r="P5" s="57">
        <v>4</v>
      </c>
      <c r="Q5" s="57">
        <v>0</v>
      </c>
      <c r="R5" s="57">
        <v>0</v>
      </c>
      <c r="S5" s="58">
        <f>IF(O5="","",SUM(P5,SUM(Q5,R5)/2))</f>
        <v>4</v>
      </c>
      <c r="T5" s="59">
        <v>6</v>
      </c>
      <c r="U5" s="60"/>
      <c r="V5" s="63"/>
      <c r="W5" s="63" t="b">
        <f>NOT(ISERROR((FIND("Seçmeli",E5))))</f>
        <v>0</v>
      </c>
      <c r="X5" s="63" t="b">
        <f>NOT(ISERROR((FIND("Seçmeli",O5))))</f>
        <v>0</v>
      </c>
      <c r="Y5" s="63" t="str">
        <f>+IF(W5=TRUE,J5,"")</f>
        <v/>
      </c>
      <c r="Z5" s="63" t="str">
        <f>+IF(X5=TRUE,T5,"")</f>
        <v/>
      </c>
      <c r="AA5" s="63" t="b">
        <f>NOT(ISERROR((FIND("Bölüm",E5))))</f>
        <v>0</v>
      </c>
      <c r="AB5" s="63" t="b">
        <f>NOT(ISERROR((FIND("Bölüm",O5))))</f>
        <v>0</v>
      </c>
      <c r="AC5" s="63" t="b">
        <f>NOT(ISERROR((FIND("Fakülte",E5))))</f>
        <v>0</v>
      </c>
      <c r="AD5" s="63" t="b">
        <f>NOT(ISERROR((FIND("Fakülte",O5))))</f>
        <v>0</v>
      </c>
      <c r="AE5" s="63" t="b">
        <f>NOT(ISERROR((FIND("Üniversite",E5))))</f>
        <v>0</v>
      </c>
      <c r="AF5" s="63" t="b">
        <f>NOT(ISERROR((FIND("Üniversite",O5))))</f>
        <v>0</v>
      </c>
      <c r="AG5" s="63" t="b">
        <f>NOT(ISERROR((FIND("Staj",E5))))</f>
        <v>0</v>
      </c>
      <c r="AH5" s="63" t="b">
        <f>NOT(ISERROR((FIND("Staj",O5))))</f>
        <v>0</v>
      </c>
      <c r="AI5" s="9" t="str">
        <f>+IF(OR(D5&lt;&gt;"",N5&lt;&gt;""),"","boş")</f>
        <v/>
      </c>
    </row>
    <row r="6" spans="1:35" ht="14.25" hidden="1" customHeight="1" x14ac:dyDescent="0.3">
      <c r="A6" s="309"/>
      <c r="B6" s="306"/>
      <c r="C6" s="269"/>
      <c r="D6" s="294"/>
      <c r="E6" s="271" t="s">
        <v>519</v>
      </c>
      <c r="F6" s="269"/>
      <c r="G6" s="269"/>
      <c r="H6" s="269"/>
      <c r="I6" s="272"/>
      <c r="J6" s="272"/>
      <c r="K6" s="273"/>
      <c r="L6" s="306"/>
      <c r="M6" s="269"/>
      <c r="N6" s="294"/>
      <c r="O6" s="271" t="s">
        <v>520</v>
      </c>
      <c r="P6" s="269"/>
      <c r="Q6" s="269"/>
      <c r="R6" s="269"/>
      <c r="S6" s="272"/>
      <c r="T6" s="272"/>
      <c r="U6" s="273"/>
      <c r="V6" s="63"/>
      <c r="W6" s="63" t="b">
        <f>NOT(ISERROR((FIND("Seçmeli",E5))))</f>
        <v>0</v>
      </c>
      <c r="X6" s="63" t="b">
        <f>NOT(ISERROR((FIND("Seçmeli",O5))))</f>
        <v>0</v>
      </c>
      <c r="Y6" s="63" t="str">
        <f>+IF(W5=TRUE,J5,"")</f>
        <v/>
      </c>
      <c r="Z6" s="63" t="str">
        <f>+IF(X5=TRUE,T5,"")</f>
        <v/>
      </c>
      <c r="AA6" s="63" t="b">
        <f>NOT(ISERROR((FIND("Bölüm",E5))))</f>
        <v>0</v>
      </c>
      <c r="AB6" s="63" t="b">
        <f>NOT(ISERROR((FIND("Bölüm",O5))))</f>
        <v>0</v>
      </c>
      <c r="AC6" s="63" t="b">
        <f>NOT(ISERROR((FIND("Fakülte",E5))))</f>
        <v>0</v>
      </c>
      <c r="AD6" s="63" t="b">
        <f>NOT(ISERROR((FIND("Fakülte",O5))))</f>
        <v>0</v>
      </c>
      <c r="AE6" s="63" t="b">
        <f>NOT(ISERROR((FIND("Üniversite",E5))))</f>
        <v>0</v>
      </c>
      <c r="AF6" s="63" t="b">
        <f>NOT(ISERROR((FIND("Üniversite",O5))))</f>
        <v>0</v>
      </c>
      <c r="AG6" s="63" t="b">
        <f>NOT(ISERROR((FIND("Staj",E5))))</f>
        <v>0</v>
      </c>
      <c r="AH6" s="63" t="b">
        <f>NOT(ISERROR((FIND("Staj",O5))))</f>
        <v>0</v>
      </c>
      <c r="AI6" s="9" t="s">
        <v>521</v>
      </c>
    </row>
    <row r="7" spans="1:35" ht="14.25" customHeight="1" x14ac:dyDescent="0.3">
      <c r="A7" s="309"/>
      <c r="B7" s="306"/>
      <c r="C7" s="52">
        <f>+IF(D7="","",C5+1)</f>
        <v>2</v>
      </c>
      <c r="D7" s="154" t="s">
        <v>22</v>
      </c>
      <c r="E7" s="62" t="s">
        <v>23</v>
      </c>
      <c r="F7" s="57">
        <v>3</v>
      </c>
      <c r="G7" s="57">
        <v>0</v>
      </c>
      <c r="H7" s="57">
        <v>2</v>
      </c>
      <c r="I7" s="58">
        <f>IF(E7="","",SUM(F7,SUM(G7,H7)/2))</f>
        <v>4</v>
      </c>
      <c r="J7" s="59">
        <v>6</v>
      </c>
      <c r="K7" s="60"/>
      <c r="L7" s="306"/>
      <c r="M7" s="52">
        <f>+IF(N7="","",M5+1)</f>
        <v>2</v>
      </c>
      <c r="N7" s="154" t="s">
        <v>45</v>
      </c>
      <c r="O7" s="62" t="s">
        <v>46</v>
      </c>
      <c r="P7" s="57">
        <v>3</v>
      </c>
      <c r="Q7" s="57">
        <v>0</v>
      </c>
      <c r="R7" s="57">
        <v>2</v>
      </c>
      <c r="S7" s="58">
        <f>IF(O7="","",SUM(P7,SUM(Q7,R7)/2))</f>
        <v>4</v>
      </c>
      <c r="T7" s="59">
        <v>6</v>
      </c>
      <c r="U7" s="60"/>
      <c r="V7" s="63"/>
      <c r="W7" s="63" t="b">
        <f>NOT(ISERROR((FIND("Seçmeli",E7))))</f>
        <v>0</v>
      </c>
      <c r="X7" s="63" t="b">
        <f>NOT(ISERROR((FIND("Seçmeli",O7))))</f>
        <v>0</v>
      </c>
      <c r="Y7" s="63" t="str">
        <f>+IF(W7=TRUE,J7,"")</f>
        <v/>
      </c>
      <c r="Z7" s="63" t="str">
        <f>+IF(X7=TRUE,T7,"")</f>
        <v/>
      </c>
      <c r="AA7" s="63" t="b">
        <f>NOT(ISERROR((FIND("Bölüm",E7))))</f>
        <v>0</v>
      </c>
      <c r="AB7" s="63" t="b">
        <f>NOT(ISERROR((FIND("Bölüm",O7))))</f>
        <v>0</v>
      </c>
      <c r="AC7" s="63" t="b">
        <f>NOT(ISERROR((FIND("Fakülte",E7))))</f>
        <v>0</v>
      </c>
      <c r="AD7" s="63" t="b">
        <f>NOT(ISERROR((FIND("Fakülte",O7))))</f>
        <v>0</v>
      </c>
      <c r="AE7" s="63" t="b">
        <f>NOT(ISERROR((FIND("Üniversite",E7))))</f>
        <v>0</v>
      </c>
      <c r="AF7" s="63" t="b">
        <f>NOT(ISERROR((FIND("Üniversite",O7))))</f>
        <v>0</v>
      </c>
      <c r="AG7" s="63" t="b">
        <f>NOT(ISERROR((FIND("Staj",E7))))</f>
        <v>0</v>
      </c>
      <c r="AH7" s="63" t="b">
        <f>NOT(ISERROR((FIND("Staj",O7))))</f>
        <v>0</v>
      </c>
      <c r="AI7" s="9" t="str">
        <f>+IF(OR(D7&lt;&gt;"",N7&lt;&gt;""),"","boş")</f>
        <v/>
      </c>
    </row>
    <row r="8" spans="1:35" ht="14.25" hidden="1" customHeight="1" x14ac:dyDescent="0.3">
      <c r="A8" s="309"/>
      <c r="B8" s="306"/>
      <c r="C8" s="269"/>
      <c r="D8" s="294"/>
      <c r="E8" s="271" t="s">
        <v>366</v>
      </c>
      <c r="F8" s="269"/>
      <c r="G8" s="269"/>
      <c r="H8" s="269"/>
      <c r="I8" s="272"/>
      <c r="J8" s="272"/>
      <c r="K8" s="273"/>
      <c r="L8" s="306"/>
      <c r="M8" s="269"/>
      <c r="N8" s="294"/>
      <c r="O8" s="271" t="s">
        <v>370</v>
      </c>
      <c r="P8" s="269"/>
      <c r="Q8" s="269"/>
      <c r="R8" s="269"/>
      <c r="S8" s="272"/>
      <c r="T8" s="272"/>
      <c r="U8" s="273"/>
      <c r="V8" s="63"/>
      <c r="W8" s="63" t="b">
        <f>NOT(ISERROR((FIND("Seçmeli",E7))))</f>
        <v>0</v>
      </c>
      <c r="X8" s="63" t="b">
        <f>NOT(ISERROR((FIND("Seçmeli",O7))))</f>
        <v>0</v>
      </c>
      <c r="Y8" s="63" t="str">
        <f>+IF(W7=TRUE,J7,"")</f>
        <v/>
      </c>
      <c r="Z8" s="63" t="str">
        <f>+IF(X7=TRUE,T7,"")</f>
        <v/>
      </c>
      <c r="AA8" s="63" t="b">
        <f>NOT(ISERROR((FIND("Bölüm",E7))))</f>
        <v>0</v>
      </c>
      <c r="AB8" s="63" t="b">
        <f>NOT(ISERROR((FIND("Bölüm",O7))))</f>
        <v>0</v>
      </c>
      <c r="AC8" s="63" t="b">
        <f>NOT(ISERROR((FIND("Fakülte",E7))))</f>
        <v>0</v>
      </c>
      <c r="AD8" s="63" t="b">
        <f>NOT(ISERROR((FIND("Fakülte",O7))))</f>
        <v>0</v>
      </c>
      <c r="AE8" s="63" t="b">
        <f>NOT(ISERROR((FIND("Üniversite",E7))))</f>
        <v>0</v>
      </c>
      <c r="AF8" s="63" t="b">
        <f>NOT(ISERROR((FIND("Üniversite",O7))))</f>
        <v>0</v>
      </c>
      <c r="AG8" s="63" t="b">
        <f>NOT(ISERROR((FIND("Staj",E7))))</f>
        <v>0</v>
      </c>
      <c r="AH8" s="63" t="b">
        <f>NOT(ISERROR((FIND("Staj",O7))))</f>
        <v>0</v>
      </c>
      <c r="AI8" s="9" t="s">
        <v>521</v>
      </c>
    </row>
    <row r="9" spans="1:35" ht="14.25" customHeight="1" x14ac:dyDescent="0.3">
      <c r="A9" s="309"/>
      <c r="B9" s="306"/>
      <c r="C9" s="52">
        <f>+IF(D9="","",C7+1)</f>
        <v>3</v>
      </c>
      <c r="D9" s="154" t="s">
        <v>24</v>
      </c>
      <c r="E9" s="62" t="s">
        <v>25</v>
      </c>
      <c r="F9" s="57">
        <v>3</v>
      </c>
      <c r="G9" s="57">
        <v>0</v>
      </c>
      <c r="H9" s="57">
        <v>2</v>
      </c>
      <c r="I9" s="58">
        <f>IF(E9="","",SUM(F9,SUM(G9,H9)/2))</f>
        <v>4</v>
      </c>
      <c r="J9" s="59">
        <v>5</v>
      </c>
      <c r="K9" s="60"/>
      <c r="L9" s="306"/>
      <c r="M9" s="52">
        <f>+IF(N9="","",M7+1)</f>
        <v>3</v>
      </c>
      <c r="N9" s="154" t="s">
        <v>203</v>
      </c>
      <c r="O9" s="62" t="s">
        <v>188</v>
      </c>
      <c r="P9" s="57">
        <v>2</v>
      </c>
      <c r="Q9" s="57">
        <v>2</v>
      </c>
      <c r="R9" s="57">
        <v>0</v>
      </c>
      <c r="S9" s="58">
        <f>IF(O9="","",SUM(P9,SUM(Q9,R9)/2))</f>
        <v>3</v>
      </c>
      <c r="T9" s="59">
        <v>5</v>
      </c>
      <c r="U9" s="60" t="s">
        <v>205</v>
      </c>
      <c r="V9" s="63"/>
      <c r="W9" s="63" t="b">
        <f>NOT(ISERROR((FIND("Seçmeli",E9))))</f>
        <v>0</v>
      </c>
      <c r="X9" s="63" t="b">
        <f>NOT(ISERROR((FIND("Seçmeli",O9))))</f>
        <v>0</v>
      </c>
      <c r="Y9" s="63" t="str">
        <f>+IF(W9=TRUE,J9,"")</f>
        <v/>
      </c>
      <c r="Z9" s="63" t="str">
        <f>+IF(X9=TRUE,T9,"")</f>
        <v/>
      </c>
      <c r="AA9" s="63" t="b">
        <f>NOT(ISERROR((FIND("Bölüm",E9))))</f>
        <v>0</v>
      </c>
      <c r="AB9" s="63" t="b">
        <f>NOT(ISERROR((FIND("Bölüm",O9))))</f>
        <v>0</v>
      </c>
      <c r="AC9" s="63" t="b">
        <f>NOT(ISERROR((FIND("Fakülte",E9))))</f>
        <v>0</v>
      </c>
      <c r="AD9" s="63" t="b">
        <f>NOT(ISERROR((FIND("Fakülte",O9))))</f>
        <v>0</v>
      </c>
      <c r="AE9" s="63" t="b">
        <f>NOT(ISERROR((FIND("Üniversite",E9))))</f>
        <v>0</v>
      </c>
      <c r="AF9" s="63" t="b">
        <f>NOT(ISERROR((FIND("Üniversite",O9))))</f>
        <v>0</v>
      </c>
      <c r="AG9" s="63" t="b">
        <f>NOT(ISERROR((FIND("Staj",E9))))</f>
        <v>0</v>
      </c>
      <c r="AH9" s="63" t="b">
        <f>NOT(ISERROR((FIND("Staj",O9))))</f>
        <v>0</v>
      </c>
      <c r="AI9" s="9" t="str">
        <f>+IF(OR(D9&lt;&gt;"",N9&lt;&gt;""),"","boş")</f>
        <v/>
      </c>
    </row>
    <row r="10" spans="1:35" ht="14.25" hidden="1" customHeight="1" x14ac:dyDescent="0.3">
      <c r="A10" s="309"/>
      <c r="B10" s="306"/>
      <c r="C10" s="269"/>
      <c r="D10" s="294"/>
      <c r="E10" s="271" t="s">
        <v>367</v>
      </c>
      <c r="F10" s="269"/>
      <c r="G10" s="269"/>
      <c r="H10" s="269"/>
      <c r="I10" s="272"/>
      <c r="J10" s="272"/>
      <c r="K10" s="273"/>
      <c r="L10" s="306"/>
      <c r="M10" s="269"/>
      <c r="N10" s="294"/>
      <c r="O10" s="271" t="s">
        <v>368</v>
      </c>
      <c r="P10" s="269"/>
      <c r="Q10" s="269"/>
      <c r="R10" s="269"/>
      <c r="S10" s="272"/>
      <c r="T10" s="272"/>
      <c r="U10" s="273"/>
      <c r="V10" s="63"/>
      <c r="W10" s="63" t="b">
        <f>NOT(ISERROR((FIND("Seçmeli",E9))))</f>
        <v>0</v>
      </c>
      <c r="X10" s="63" t="b">
        <f>NOT(ISERROR((FIND("Seçmeli",O9))))</f>
        <v>0</v>
      </c>
      <c r="Y10" s="63" t="str">
        <f>+IF(W9=TRUE,J9,"")</f>
        <v/>
      </c>
      <c r="Z10" s="63" t="str">
        <f>+IF(X9=TRUE,T9,"")</f>
        <v/>
      </c>
      <c r="AA10" s="63" t="b">
        <f>NOT(ISERROR((FIND("Bölüm",E9))))</f>
        <v>0</v>
      </c>
      <c r="AB10" s="63" t="b">
        <f>NOT(ISERROR((FIND("Bölüm",O9))))</f>
        <v>0</v>
      </c>
      <c r="AC10" s="63" t="b">
        <f>NOT(ISERROR((FIND("Fakülte",E9))))</f>
        <v>0</v>
      </c>
      <c r="AD10" s="63" t="b">
        <f>NOT(ISERROR((FIND("Fakülte",O9))))</f>
        <v>0</v>
      </c>
      <c r="AE10" s="63" t="b">
        <f>NOT(ISERROR((FIND("Üniversite",E9))))</f>
        <v>0</v>
      </c>
      <c r="AF10" s="63" t="b">
        <f>NOT(ISERROR((FIND("Üniversite",O9))))</f>
        <v>0</v>
      </c>
      <c r="AG10" s="63" t="b">
        <f>NOT(ISERROR((FIND("Staj",E9))))</f>
        <v>0</v>
      </c>
      <c r="AH10" s="63" t="b">
        <f>NOT(ISERROR((FIND("Staj",O9))))</f>
        <v>0</v>
      </c>
      <c r="AI10" s="9" t="s">
        <v>521</v>
      </c>
    </row>
    <row r="11" spans="1:35" ht="14.25" customHeight="1" x14ac:dyDescent="0.3">
      <c r="A11" s="309"/>
      <c r="B11" s="306"/>
      <c r="C11" s="52">
        <f>+IF(D11="","",C9+1)</f>
        <v>4</v>
      </c>
      <c r="D11" s="154" t="s">
        <v>201</v>
      </c>
      <c r="E11" s="62" t="s">
        <v>202</v>
      </c>
      <c r="F11" s="57">
        <v>2</v>
      </c>
      <c r="G11" s="57">
        <v>0</v>
      </c>
      <c r="H11" s="57">
        <v>0</v>
      </c>
      <c r="I11" s="58">
        <f>IF(E11="","",SUM(F11,SUM(G11,H11)/2))</f>
        <v>2</v>
      </c>
      <c r="J11" s="59">
        <v>2</v>
      </c>
      <c r="K11" s="60"/>
      <c r="L11" s="306"/>
      <c r="M11" s="52">
        <f>+IF(N11="","",M9+1)</f>
        <v>4</v>
      </c>
      <c r="N11" s="154" t="s">
        <v>450</v>
      </c>
      <c r="O11" s="62" t="s">
        <v>451</v>
      </c>
      <c r="P11" s="57">
        <v>3</v>
      </c>
      <c r="Q11" s="57">
        <v>0</v>
      </c>
      <c r="R11" s="57">
        <v>0</v>
      </c>
      <c r="S11" s="58">
        <f>IF(O11="","",SUM(P11,SUM(Q11,R11)/2))</f>
        <v>3</v>
      </c>
      <c r="T11" s="59">
        <v>5</v>
      </c>
      <c r="U11" s="60"/>
      <c r="V11" s="63"/>
      <c r="W11" s="63" t="b">
        <f>NOT(ISERROR((FIND("Seçmeli",E11))))</f>
        <v>0</v>
      </c>
      <c r="X11" s="63" t="b">
        <f>NOT(ISERROR((FIND("Seçmeli",O11))))</f>
        <v>0</v>
      </c>
      <c r="Y11" s="63" t="str">
        <f>+IF(W11=TRUE,J11,"")</f>
        <v/>
      </c>
      <c r="Z11" s="63" t="str">
        <f>+IF(X11=TRUE,T11,"")</f>
        <v/>
      </c>
      <c r="AA11" s="63" t="b">
        <f>NOT(ISERROR((FIND("Bölüm",E11))))</f>
        <v>0</v>
      </c>
      <c r="AB11" s="63" t="b">
        <f>NOT(ISERROR((FIND("Bölüm",O11))))</f>
        <v>0</v>
      </c>
      <c r="AC11" s="63" t="b">
        <f>NOT(ISERROR((FIND("Fakülte",E11))))</f>
        <v>0</v>
      </c>
      <c r="AD11" s="63" t="b">
        <f>NOT(ISERROR((FIND("Fakülte",O11))))</f>
        <v>0</v>
      </c>
      <c r="AE11" s="63" t="b">
        <f>NOT(ISERROR((FIND("Üniversite",E11))))</f>
        <v>0</v>
      </c>
      <c r="AF11" s="63" t="b">
        <f>NOT(ISERROR((FIND("Üniversite",O11))))</f>
        <v>0</v>
      </c>
      <c r="AG11" s="63" t="b">
        <f>NOT(ISERROR((FIND("Staj",E11))))</f>
        <v>0</v>
      </c>
      <c r="AH11" s="63" t="b">
        <f>NOT(ISERROR((FIND("Staj",O11))))</f>
        <v>0</v>
      </c>
      <c r="AI11" s="9" t="str">
        <f>+IF(OR(D11&lt;&gt;"",N11&lt;&gt;""),"","boş")</f>
        <v/>
      </c>
    </row>
    <row r="12" spans="1:35" ht="14.25" hidden="1" customHeight="1" x14ac:dyDescent="0.3">
      <c r="A12" s="309"/>
      <c r="B12" s="306"/>
      <c r="C12" s="269"/>
      <c r="D12" s="294"/>
      <c r="E12" s="271" t="s">
        <v>623</v>
      </c>
      <c r="F12" s="269"/>
      <c r="G12" s="269"/>
      <c r="H12" s="269"/>
      <c r="I12" s="272"/>
      <c r="J12" s="272"/>
      <c r="K12" s="273"/>
      <c r="L12" s="306"/>
      <c r="M12" s="269"/>
      <c r="N12" s="294"/>
      <c r="O12" s="271" t="s">
        <v>624</v>
      </c>
      <c r="P12" s="269"/>
      <c r="Q12" s="269"/>
      <c r="R12" s="269"/>
      <c r="S12" s="272"/>
      <c r="T12" s="272"/>
      <c r="U12" s="273"/>
      <c r="V12" s="63"/>
      <c r="W12" s="63" t="b">
        <f>NOT(ISERROR((FIND("Seçmeli",E11))))</f>
        <v>0</v>
      </c>
      <c r="X12" s="63" t="b">
        <f>NOT(ISERROR((FIND("Seçmeli",O11))))</f>
        <v>0</v>
      </c>
      <c r="Y12" s="63" t="str">
        <f>+IF(W11=TRUE,J11,"")</f>
        <v/>
      </c>
      <c r="Z12" s="63" t="str">
        <f>+IF(X11=TRUE,T11,"")</f>
        <v/>
      </c>
      <c r="AA12" s="63" t="b">
        <f>NOT(ISERROR((FIND("Bölüm",E11))))</f>
        <v>0</v>
      </c>
      <c r="AB12" s="63" t="b">
        <f>NOT(ISERROR((FIND("Bölüm",O11))))</f>
        <v>0</v>
      </c>
      <c r="AC12" s="63" t="b">
        <f>NOT(ISERROR((FIND("Fakülte",E11))))</f>
        <v>0</v>
      </c>
      <c r="AD12" s="63" t="b">
        <f>NOT(ISERROR((FIND("Fakülte",O11))))</f>
        <v>0</v>
      </c>
      <c r="AE12" s="63" t="b">
        <f>NOT(ISERROR((FIND("Üniversite",E11))))</f>
        <v>0</v>
      </c>
      <c r="AF12" s="63" t="b">
        <f>NOT(ISERROR((FIND("Üniversite",O11))))</f>
        <v>0</v>
      </c>
      <c r="AG12" s="63" t="b">
        <f>NOT(ISERROR((FIND("Staj",E11))))</f>
        <v>0</v>
      </c>
      <c r="AH12" s="63" t="b">
        <f>NOT(ISERROR((FIND("Staj",O11))))</f>
        <v>0</v>
      </c>
      <c r="AI12" s="9" t="s">
        <v>521</v>
      </c>
    </row>
    <row r="13" spans="1:35" ht="14.25" customHeight="1" x14ac:dyDescent="0.3">
      <c r="A13" s="309"/>
      <c r="B13" s="306"/>
      <c r="C13" s="52">
        <f>+IF(D13="","",C11+1)</f>
        <v>5</v>
      </c>
      <c r="D13" s="154" t="s">
        <v>205</v>
      </c>
      <c r="E13" s="62" t="s">
        <v>449</v>
      </c>
      <c r="F13" s="57">
        <v>3</v>
      </c>
      <c r="G13" s="57">
        <v>0</v>
      </c>
      <c r="H13" s="57">
        <v>0</v>
      </c>
      <c r="I13" s="58">
        <f>IF(E13="","",SUM(F13,SUM(G13,H13)/2))</f>
        <v>3</v>
      </c>
      <c r="J13" s="59">
        <v>3</v>
      </c>
      <c r="K13" s="60"/>
      <c r="L13" s="306"/>
      <c r="M13" s="52">
        <f>+IF(N13="","",M11+1)</f>
        <v>5</v>
      </c>
      <c r="N13" s="154" t="s">
        <v>97</v>
      </c>
      <c r="O13" s="62" t="s">
        <v>98</v>
      </c>
      <c r="P13" s="57">
        <v>3</v>
      </c>
      <c r="Q13" s="57">
        <v>0</v>
      </c>
      <c r="R13" s="57">
        <v>0</v>
      </c>
      <c r="S13" s="58">
        <f>IF(O13="","",SUM(P13,SUM(Q13,R13)/2))</f>
        <v>3</v>
      </c>
      <c r="T13" s="59">
        <v>4</v>
      </c>
      <c r="U13" s="60"/>
      <c r="V13" s="63"/>
      <c r="W13" s="63" t="b">
        <f>NOT(ISERROR((FIND("Seçmeli",E13))))</f>
        <v>0</v>
      </c>
      <c r="X13" s="63" t="b">
        <f>NOT(ISERROR((FIND("Seçmeli",O13))))</f>
        <v>0</v>
      </c>
      <c r="Y13" s="63" t="str">
        <f>+IF(W13=TRUE,J13,"")</f>
        <v/>
      </c>
      <c r="Z13" s="63" t="str">
        <f>+IF(X13=TRUE,T13,"")</f>
        <v/>
      </c>
      <c r="AA13" s="63" t="b">
        <f>NOT(ISERROR((FIND("Bölüm",E13))))</f>
        <v>0</v>
      </c>
      <c r="AB13" s="63" t="b">
        <f>NOT(ISERROR((FIND("Bölüm",O13))))</f>
        <v>0</v>
      </c>
      <c r="AC13" s="63" t="b">
        <f>NOT(ISERROR((FIND("Fakülte",E13))))</f>
        <v>0</v>
      </c>
      <c r="AD13" s="63" t="b">
        <f>NOT(ISERROR((FIND("Fakülte",O13))))</f>
        <v>0</v>
      </c>
      <c r="AE13" s="63" t="b">
        <f>NOT(ISERROR((FIND("Üniversite",E13))))</f>
        <v>0</v>
      </c>
      <c r="AF13" s="63" t="b">
        <f>NOT(ISERROR((FIND("Üniversite",O13))))</f>
        <v>0</v>
      </c>
      <c r="AG13" s="63" t="b">
        <f>NOT(ISERROR((FIND("Staj",E13))))</f>
        <v>0</v>
      </c>
      <c r="AH13" s="63" t="b">
        <f>NOT(ISERROR((FIND("Staj",O13))))</f>
        <v>0</v>
      </c>
      <c r="AI13" s="9" t="str">
        <f>+IF(OR(D13&lt;&gt;"",N13&lt;&gt;""),"","boş")</f>
        <v/>
      </c>
    </row>
    <row r="14" spans="1:35" ht="14.25" hidden="1" customHeight="1" x14ac:dyDescent="0.3">
      <c r="A14" s="309"/>
      <c r="B14" s="306"/>
      <c r="C14" s="269"/>
      <c r="D14" s="294"/>
      <c r="E14" s="271" t="s">
        <v>625</v>
      </c>
      <c r="F14" s="269"/>
      <c r="G14" s="269"/>
      <c r="H14" s="269"/>
      <c r="I14" s="272"/>
      <c r="J14" s="272"/>
      <c r="K14" s="273"/>
      <c r="L14" s="306"/>
      <c r="M14" s="269"/>
      <c r="N14" s="294"/>
      <c r="O14" s="271" t="s">
        <v>377</v>
      </c>
      <c r="P14" s="269"/>
      <c r="Q14" s="269"/>
      <c r="R14" s="269"/>
      <c r="S14" s="272"/>
      <c r="T14" s="272"/>
      <c r="U14" s="273"/>
      <c r="V14" s="63"/>
      <c r="W14" s="63" t="b">
        <f>NOT(ISERROR((FIND("Seçmeli",E13))))</f>
        <v>0</v>
      </c>
      <c r="X14" s="63" t="b">
        <f>NOT(ISERROR((FIND("Seçmeli",O13))))</f>
        <v>0</v>
      </c>
      <c r="Y14" s="63" t="str">
        <f>+IF(W13=TRUE,J13,"")</f>
        <v/>
      </c>
      <c r="Z14" s="63" t="str">
        <f>+IF(X13=TRUE,T13,"")</f>
        <v/>
      </c>
      <c r="AA14" s="63" t="b">
        <f>NOT(ISERROR((FIND("Bölüm",E13))))</f>
        <v>0</v>
      </c>
      <c r="AB14" s="63" t="b">
        <f>NOT(ISERROR((FIND("Bölüm",O13))))</f>
        <v>0</v>
      </c>
      <c r="AC14" s="63" t="b">
        <f>NOT(ISERROR((FIND("Fakülte",E13))))</f>
        <v>0</v>
      </c>
      <c r="AD14" s="63" t="b">
        <f>NOT(ISERROR((FIND("Fakülte",O13))))</f>
        <v>0</v>
      </c>
      <c r="AE14" s="63" t="b">
        <f>NOT(ISERROR((FIND("Üniversite",E13))))</f>
        <v>0</v>
      </c>
      <c r="AF14" s="63" t="b">
        <f>NOT(ISERROR((FIND("Üniversite",O13))))</f>
        <v>0</v>
      </c>
      <c r="AG14" s="63" t="b">
        <f>NOT(ISERROR((FIND("Staj",E13))))</f>
        <v>0</v>
      </c>
      <c r="AH14" s="63" t="b">
        <f>NOT(ISERROR((FIND("Staj",O13))))</f>
        <v>0</v>
      </c>
      <c r="AI14" s="9" t="s">
        <v>521</v>
      </c>
    </row>
    <row r="15" spans="1:35" ht="14.25" customHeight="1" x14ac:dyDescent="0.3">
      <c r="A15" s="309"/>
      <c r="B15" s="306"/>
      <c r="C15" s="52">
        <f>+IF(D15="","",C13+1)</f>
        <v>6</v>
      </c>
      <c r="D15" s="154" t="s">
        <v>32</v>
      </c>
      <c r="E15" s="62" t="s">
        <v>33</v>
      </c>
      <c r="F15" s="57">
        <v>1</v>
      </c>
      <c r="G15" s="57">
        <v>2</v>
      </c>
      <c r="H15" s="57">
        <v>0</v>
      </c>
      <c r="I15" s="58">
        <f>IF(E15="","",SUM(F15,SUM(G15,H15)/2))</f>
        <v>2</v>
      </c>
      <c r="J15" s="59">
        <v>2</v>
      </c>
      <c r="K15" s="60"/>
      <c r="L15" s="306"/>
      <c r="M15" s="52">
        <f>+IF(N15="","",M13+1)</f>
        <v>6</v>
      </c>
      <c r="N15" s="154" t="s">
        <v>55</v>
      </c>
      <c r="O15" s="62" t="s">
        <v>56</v>
      </c>
      <c r="P15" s="57">
        <v>1</v>
      </c>
      <c r="Q15" s="57">
        <v>0</v>
      </c>
      <c r="R15" s="57">
        <v>0</v>
      </c>
      <c r="S15" s="58">
        <f>IF(O15="","",SUM(P15,SUM(Q15,R15)/2))</f>
        <v>1</v>
      </c>
      <c r="T15" s="59">
        <v>2</v>
      </c>
      <c r="U15" s="60"/>
      <c r="V15" s="63"/>
      <c r="W15" s="63" t="b">
        <f>NOT(ISERROR((FIND("Seçmeli",E15))))</f>
        <v>0</v>
      </c>
      <c r="X15" s="63" t="b">
        <f>NOT(ISERROR((FIND("Seçmeli",O15))))</f>
        <v>0</v>
      </c>
      <c r="Y15" s="63" t="str">
        <f>+IF(W15=TRUE,J15,"")</f>
        <v/>
      </c>
      <c r="Z15" s="63" t="str">
        <f>+IF(X15=TRUE,T15,"")</f>
        <v/>
      </c>
      <c r="AA15" s="63" t="b">
        <f>NOT(ISERROR((FIND("Bölüm",E15))))</f>
        <v>0</v>
      </c>
      <c r="AB15" s="63" t="b">
        <f>NOT(ISERROR((FIND("Bölüm",O15))))</f>
        <v>0</v>
      </c>
      <c r="AC15" s="63" t="b">
        <f>NOT(ISERROR((FIND("Fakülte",E15))))</f>
        <v>0</v>
      </c>
      <c r="AD15" s="63" t="b">
        <f>NOT(ISERROR((FIND("Fakülte",O15))))</f>
        <v>0</v>
      </c>
      <c r="AE15" s="63" t="b">
        <f>NOT(ISERROR((FIND("Üniversite",E15))))</f>
        <v>0</v>
      </c>
      <c r="AF15" s="63" t="b">
        <f>NOT(ISERROR((FIND("Üniversite",O15))))</f>
        <v>0</v>
      </c>
      <c r="AG15" s="63" t="b">
        <f>NOT(ISERROR((FIND("Staj",E15))))</f>
        <v>0</v>
      </c>
      <c r="AH15" s="63" t="b">
        <f>NOT(ISERROR((FIND("Staj",O15))))</f>
        <v>0</v>
      </c>
      <c r="AI15" s="9" t="str">
        <f>+IF(OR(D15&lt;&gt;"",N15&lt;&gt;""),"","boş")</f>
        <v/>
      </c>
    </row>
    <row r="16" spans="1:35" ht="14.25" hidden="1" customHeight="1" x14ac:dyDescent="0.3">
      <c r="A16" s="309"/>
      <c r="B16" s="306"/>
      <c r="C16" s="269"/>
      <c r="D16" s="294"/>
      <c r="E16" s="271" t="s">
        <v>527</v>
      </c>
      <c r="F16" s="269"/>
      <c r="G16" s="269"/>
      <c r="H16" s="269"/>
      <c r="I16" s="272"/>
      <c r="J16" s="272"/>
      <c r="K16" s="273"/>
      <c r="L16" s="306"/>
      <c r="M16" s="269"/>
      <c r="N16" s="294"/>
      <c r="O16" s="271" t="s">
        <v>373</v>
      </c>
      <c r="P16" s="269"/>
      <c r="Q16" s="269"/>
      <c r="R16" s="269"/>
      <c r="S16" s="272"/>
      <c r="T16" s="272"/>
      <c r="U16" s="273"/>
      <c r="V16" s="63"/>
      <c r="W16" s="63" t="b">
        <f>NOT(ISERROR((FIND("Seçmeli",E15))))</f>
        <v>0</v>
      </c>
      <c r="X16" s="63" t="b">
        <f>NOT(ISERROR((FIND("Seçmeli",O15))))</f>
        <v>0</v>
      </c>
      <c r="Y16" s="63" t="str">
        <f>+IF(W15=TRUE,J15,"")</f>
        <v/>
      </c>
      <c r="Z16" s="63" t="str">
        <f>+IF(X15=TRUE,T15,"")</f>
        <v/>
      </c>
      <c r="AA16" s="63" t="b">
        <f>NOT(ISERROR((FIND("Bölüm",E15))))</f>
        <v>0</v>
      </c>
      <c r="AB16" s="63" t="b">
        <f>NOT(ISERROR((FIND("Bölüm",O15))))</f>
        <v>0</v>
      </c>
      <c r="AC16" s="63" t="b">
        <f>NOT(ISERROR((FIND("Fakülte",E15))))</f>
        <v>0</v>
      </c>
      <c r="AD16" s="63" t="b">
        <f>NOT(ISERROR((FIND("Fakülte",O15))))</f>
        <v>0</v>
      </c>
      <c r="AE16" s="63" t="b">
        <f>NOT(ISERROR((FIND("Üniversite",E15))))</f>
        <v>0</v>
      </c>
      <c r="AF16" s="63" t="b">
        <f>NOT(ISERROR((FIND("Üniversite",O15))))</f>
        <v>0</v>
      </c>
      <c r="AG16" s="63" t="b">
        <f>NOT(ISERROR((FIND("Staj",E15))))</f>
        <v>0</v>
      </c>
      <c r="AH16" s="63" t="b">
        <f>NOT(ISERROR((FIND("Staj",O15))))</f>
        <v>0</v>
      </c>
      <c r="AI16" s="9" t="s">
        <v>521</v>
      </c>
    </row>
    <row r="17" spans="1:35" ht="14.25" customHeight="1" x14ac:dyDescent="0.3">
      <c r="A17" s="309"/>
      <c r="B17" s="306"/>
      <c r="C17" s="52">
        <f>+IF(D17="","",C15+1)</f>
        <v>7</v>
      </c>
      <c r="D17" s="154" t="s">
        <v>34</v>
      </c>
      <c r="E17" s="62" t="s">
        <v>35</v>
      </c>
      <c r="F17" s="57">
        <v>1</v>
      </c>
      <c r="G17" s="57">
        <v>2</v>
      </c>
      <c r="H17" s="57">
        <v>0</v>
      </c>
      <c r="I17" s="58">
        <f>IF(E17="","",SUM(F17,SUM(G17,H17)/2))</f>
        <v>2</v>
      </c>
      <c r="J17" s="59">
        <v>4</v>
      </c>
      <c r="K17" s="60"/>
      <c r="L17" s="306"/>
      <c r="M17" s="52">
        <f>+IF(N17="","",M15+1)</f>
        <v>7</v>
      </c>
      <c r="N17" s="154" t="s">
        <v>57</v>
      </c>
      <c r="O17" s="62" t="s">
        <v>58</v>
      </c>
      <c r="P17" s="57">
        <v>2</v>
      </c>
      <c r="Q17" s="57">
        <v>1</v>
      </c>
      <c r="R17" s="57">
        <v>0</v>
      </c>
      <c r="S17" s="58">
        <f>IF(O17="","",SUM(P17,SUM(Q17,R17)/2))</f>
        <v>2.5</v>
      </c>
      <c r="T17" s="59">
        <v>2</v>
      </c>
      <c r="U17" s="60"/>
      <c r="V17" s="63"/>
      <c r="W17" s="63" t="b">
        <f>NOT(ISERROR((FIND("Seçmeli",E17))))</f>
        <v>0</v>
      </c>
      <c r="X17" s="63" t="b">
        <f>NOT(ISERROR((FIND("Seçmeli",O17))))</f>
        <v>0</v>
      </c>
      <c r="Y17" s="63" t="str">
        <f>+IF(W17=TRUE,J17,"")</f>
        <v/>
      </c>
      <c r="Z17" s="63" t="str">
        <f>+IF(X17=TRUE,T17,"")</f>
        <v/>
      </c>
      <c r="AA17" s="63" t="b">
        <f>NOT(ISERROR((FIND("Bölüm",E17))))</f>
        <v>0</v>
      </c>
      <c r="AB17" s="63" t="b">
        <f>NOT(ISERROR((FIND("Bölüm",O17))))</f>
        <v>0</v>
      </c>
      <c r="AC17" s="63" t="b">
        <f>NOT(ISERROR((FIND("Fakülte",E17))))</f>
        <v>0</v>
      </c>
      <c r="AD17" s="63" t="b">
        <f>NOT(ISERROR((FIND("Fakülte",O17))))</f>
        <v>0</v>
      </c>
      <c r="AE17" s="63" t="b">
        <f>NOT(ISERROR((FIND("Üniversite",E17))))</f>
        <v>0</v>
      </c>
      <c r="AF17" s="63" t="b">
        <f>NOT(ISERROR((FIND("Üniversite",O17))))</f>
        <v>0</v>
      </c>
      <c r="AG17" s="63" t="b">
        <f>NOT(ISERROR((FIND("Staj",E17))))</f>
        <v>0</v>
      </c>
      <c r="AH17" s="63" t="b">
        <f>NOT(ISERROR((FIND("Staj",O17))))</f>
        <v>0</v>
      </c>
      <c r="AI17" s="9" t="str">
        <f>+IF(OR(D17&lt;&gt;"",N17&lt;&gt;""),"","boş")</f>
        <v/>
      </c>
    </row>
    <row r="18" spans="1:35" ht="14.25" hidden="1" customHeight="1" x14ac:dyDescent="0.3">
      <c r="A18" s="309"/>
      <c r="B18" s="306"/>
      <c r="C18" s="269"/>
      <c r="D18" s="294"/>
      <c r="E18" s="271" t="s">
        <v>529</v>
      </c>
      <c r="F18" s="269"/>
      <c r="G18" s="269"/>
      <c r="H18" s="269"/>
      <c r="I18" s="272"/>
      <c r="J18" s="272"/>
      <c r="K18" s="273"/>
      <c r="L18" s="306"/>
      <c r="M18" s="269"/>
      <c r="N18" s="294"/>
      <c r="O18" s="271" t="s">
        <v>372</v>
      </c>
      <c r="P18" s="269"/>
      <c r="Q18" s="269"/>
      <c r="R18" s="269"/>
      <c r="S18" s="272"/>
      <c r="T18" s="272"/>
      <c r="U18" s="273"/>
      <c r="V18" s="63"/>
      <c r="W18" s="63" t="b">
        <f>NOT(ISERROR((FIND("Seçmeli",E17))))</f>
        <v>0</v>
      </c>
      <c r="X18" s="63" t="b">
        <f>NOT(ISERROR((FIND("Seçmeli",O17))))</f>
        <v>0</v>
      </c>
      <c r="Y18" s="63" t="str">
        <f>+IF(W17=TRUE,J17,"")</f>
        <v/>
      </c>
      <c r="Z18" s="63" t="str">
        <f>+IF(X17=TRUE,T17,"")</f>
        <v/>
      </c>
      <c r="AA18" s="63" t="b">
        <f>NOT(ISERROR((FIND("Bölüm",E17))))</f>
        <v>0</v>
      </c>
      <c r="AB18" s="63" t="b">
        <f>NOT(ISERROR((FIND("Bölüm",O17))))</f>
        <v>0</v>
      </c>
      <c r="AC18" s="63" t="b">
        <f>NOT(ISERROR((FIND("Fakülte",E17))))</f>
        <v>0</v>
      </c>
      <c r="AD18" s="63" t="b">
        <f>NOT(ISERROR((FIND("Fakülte",O17))))</f>
        <v>0</v>
      </c>
      <c r="AE18" s="63" t="b">
        <f>NOT(ISERROR((FIND("Üniversite",E17))))</f>
        <v>0</v>
      </c>
      <c r="AF18" s="63" t="b">
        <f>NOT(ISERROR((FIND("Üniversite",O17))))</f>
        <v>0</v>
      </c>
      <c r="AG18" s="63" t="b">
        <f>NOT(ISERROR((FIND("Staj",E17))))</f>
        <v>0</v>
      </c>
      <c r="AH18" s="63" t="b">
        <f>NOT(ISERROR((FIND("Staj",O17))))</f>
        <v>0</v>
      </c>
      <c r="AI18" s="9" t="s">
        <v>521</v>
      </c>
    </row>
    <row r="19" spans="1:35" ht="14.25" customHeight="1" x14ac:dyDescent="0.3">
      <c r="A19" s="309"/>
      <c r="B19" s="306"/>
      <c r="C19" s="52">
        <f>+IF(D19="","",C17+1)</f>
        <v>8</v>
      </c>
      <c r="D19" s="154" t="s">
        <v>38</v>
      </c>
      <c r="E19" s="62" t="s">
        <v>39</v>
      </c>
      <c r="F19" s="57">
        <v>2</v>
      </c>
      <c r="G19" s="57">
        <v>1</v>
      </c>
      <c r="H19" s="57">
        <v>0</v>
      </c>
      <c r="I19" s="58">
        <f>IF(E19="","",SUM(F19,SUM(G19,H19)/2))</f>
        <v>2.5</v>
      </c>
      <c r="J19" s="59">
        <v>2</v>
      </c>
      <c r="K19" s="60"/>
      <c r="L19" s="306"/>
      <c r="M19" s="52" t="str">
        <f>+IF(N19="","",M17+1)</f>
        <v/>
      </c>
      <c r="N19" s="154"/>
      <c r="O19" s="62"/>
      <c r="P19" s="57"/>
      <c r="Q19" s="57"/>
      <c r="R19" s="57"/>
      <c r="S19" s="58" t="str">
        <f>IF(O19="","",SUM(P19,SUM(Q19,R19)/2))</f>
        <v/>
      </c>
      <c r="T19" s="59"/>
      <c r="U19" s="60"/>
      <c r="V19" s="63"/>
      <c r="W19" s="63" t="b">
        <f>NOT(ISERROR((FIND("Seçmeli",E19))))</f>
        <v>0</v>
      </c>
      <c r="X19" s="63" t="b">
        <f>NOT(ISERROR((FIND("Seçmeli",O19))))</f>
        <v>0</v>
      </c>
      <c r="Y19" s="63" t="str">
        <f>+IF(W19=TRUE,J19,"")</f>
        <v/>
      </c>
      <c r="Z19" s="63" t="str">
        <f>+IF(X19=TRUE,T19,"")</f>
        <v/>
      </c>
      <c r="AA19" s="63" t="b">
        <f>NOT(ISERROR((FIND("Bölüm",E19))))</f>
        <v>0</v>
      </c>
      <c r="AB19" s="63" t="b">
        <f>NOT(ISERROR((FIND("Bölüm",O19))))</f>
        <v>0</v>
      </c>
      <c r="AC19" s="63" t="b">
        <f>NOT(ISERROR((FIND("Fakülte",E19))))</f>
        <v>0</v>
      </c>
      <c r="AD19" s="63" t="b">
        <f>NOT(ISERROR((FIND("Fakülte",O19))))</f>
        <v>0</v>
      </c>
      <c r="AE19" s="63" t="b">
        <f>NOT(ISERROR((FIND("Üniversite",E19))))</f>
        <v>0</v>
      </c>
      <c r="AF19" s="63" t="b">
        <f>NOT(ISERROR((FIND("Üniversite",O19))))</f>
        <v>0</v>
      </c>
      <c r="AG19" s="63" t="b">
        <f>NOT(ISERROR((FIND("Staj",E19))))</f>
        <v>0</v>
      </c>
      <c r="AH19" s="63" t="b">
        <f>NOT(ISERROR((FIND("Staj",O19))))</f>
        <v>0</v>
      </c>
      <c r="AI19" s="9" t="str">
        <f>+IF(OR(D19&lt;&gt;"",N19&lt;&gt;""),"","boş")</f>
        <v/>
      </c>
    </row>
    <row r="20" spans="1:35" ht="14.25" hidden="1" customHeight="1" x14ac:dyDescent="0.3">
      <c r="A20" s="309"/>
      <c r="B20" s="306"/>
      <c r="C20" s="269"/>
      <c r="D20" s="294"/>
      <c r="E20" s="271" t="s">
        <v>369</v>
      </c>
      <c r="F20" s="269"/>
      <c r="G20" s="269"/>
      <c r="H20" s="269"/>
      <c r="I20" s="272"/>
      <c r="J20" s="272"/>
      <c r="K20" s="273"/>
      <c r="L20" s="306"/>
      <c r="M20" s="269"/>
      <c r="N20" s="294"/>
      <c r="O20" s="271"/>
      <c r="P20" s="269"/>
      <c r="Q20" s="269"/>
      <c r="R20" s="269"/>
      <c r="S20" s="272"/>
      <c r="T20" s="272"/>
      <c r="U20" s="273"/>
      <c r="V20" s="63"/>
      <c r="W20" s="63" t="b">
        <f>NOT(ISERROR((FIND("Seçmeli",E19))))</f>
        <v>0</v>
      </c>
      <c r="X20" s="63" t="b">
        <f>NOT(ISERROR((FIND("Seçmeli",O19))))</f>
        <v>0</v>
      </c>
      <c r="Y20" s="63" t="str">
        <f>+IF(W19=TRUE,J19,"")</f>
        <v/>
      </c>
      <c r="Z20" s="63" t="str">
        <f>+IF(X19=TRUE,T19,"")</f>
        <v/>
      </c>
      <c r="AA20" s="63" t="b">
        <f>NOT(ISERROR((FIND("Bölüm",E19))))</f>
        <v>0</v>
      </c>
      <c r="AB20" s="63" t="b">
        <f>NOT(ISERROR((FIND("Bölüm",O19))))</f>
        <v>0</v>
      </c>
      <c r="AC20" s="63" t="b">
        <f>NOT(ISERROR((FIND("Fakülte",E19))))</f>
        <v>0</v>
      </c>
      <c r="AD20" s="63" t="b">
        <f>NOT(ISERROR((FIND("Fakülte",O19))))</f>
        <v>0</v>
      </c>
      <c r="AE20" s="63" t="b">
        <f>NOT(ISERROR((FIND("Üniversite",E19))))</f>
        <v>0</v>
      </c>
      <c r="AF20" s="63" t="b">
        <f>NOT(ISERROR((FIND("Üniversite",O19))))</f>
        <v>0</v>
      </c>
      <c r="AG20" s="63" t="b">
        <f>NOT(ISERROR((FIND("Staj",E19))))</f>
        <v>0</v>
      </c>
      <c r="AH20" s="63" t="b">
        <f>NOT(ISERROR((FIND("Staj",O19))))</f>
        <v>0</v>
      </c>
      <c r="AI20" s="9" t="s">
        <v>521</v>
      </c>
    </row>
    <row r="21" spans="1:35" ht="14.25" customHeight="1" x14ac:dyDescent="0.3">
      <c r="A21" s="309"/>
      <c r="B21" s="306"/>
      <c r="C21" s="52" t="str">
        <f>+IF(D21="","",C19+1)</f>
        <v/>
      </c>
      <c r="D21" s="154"/>
      <c r="E21" s="62"/>
      <c r="F21" s="57"/>
      <c r="G21" s="57"/>
      <c r="H21" s="57"/>
      <c r="I21" s="58" t="str">
        <f>IF(E21="","",SUM(F21,SUM(G21,H21)/2))</f>
        <v/>
      </c>
      <c r="J21" s="59"/>
      <c r="K21" s="60"/>
      <c r="L21" s="306"/>
      <c r="M21" s="52" t="str">
        <f>+IF(N21="","",M19+1)</f>
        <v/>
      </c>
      <c r="N21" s="154"/>
      <c r="O21" s="62"/>
      <c r="P21" s="57"/>
      <c r="Q21" s="57"/>
      <c r="R21" s="57"/>
      <c r="S21" s="58" t="str">
        <f>IF(O21="","",SUM(P21,SUM(Q21,R21)/2))</f>
        <v/>
      </c>
      <c r="T21" s="59"/>
      <c r="U21" s="60"/>
      <c r="V21" s="63"/>
      <c r="W21" s="63" t="b">
        <f>NOT(ISERROR((FIND("Seçmeli",E21))))</f>
        <v>0</v>
      </c>
      <c r="X21" s="63" t="b">
        <f>NOT(ISERROR((FIND("Seçmeli",O21))))</f>
        <v>0</v>
      </c>
      <c r="Y21" s="63" t="str">
        <f>+IF(W21=TRUE,J21,"")</f>
        <v/>
      </c>
      <c r="Z21" s="63" t="str">
        <f>+IF(X21=TRUE,T21,"")</f>
        <v/>
      </c>
      <c r="AA21" s="63" t="b">
        <f>NOT(ISERROR((FIND("Bölüm",E21))))</f>
        <v>0</v>
      </c>
      <c r="AB21" s="63" t="b">
        <f>NOT(ISERROR((FIND("Bölüm",O21))))</f>
        <v>0</v>
      </c>
      <c r="AC21" s="63" t="b">
        <f>NOT(ISERROR((FIND("Fakülte",E21))))</f>
        <v>0</v>
      </c>
      <c r="AD21" s="63" t="b">
        <f>NOT(ISERROR((FIND("Fakülte",O21))))</f>
        <v>0</v>
      </c>
      <c r="AE21" s="63" t="b">
        <f>NOT(ISERROR((FIND("Üniversite",E21))))</f>
        <v>0</v>
      </c>
      <c r="AF21" s="63" t="b">
        <f>NOT(ISERROR((FIND("Üniversite",O21))))</f>
        <v>0</v>
      </c>
      <c r="AG21" s="63" t="b">
        <f>NOT(ISERROR((FIND("Staj",E21))))</f>
        <v>0</v>
      </c>
      <c r="AH21" s="63" t="b">
        <f>NOT(ISERROR((FIND("Staj",O21))))</f>
        <v>0</v>
      </c>
      <c r="AI21" s="9" t="str">
        <f>+IF(OR(D21&lt;&gt;"",N21&lt;&gt;""),"","boş")</f>
        <v>boş</v>
      </c>
    </row>
    <row r="22" spans="1:35" ht="14.25" hidden="1" customHeight="1" x14ac:dyDescent="0.3">
      <c r="A22" s="309"/>
      <c r="B22" s="306"/>
      <c r="C22" s="269"/>
      <c r="D22" s="294"/>
      <c r="E22" s="271"/>
      <c r="F22" s="269"/>
      <c r="G22" s="269"/>
      <c r="H22" s="269"/>
      <c r="I22" s="272"/>
      <c r="J22" s="272"/>
      <c r="K22" s="273"/>
      <c r="L22" s="306"/>
      <c r="M22" s="269"/>
      <c r="N22" s="294"/>
      <c r="O22" s="271"/>
      <c r="P22" s="269"/>
      <c r="Q22" s="269"/>
      <c r="R22" s="269"/>
      <c r="S22" s="272"/>
      <c r="T22" s="272"/>
      <c r="U22" s="273"/>
      <c r="V22" s="63"/>
      <c r="W22" s="63" t="b">
        <f>NOT(ISERROR((FIND("Seçmeli",E21))))</f>
        <v>0</v>
      </c>
      <c r="X22" s="63" t="b">
        <f>NOT(ISERROR((FIND("Seçmeli",O21))))</f>
        <v>0</v>
      </c>
      <c r="Y22" s="63" t="str">
        <f>+IF(W21=TRUE,J21,"")</f>
        <v/>
      </c>
      <c r="Z22" s="63" t="str">
        <f>+IF(X21=TRUE,T21,"")</f>
        <v/>
      </c>
      <c r="AA22" s="63" t="b">
        <f>NOT(ISERROR((FIND("Bölüm",E21))))</f>
        <v>0</v>
      </c>
      <c r="AB22" s="63" t="b">
        <f>NOT(ISERROR((FIND("Bölüm",O21))))</f>
        <v>0</v>
      </c>
      <c r="AC22" s="63" t="b">
        <f>NOT(ISERROR((FIND("Fakülte",E21))))</f>
        <v>0</v>
      </c>
      <c r="AD22" s="63" t="b">
        <f>NOT(ISERROR((FIND("Fakülte",O21))))</f>
        <v>0</v>
      </c>
      <c r="AE22" s="63" t="b">
        <f>NOT(ISERROR((FIND("Üniversite",E21))))</f>
        <v>0</v>
      </c>
      <c r="AF22" s="63" t="b">
        <f>NOT(ISERROR((FIND("Üniversite",O21))))</f>
        <v>0</v>
      </c>
      <c r="AG22" s="63" t="b">
        <f>NOT(ISERROR((FIND("Staj",E21))))</f>
        <v>0</v>
      </c>
      <c r="AH22" s="63" t="b">
        <f>NOT(ISERROR((FIND("Staj",O21))))</f>
        <v>0</v>
      </c>
      <c r="AI22" s="9" t="s">
        <v>521</v>
      </c>
    </row>
    <row r="23" spans="1:35" ht="14.25" customHeight="1" x14ac:dyDescent="0.3">
      <c r="A23" s="309"/>
      <c r="B23" s="306"/>
      <c r="C23" s="52" t="str">
        <f>+IF(D23="","",C21+1)</f>
        <v/>
      </c>
      <c r="D23" s="154"/>
      <c r="E23" s="62"/>
      <c r="F23" s="57"/>
      <c r="G23" s="57"/>
      <c r="H23" s="57"/>
      <c r="I23" s="58" t="str">
        <f>IF(E23="","",SUM(F23,SUM(G23,H23)/2))</f>
        <v/>
      </c>
      <c r="J23" s="59"/>
      <c r="K23" s="60"/>
      <c r="L23" s="306"/>
      <c r="M23" s="52" t="str">
        <f>+IF(N23="","",M21+1)</f>
        <v/>
      </c>
      <c r="N23" s="154"/>
      <c r="O23" s="62"/>
      <c r="P23" s="57"/>
      <c r="Q23" s="57"/>
      <c r="R23" s="57"/>
      <c r="S23" s="58" t="str">
        <f>IF(O23="","",SUM(P23,SUM(Q23,R23)/2))</f>
        <v/>
      </c>
      <c r="T23" s="59"/>
      <c r="U23" s="60"/>
      <c r="V23" s="63"/>
      <c r="W23" s="63" t="b">
        <f>NOT(ISERROR((FIND("Seçmeli",E23))))</f>
        <v>0</v>
      </c>
      <c r="X23" s="63" t="b">
        <f>NOT(ISERROR((FIND("Seçmeli",O23))))</f>
        <v>0</v>
      </c>
      <c r="Y23" s="63" t="str">
        <f>+IF(W23=TRUE,J23,"")</f>
        <v/>
      </c>
      <c r="Z23" s="63" t="str">
        <f>+IF(X23=TRUE,T23,"")</f>
        <v/>
      </c>
      <c r="AA23" s="63" t="b">
        <f>NOT(ISERROR((FIND("Bölüm",E23))))</f>
        <v>0</v>
      </c>
      <c r="AB23" s="63" t="b">
        <f>NOT(ISERROR((FIND("Bölüm",O23))))</f>
        <v>0</v>
      </c>
      <c r="AC23" s="63" t="b">
        <f>NOT(ISERROR((FIND("Fakülte",E23))))</f>
        <v>0</v>
      </c>
      <c r="AD23" s="63" t="b">
        <f>NOT(ISERROR((FIND("Fakülte",O23))))</f>
        <v>0</v>
      </c>
      <c r="AE23" s="63" t="b">
        <f>NOT(ISERROR((FIND("Üniversite",E23))))</f>
        <v>0</v>
      </c>
      <c r="AF23" s="63" t="b">
        <f>NOT(ISERROR((FIND("Üniversite",O23))))</f>
        <v>0</v>
      </c>
      <c r="AG23" s="63" t="b">
        <f>NOT(ISERROR((FIND("Staj",E23))))</f>
        <v>0</v>
      </c>
      <c r="AH23" s="63" t="b">
        <f>NOT(ISERROR((FIND("Staj",O23))))</f>
        <v>0</v>
      </c>
      <c r="AI23" s="9" t="str">
        <f>+IF(OR(D23&lt;&gt;"",N23&lt;&gt;""),"","boş")</f>
        <v>boş</v>
      </c>
    </row>
    <row r="24" spans="1:35" ht="14.25" hidden="1" customHeight="1" x14ac:dyDescent="0.3">
      <c r="A24" s="309"/>
      <c r="B24" s="306"/>
      <c r="C24" s="269"/>
      <c r="D24" s="294"/>
      <c r="E24" s="271"/>
      <c r="F24" s="269"/>
      <c r="G24" s="269"/>
      <c r="H24" s="269"/>
      <c r="I24" s="272"/>
      <c r="J24" s="272"/>
      <c r="K24" s="273"/>
      <c r="L24" s="306"/>
      <c r="M24" s="269"/>
      <c r="N24" s="294"/>
      <c r="O24" s="271"/>
      <c r="P24" s="269"/>
      <c r="Q24" s="269"/>
      <c r="R24" s="269"/>
      <c r="S24" s="272"/>
      <c r="T24" s="272"/>
      <c r="U24" s="273"/>
      <c r="V24" s="63"/>
      <c r="W24" s="63" t="b">
        <f>NOT(ISERROR((FIND("Seçmeli",E23))))</f>
        <v>0</v>
      </c>
      <c r="X24" s="63" t="b">
        <f>NOT(ISERROR((FIND("Seçmeli",O23))))</f>
        <v>0</v>
      </c>
      <c r="Y24" s="63" t="str">
        <f>+IF(W23=TRUE,J23,"")</f>
        <v/>
      </c>
      <c r="Z24" s="63" t="str">
        <f>+IF(X23=TRUE,T23,"")</f>
        <v/>
      </c>
      <c r="AA24" s="63" t="b">
        <f>NOT(ISERROR((FIND("Bölüm",E23))))</f>
        <v>0</v>
      </c>
      <c r="AB24" s="63" t="b">
        <f>NOT(ISERROR((FIND("Bölüm",O23))))</f>
        <v>0</v>
      </c>
      <c r="AC24" s="63" t="b">
        <f>NOT(ISERROR((FIND("Fakülte",E23))))</f>
        <v>0</v>
      </c>
      <c r="AD24" s="63" t="b">
        <f>NOT(ISERROR((FIND("Fakülte",O23))))</f>
        <v>0</v>
      </c>
      <c r="AE24" s="63" t="b">
        <f>NOT(ISERROR((FIND("Üniversite",E23))))</f>
        <v>0</v>
      </c>
      <c r="AF24" s="63" t="b">
        <f>NOT(ISERROR((FIND("Üniversite",O23))))</f>
        <v>0</v>
      </c>
      <c r="AG24" s="63" t="b">
        <f>NOT(ISERROR((FIND("Staj",E23))))</f>
        <v>0</v>
      </c>
      <c r="AH24" s="63" t="b">
        <f>NOT(ISERROR((FIND("Staj",O23))))</f>
        <v>0</v>
      </c>
      <c r="AI24" s="9" t="s">
        <v>521</v>
      </c>
    </row>
    <row r="25" spans="1:35" ht="14.25" customHeight="1" x14ac:dyDescent="0.3">
      <c r="A25" s="309"/>
      <c r="B25" s="306"/>
      <c r="C25" s="72"/>
      <c r="D25" s="73"/>
      <c r="E25" s="78" t="s">
        <v>40</v>
      </c>
      <c r="F25" s="74">
        <f t="shared" ref="F25:J25" si="2">+SUM(F5:F24)</f>
        <v>19</v>
      </c>
      <c r="G25" s="75">
        <f t="shared" si="2"/>
        <v>5</v>
      </c>
      <c r="H25" s="75">
        <f t="shared" si="2"/>
        <v>4</v>
      </c>
      <c r="I25" s="75">
        <f t="shared" si="2"/>
        <v>23.5</v>
      </c>
      <c r="J25" s="76">
        <f t="shared" si="2"/>
        <v>30</v>
      </c>
      <c r="K25" s="77"/>
      <c r="L25" s="306"/>
      <c r="M25" s="72"/>
      <c r="N25" s="73"/>
      <c r="O25" s="78" t="s">
        <v>40</v>
      </c>
      <c r="P25" s="74">
        <f t="shared" ref="P25:T25" si="3">+SUM(P5:P24)</f>
        <v>18</v>
      </c>
      <c r="Q25" s="75">
        <f t="shared" si="3"/>
        <v>3</v>
      </c>
      <c r="R25" s="75">
        <f t="shared" si="3"/>
        <v>2</v>
      </c>
      <c r="S25" s="75">
        <f t="shared" si="3"/>
        <v>20.5</v>
      </c>
      <c r="T25" s="76">
        <f t="shared" si="3"/>
        <v>30</v>
      </c>
      <c r="U25" s="77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9"/>
    </row>
    <row r="26" spans="1:35" ht="14.25" customHeight="1" x14ac:dyDescent="0.3">
      <c r="A26" s="310"/>
      <c r="B26" s="307"/>
      <c r="C26" s="86"/>
      <c r="D26" s="87"/>
      <c r="E26" s="88" t="s">
        <v>41</v>
      </c>
      <c r="F26" s="90">
        <f t="shared" ref="F26:J26" si="4">F25</f>
        <v>19</v>
      </c>
      <c r="G26" s="90">
        <f t="shared" si="4"/>
        <v>5</v>
      </c>
      <c r="H26" s="90">
        <f t="shared" si="4"/>
        <v>4</v>
      </c>
      <c r="I26" s="90">
        <f t="shared" si="4"/>
        <v>23.5</v>
      </c>
      <c r="J26" s="91">
        <f t="shared" si="4"/>
        <v>30</v>
      </c>
      <c r="K26" s="92"/>
      <c r="L26" s="307"/>
      <c r="M26" s="86"/>
      <c r="N26" s="87"/>
      <c r="O26" s="88" t="s">
        <v>41</v>
      </c>
      <c r="P26" s="90">
        <f t="shared" ref="P26:T26" si="5">F26+P25</f>
        <v>37</v>
      </c>
      <c r="Q26" s="90">
        <f t="shared" si="5"/>
        <v>8</v>
      </c>
      <c r="R26" s="90">
        <f t="shared" si="5"/>
        <v>6</v>
      </c>
      <c r="S26" s="90">
        <f t="shared" si="5"/>
        <v>44</v>
      </c>
      <c r="T26" s="91">
        <f t="shared" si="5"/>
        <v>60</v>
      </c>
      <c r="U26" s="92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9"/>
    </row>
    <row r="27" spans="1:35" ht="14.25" customHeight="1" x14ac:dyDescent="0.3">
      <c r="A27" s="327" t="s">
        <v>59</v>
      </c>
      <c r="B27" s="263">
        <v>3</v>
      </c>
      <c r="C27" s="264" t="s">
        <v>5</v>
      </c>
      <c r="D27" s="265" t="s">
        <v>6</v>
      </c>
      <c r="E27" s="265" t="s">
        <v>7</v>
      </c>
      <c r="F27" s="266" t="s">
        <v>8</v>
      </c>
      <c r="G27" s="266" t="s">
        <v>9</v>
      </c>
      <c r="H27" s="266" t="s">
        <v>10</v>
      </c>
      <c r="I27" s="266" t="s">
        <v>11</v>
      </c>
      <c r="J27" s="267" t="s">
        <v>3</v>
      </c>
      <c r="K27" s="268" t="s">
        <v>12</v>
      </c>
      <c r="L27" s="263">
        <v>4</v>
      </c>
      <c r="M27" s="264" t="s">
        <v>5</v>
      </c>
      <c r="N27" s="265" t="s">
        <v>6</v>
      </c>
      <c r="O27" s="265" t="s">
        <v>7</v>
      </c>
      <c r="P27" s="266" t="s">
        <v>8</v>
      </c>
      <c r="Q27" s="266" t="s">
        <v>9</v>
      </c>
      <c r="R27" s="266" t="s">
        <v>10</v>
      </c>
      <c r="S27" s="266" t="s">
        <v>11</v>
      </c>
      <c r="T27" s="267" t="s">
        <v>3</v>
      </c>
      <c r="U27" s="268" t="s">
        <v>12</v>
      </c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9"/>
    </row>
    <row r="28" spans="1:35" ht="14.25" customHeight="1" x14ac:dyDescent="0.3">
      <c r="A28" s="309"/>
      <c r="B28" s="328" t="s">
        <v>60</v>
      </c>
      <c r="C28" s="52">
        <f>+IF(D28="","",1)</f>
        <v>1</v>
      </c>
      <c r="D28" s="154" t="s">
        <v>61</v>
      </c>
      <c r="E28" s="62" t="s">
        <v>62</v>
      </c>
      <c r="F28" s="57">
        <v>3</v>
      </c>
      <c r="G28" s="57">
        <v>0</v>
      </c>
      <c r="H28" s="57">
        <v>0</v>
      </c>
      <c r="I28" s="58">
        <f>IF(E28="","",SUM(F28,SUM(G28,H28)/2))</f>
        <v>3</v>
      </c>
      <c r="J28" s="59">
        <v>4</v>
      </c>
      <c r="K28" s="60"/>
      <c r="L28" s="328" t="s">
        <v>79</v>
      </c>
      <c r="M28" s="52">
        <f>+IF(N28="","",1)</f>
        <v>1</v>
      </c>
      <c r="N28" s="154" t="s">
        <v>455</v>
      </c>
      <c r="O28" s="62" t="s">
        <v>456</v>
      </c>
      <c r="P28" s="57">
        <v>3</v>
      </c>
      <c r="Q28" s="57">
        <v>0</v>
      </c>
      <c r="R28" s="57">
        <v>0</v>
      </c>
      <c r="S28" s="58">
        <f>IF(O28="","",SUM(P28,SUM(Q28,R28)/2))</f>
        <v>3</v>
      </c>
      <c r="T28" s="59">
        <v>4</v>
      </c>
      <c r="U28" s="60"/>
      <c r="V28" s="63"/>
      <c r="W28" s="63" t="b">
        <f>NOT(ISERROR((FIND("Seçmeli",E28))))</f>
        <v>0</v>
      </c>
      <c r="X28" s="63" t="b">
        <f>NOT(ISERROR((FIND("Seçmeli",O28))))</f>
        <v>0</v>
      </c>
      <c r="Y28" s="63" t="str">
        <f>+IF(W28=TRUE,J28,"")</f>
        <v/>
      </c>
      <c r="Z28" s="63" t="str">
        <f>+IF(X28=TRUE,T28,"")</f>
        <v/>
      </c>
      <c r="AA28" s="63" t="b">
        <f>NOT(ISERROR((FIND("Bölüm",E28))))</f>
        <v>0</v>
      </c>
      <c r="AB28" s="63" t="b">
        <f>NOT(ISERROR((FIND("Bölüm",O28))))</f>
        <v>0</v>
      </c>
      <c r="AC28" s="63" t="b">
        <f>NOT(ISERROR((FIND("Fakülte",E28))))</f>
        <v>0</v>
      </c>
      <c r="AD28" s="63" t="b">
        <f>NOT(ISERROR((FIND("Fakülte",O28))))</f>
        <v>0</v>
      </c>
      <c r="AE28" s="63" t="b">
        <f>NOT(ISERROR((FIND("Üniversite",E28))))</f>
        <v>0</v>
      </c>
      <c r="AF28" s="63" t="b">
        <f>NOT(ISERROR((FIND("Üniversite",O28))))</f>
        <v>0</v>
      </c>
      <c r="AG28" s="63" t="b">
        <f>NOT(ISERROR((FIND("Staj",E28))))</f>
        <v>0</v>
      </c>
      <c r="AH28" s="63" t="b">
        <f>NOT(ISERROR((FIND("Staj",O28))))</f>
        <v>0</v>
      </c>
      <c r="AI28" s="9" t="str">
        <f>+IF(OR(D28&lt;&gt;"",N28&lt;&gt;""),"","boş")</f>
        <v/>
      </c>
    </row>
    <row r="29" spans="1:35" ht="14.25" hidden="1" customHeight="1" x14ac:dyDescent="0.3">
      <c r="A29" s="309"/>
      <c r="B29" s="306"/>
      <c r="C29" s="269"/>
      <c r="D29" s="294"/>
      <c r="E29" s="271" t="s">
        <v>374</v>
      </c>
      <c r="F29" s="269"/>
      <c r="G29" s="269"/>
      <c r="H29" s="269"/>
      <c r="I29" s="272"/>
      <c r="J29" s="272"/>
      <c r="K29" s="273"/>
      <c r="L29" s="306"/>
      <c r="M29" s="269"/>
      <c r="N29" s="294"/>
      <c r="O29" s="271" t="s">
        <v>626</v>
      </c>
      <c r="P29" s="269"/>
      <c r="Q29" s="269"/>
      <c r="R29" s="269"/>
      <c r="S29" s="272"/>
      <c r="T29" s="272"/>
      <c r="U29" s="273"/>
      <c r="V29" s="63"/>
      <c r="W29" s="63" t="b">
        <f>NOT(ISERROR((FIND("Seçmeli",E28))))</f>
        <v>0</v>
      </c>
      <c r="X29" s="63" t="b">
        <f>NOT(ISERROR((FIND("Seçmeli",O28))))</f>
        <v>0</v>
      </c>
      <c r="Y29" s="63" t="str">
        <f>+IF(W28=TRUE,J28,"")</f>
        <v/>
      </c>
      <c r="Z29" s="63" t="str">
        <f>+IF(X28=TRUE,T28,"")</f>
        <v/>
      </c>
      <c r="AA29" s="63" t="b">
        <f>NOT(ISERROR((FIND("Bölüm",E28))))</f>
        <v>0</v>
      </c>
      <c r="AB29" s="63" t="b">
        <f>NOT(ISERROR((FIND("Bölüm",O28))))</f>
        <v>0</v>
      </c>
      <c r="AC29" s="63" t="b">
        <f>NOT(ISERROR((FIND("Fakülte",E28))))</f>
        <v>0</v>
      </c>
      <c r="AD29" s="63" t="b">
        <f>NOT(ISERROR((FIND("Fakülte",O28))))</f>
        <v>0</v>
      </c>
      <c r="AE29" s="63" t="b">
        <f>NOT(ISERROR((FIND("Üniversite",E28))))</f>
        <v>0</v>
      </c>
      <c r="AF29" s="63" t="b">
        <f>NOT(ISERROR((FIND("Üniversite",O28))))</f>
        <v>0</v>
      </c>
      <c r="AG29" s="63" t="b">
        <f>NOT(ISERROR((FIND("Staj",E28))))</f>
        <v>0</v>
      </c>
      <c r="AH29" s="63" t="b">
        <f>NOT(ISERROR((FIND("Staj",O28))))</f>
        <v>0</v>
      </c>
      <c r="AI29" s="9" t="s">
        <v>521</v>
      </c>
    </row>
    <row r="30" spans="1:35" ht="14.25" customHeight="1" x14ac:dyDescent="0.3">
      <c r="A30" s="309"/>
      <c r="B30" s="306"/>
      <c r="C30" s="52">
        <f>+IF(D30="","",C28+1)</f>
        <v>2</v>
      </c>
      <c r="D30" s="154" t="s">
        <v>361</v>
      </c>
      <c r="E30" s="62" t="s">
        <v>196</v>
      </c>
      <c r="F30" s="57">
        <v>3</v>
      </c>
      <c r="G30" s="57">
        <v>0</v>
      </c>
      <c r="H30" s="57">
        <v>0</v>
      </c>
      <c r="I30" s="58">
        <f>IF(E30="","",SUM(F30,SUM(G30,H30)/2))</f>
        <v>3</v>
      </c>
      <c r="J30" s="59">
        <v>5</v>
      </c>
      <c r="K30" s="60"/>
      <c r="L30" s="306"/>
      <c r="M30" s="52">
        <f>+IF(N30="","",M28+1)</f>
        <v>2</v>
      </c>
      <c r="N30" s="154" t="s">
        <v>206</v>
      </c>
      <c r="O30" s="62" t="s">
        <v>207</v>
      </c>
      <c r="P30" s="57">
        <v>3</v>
      </c>
      <c r="Q30" s="57">
        <v>0</v>
      </c>
      <c r="R30" s="57">
        <v>0</v>
      </c>
      <c r="S30" s="58">
        <f>IF(O30="","",SUM(P30,SUM(Q30,R30)/2))</f>
        <v>3</v>
      </c>
      <c r="T30" s="59">
        <v>5</v>
      </c>
      <c r="U30" s="60" t="s">
        <v>208</v>
      </c>
      <c r="V30" s="63"/>
      <c r="W30" s="63" t="b">
        <f>NOT(ISERROR((FIND("Seçmeli",E30))))</f>
        <v>0</v>
      </c>
      <c r="X30" s="63" t="b">
        <f>NOT(ISERROR((FIND("Seçmeli",O30))))</f>
        <v>0</v>
      </c>
      <c r="Y30" s="63" t="str">
        <f>+IF(W30=TRUE,J30,"")</f>
        <v/>
      </c>
      <c r="Z30" s="63" t="str">
        <f>+IF(X30=TRUE,T30,"")</f>
        <v/>
      </c>
      <c r="AA30" s="63" t="b">
        <f>NOT(ISERROR((FIND("Bölüm",E30))))</f>
        <v>0</v>
      </c>
      <c r="AB30" s="63" t="b">
        <f>NOT(ISERROR((FIND("Bölüm",O30))))</f>
        <v>0</v>
      </c>
      <c r="AC30" s="63" t="b">
        <f>NOT(ISERROR((FIND("Fakülte",E30))))</f>
        <v>0</v>
      </c>
      <c r="AD30" s="63" t="b">
        <f>NOT(ISERROR((FIND("Fakülte",O30))))</f>
        <v>0</v>
      </c>
      <c r="AE30" s="63" t="b">
        <f>NOT(ISERROR((FIND("Üniversite",E30))))</f>
        <v>0</v>
      </c>
      <c r="AF30" s="63" t="b">
        <f>NOT(ISERROR((FIND("Üniversite",O30))))</f>
        <v>0</v>
      </c>
      <c r="AG30" s="63" t="b">
        <f>NOT(ISERROR((FIND("Staj",E30))))</f>
        <v>0</v>
      </c>
      <c r="AH30" s="63" t="b">
        <f>NOT(ISERROR((FIND("Staj",O30))))</f>
        <v>0</v>
      </c>
      <c r="AI30" s="9" t="str">
        <f>+IF(OR(D30&lt;&gt;"",N30&lt;&gt;""),"","boş")</f>
        <v/>
      </c>
    </row>
    <row r="31" spans="1:35" ht="14.25" hidden="1" customHeight="1" x14ac:dyDescent="0.3">
      <c r="A31" s="309"/>
      <c r="B31" s="306"/>
      <c r="C31" s="269"/>
      <c r="D31" s="294"/>
      <c r="E31" s="271" t="s">
        <v>371</v>
      </c>
      <c r="F31" s="269"/>
      <c r="G31" s="269"/>
      <c r="H31" s="269"/>
      <c r="I31" s="272"/>
      <c r="J31" s="272"/>
      <c r="K31" s="273"/>
      <c r="L31" s="306"/>
      <c r="M31" s="269"/>
      <c r="N31" s="294"/>
      <c r="O31" s="271" t="s">
        <v>627</v>
      </c>
      <c r="P31" s="269"/>
      <c r="Q31" s="269"/>
      <c r="R31" s="269"/>
      <c r="S31" s="272"/>
      <c r="T31" s="272"/>
      <c r="U31" s="273"/>
      <c r="V31" s="63"/>
      <c r="W31" s="63" t="b">
        <f>NOT(ISERROR((FIND("Seçmeli",E30))))</f>
        <v>0</v>
      </c>
      <c r="X31" s="63" t="b">
        <f>NOT(ISERROR((FIND("Seçmeli",O30))))</f>
        <v>0</v>
      </c>
      <c r="Y31" s="63" t="str">
        <f>+IF(W30=TRUE,J30,"")</f>
        <v/>
      </c>
      <c r="Z31" s="63" t="str">
        <f>+IF(X30=TRUE,T30,"")</f>
        <v/>
      </c>
      <c r="AA31" s="63" t="b">
        <f>NOT(ISERROR((FIND("Bölüm",E30))))</f>
        <v>0</v>
      </c>
      <c r="AB31" s="63" t="b">
        <f>NOT(ISERROR((FIND("Bölüm",O30))))</f>
        <v>0</v>
      </c>
      <c r="AC31" s="63" t="b">
        <f>NOT(ISERROR((FIND("Fakülte",E30))))</f>
        <v>0</v>
      </c>
      <c r="AD31" s="63" t="b">
        <f>NOT(ISERROR((FIND("Fakülte",O30))))</f>
        <v>0</v>
      </c>
      <c r="AE31" s="63" t="b">
        <f>NOT(ISERROR((FIND("Üniversite",E30))))</f>
        <v>0</v>
      </c>
      <c r="AF31" s="63" t="b">
        <f>NOT(ISERROR((FIND("Üniversite",O30))))</f>
        <v>0</v>
      </c>
      <c r="AG31" s="63" t="b">
        <f>NOT(ISERROR((FIND("Staj",E30))))</f>
        <v>0</v>
      </c>
      <c r="AH31" s="63" t="b">
        <f>NOT(ISERROR((FIND("Staj",O30))))</f>
        <v>0</v>
      </c>
      <c r="AI31" s="9" t="s">
        <v>521</v>
      </c>
    </row>
    <row r="32" spans="1:35" ht="14.25" customHeight="1" x14ac:dyDescent="0.3">
      <c r="A32" s="309"/>
      <c r="B32" s="306"/>
      <c r="C32" s="52">
        <f>+IF(D32="","",C30+1)</f>
        <v>3</v>
      </c>
      <c r="D32" s="154" t="s">
        <v>452</v>
      </c>
      <c r="E32" s="62" t="s">
        <v>396</v>
      </c>
      <c r="F32" s="57">
        <v>2</v>
      </c>
      <c r="G32" s="57">
        <v>2</v>
      </c>
      <c r="H32" s="57">
        <v>0</v>
      </c>
      <c r="I32" s="58">
        <f>IF(E32="","",SUM(F32,SUM(G32,H32)/2))</f>
        <v>3</v>
      </c>
      <c r="J32" s="59">
        <v>5</v>
      </c>
      <c r="K32" s="60" t="s">
        <v>205</v>
      </c>
      <c r="L32" s="306"/>
      <c r="M32" s="52">
        <f>+IF(N32="","",M30+1)</f>
        <v>3</v>
      </c>
      <c r="N32" s="154" t="s">
        <v>457</v>
      </c>
      <c r="O32" s="62" t="s">
        <v>458</v>
      </c>
      <c r="P32" s="57">
        <v>3</v>
      </c>
      <c r="Q32" s="57">
        <v>0</v>
      </c>
      <c r="R32" s="57">
        <v>0</v>
      </c>
      <c r="S32" s="58">
        <f>IF(O32="","",SUM(P32,SUM(Q32,R32)/2))</f>
        <v>3</v>
      </c>
      <c r="T32" s="59">
        <v>5</v>
      </c>
      <c r="U32" s="60" t="s">
        <v>208</v>
      </c>
      <c r="V32" s="63"/>
      <c r="W32" s="63" t="b">
        <f>NOT(ISERROR((FIND("Seçmeli",E32))))</f>
        <v>0</v>
      </c>
      <c r="X32" s="63" t="b">
        <f>NOT(ISERROR((FIND("Seçmeli",O32))))</f>
        <v>0</v>
      </c>
      <c r="Y32" s="63" t="str">
        <f>+IF(W32=TRUE,J32,"")</f>
        <v/>
      </c>
      <c r="Z32" s="63" t="str">
        <f>+IF(X32=TRUE,T32,"")</f>
        <v/>
      </c>
      <c r="AA32" s="63" t="b">
        <f>NOT(ISERROR((FIND("Bölüm",E32))))</f>
        <v>0</v>
      </c>
      <c r="AB32" s="63" t="b">
        <f>NOT(ISERROR((FIND("Bölüm",O32))))</f>
        <v>0</v>
      </c>
      <c r="AC32" s="63" t="b">
        <f>NOT(ISERROR((FIND("Fakülte",E32))))</f>
        <v>0</v>
      </c>
      <c r="AD32" s="63" t="b">
        <f>NOT(ISERROR((FIND("Fakülte",O32))))</f>
        <v>0</v>
      </c>
      <c r="AE32" s="63" t="b">
        <f>NOT(ISERROR((FIND("Üniversite",E32))))</f>
        <v>0</v>
      </c>
      <c r="AF32" s="63" t="b">
        <f>NOT(ISERROR((FIND("Üniversite",O32))))</f>
        <v>0</v>
      </c>
      <c r="AG32" s="63" t="b">
        <f>NOT(ISERROR((FIND("Staj",E32))))</f>
        <v>0</v>
      </c>
      <c r="AH32" s="63" t="b">
        <f>NOT(ISERROR((FIND("Staj",O32))))</f>
        <v>0</v>
      </c>
      <c r="AI32" s="9" t="str">
        <f>+IF(OR(D32&lt;&gt;"",N32&lt;&gt;""),"","boş")</f>
        <v/>
      </c>
    </row>
    <row r="33" spans="1:35" ht="14.25" hidden="1" customHeight="1" x14ac:dyDescent="0.3">
      <c r="A33" s="309"/>
      <c r="B33" s="306"/>
      <c r="C33" s="269"/>
      <c r="D33" s="294"/>
      <c r="E33" s="271" t="s">
        <v>600</v>
      </c>
      <c r="F33" s="269"/>
      <c r="G33" s="269"/>
      <c r="H33" s="269"/>
      <c r="I33" s="272"/>
      <c r="J33" s="272"/>
      <c r="K33" s="273"/>
      <c r="L33" s="306"/>
      <c r="M33" s="269"/>
      <c r="N33" s="294"/>
      <c r="O33" s="271" t="s">
        <v>628</v>
      </c>
      <c r="P33" s="269"/>
      <c r="Q33" s="269"/>
      <c r="R33" s="269"/>
      <c r="S33" s="272"/>
      <c r="T33" s="272"/>
      <c r="U33" s="273"/>
      <c r="V33" s="63"/>
      <c r="W33" s="63" t="b">
        <f>NOT(ISERROR((FIND("Seçmeli",E32))))</f>
        <v>0</v>
      </c>
      <c r="X33" s="63" t="b">
        <f>NOT(ISERROR((FIND("Seçmeli",O32))))</f>
        <v>0</v>
      </c>
      <c r="Y33" s="63" t="str">
        <f>+IF(W32=TRUE,J32,"")</f>
        <v/>
      </c>
      <c r="Z33" s="63" t="str">
        <f>+IF(X32=TRUE,T32,"")</f>
        <v/>
      </c>
      <c r="AA33" s="63" t="b">
        <f>NOT(ISERROR((FIND("Bölüm",E32))))</f>
        <v>0</v>
      </c>
      <c r="AB33" s="63" t="b">
        <f>NOT(ISERROR((FIND("Bölüm",O32))))</f>
        <v>0</v>
      </c>
      <c r="AC33" s="63" t="b">
        <f>NOT(ISERROR((FIND("Fakülte",E32))))</f>
        <v>0</v>
      </c>
      <c r="AD33" s="63" t="b">
        <f>NOT(ISERROR((FIND("Fakülte",O32))))</f>
        <v>0</v>
      </c>
      <c r="AE33" s="63" t="b">
        <f>NOT(ISERROR((FIND("Üniversite",E32))))</f>
        <v>0</v>
      </c>
      <c r="AF33" s="63" t="b">
        <f>NOT(ISERROR((FIND("Üniversite",O32))))</f>
        <v>0</v>
      </c>
      <c r="AG33" s="63" t="b">
        <f>NOT(ISERROR((FIND("Staj",E32))))</f>
        <v>0</v>
      </c>
      <c r="AH33" s="63" t="b">
        <f>NOT(ISERROR((FIND("Staj",O32))))</f>
        <v>0</v>
      </c>
      <c r="AI33" s="9" t="s">
        <v>521</v>
      </c>
    </row>
    <row r="34" spans="1:35" ht="14.25" customHeight="1" x14ac:dyDescent="0.3">
      <c r="A34" s="309"/>
      <c r="B34" s="306"/>
      <c r="C34" s="52">
        <f>+IF(D34="","",C32+1)</f>
        <v>4</v>
      </c>
      <c r="D34" s="154" t="s">
        <v>208</v>
      </c>
      <c r="E34" s="62" t="s">
        <v>190</v>
      </c>
      <c r="F34" s="57">
        <v>3</v>
      </c>
      <c r="G34" s="57">
        <v>0</v>
      </c>
      <c r="H34" s="57">
        <v>0</v>
      </c>
      <c r="I34" s="58">
        <f>IF(E34="","",SUM(F34,SUM(G34,H34)/2))</f>
        <v>3</v>
      </c>
      <c r="J34" s="59">
        <v>4</v>
      </c>
      <c r="K34" s="60"/>
      <c r="L34" s="306"/>
      <c r="M34" s="52">
        <f>+IF(N34="","",M32+1)</f>
        <v>4</v>
      </c>
      <c r="N34" s="154" t="s">
        <v>459</v>
      </c>
      <c r="O34" s="62" t="s">
        <v>460</v>
      </c>
      <c r="P34" s="57">
        <v>3</v>
      </c>
      <c r="Q34" s="57">
        <v>0</v>
      </c>
      <c r="R34" s="57">
        <v>0</v>
      </c>
      <c r="S34" s="58">
        <f>IF(O34="","",SUM(P34,SUM(Q34,R34)/2))</f>
        <v>3</v>
      </c>
      <c r="T34" s="59">
        <v>5</v>
      </c>
      <c r="U34" s="60"/>
      <c r="V34" s="63"/>
      <c r="W34" s="63" t="b">
        <f>NOT(ISERROR((FIND("Seçmeli",E34))))</f>
        <v>0</v>
      </c>
      <c r="X34" s="63" t="b">
        <f>NOT(ISERROR((FIND("Seçmeli",O34))))</f>
        <v>0</v>
      </c>
      <c r="Y34" s="63" t="str">
        <f>+IF(W34=TRUE,J34,"")</f>
        <v/>
      </c>
      <c r="Z34" s="63" t="str">
        <f>+IF(X34=TRUE,T34,"")</f>
        <v/>
      </c>
      <c r="AA34" s="63" t="b">
        <f>NOT(ISERROR((FIND("Bölüm",E34))))</f>
        <v>0</v>
      </c>
      <c r="AB34" s="63" t="b">
        <f>NOT(ISERROR((FIND("Bölüm",O34))))</f>
        <v>0</v>
      </c>
      <c r="AC34" s="63" t="b">
        <f>NOT(ISERROR((FIND("Fakülte",E34))))</f>
        <v>0</v>
      </c>
      <c r="AD34" s="63" t="b">
        <f>NOT(ISERROR((FIND("Fakülte",O34))))</f>
        <v>0</v>
      </c>
      <c r="AE34" s="63" t="b">
        <f>NOT(ISERROR((FIND("Üniversite",E34))))</f>
        <v>0</v>
      </c>
      <c r="AF34" s="63" t="b">
        <f>NOT(ISERROR((FIND("Üniversite",O34))))</f>
        <v>0</v>
      </c>
      <c r="AG34" s="63" t="b">
        <f>NOT(ISERROR((FIND("Staj",E34))))</f>
        <v>0</v>
      </c>
      <c r="AH34" s="63" t="b">
        <f>NOT(ISERROR((FIND("Staj",O34))))</f>
        <v>0</v>
      </c>
      <c r="AI34" s="9" t="str">
        <f>+IF(OR(D34&lt;&gt;"",N34&lt;&gt;""),"","boş")</f>
        <v/>
      </c>
    </row>
    <row r="35" spans="1:35" ht="14.25" hidden="1" customHeight="1" x14ac:dyDescent="0.3">
      <c r="A35" s="309"/>
      <c r="B35" s="306"/>
      <c r="C35" s="269"/>
      <c r="D35" s="294"/>
      <c r="E35" s="271" t="s">
        <v>601</v>
      </c>
      <c r="F35" s="269"/>
      <c r="G35" s="269"/>
      <c r="H35" s="269"/>
      <c r="I35" s="272"/>
      <c r="J35" s="272"/>
      <c r="K35" s="273"/>
      <c r="L35" s="306"/>
      <c r="M35" s="269"/>
      <c r="N35" s="294"/>
      <c r="O35" s="271" t="s">
        <v>629</v>
      </c>
      <c r="P35" s="269"/>
      <c r="Q35" s="269"/>
      <c r="R35" s="269"/>
      <c r="S35" s="272"/>
      <c r="T35" s="272"/>
      <c r="U35" s="273"/>
      <c r="V35" s="63"/>
      <c r="W35" s="63" t="b">
        <f>NOT(ISERROR((FIND("Seçmeli",E34))))</f>
        <v>0</v>
      </c>
      <c r="X35" s="63" t="b">
        <f>NOT(ISERROR((FIND("Seçmeli",O34))))</f>
        <v>0</v>
      </c>
      <c r="Y35" s="63" t="str">
        <f>+IF(W34=TRUE,J34,"")</f>
        <v/>
      </c>
      <c r="Z35" s="63" t="str">
        <f>+IF(X34=TRUE,T34,"")</f>
        <v/>
      </c>
      <c r="AA35" s="63" t="b">
        <f>NOT(ISERROR((FIND("Bölüm",E34))))</f>
        <v>0</v>
      </c>
      <c r="AB35" s="63" t="b">
        <f>NOT(ISERROR((FIND("Bölüm",O34))))</f>
        <v>0</v>
      </c>
      <c r="AC35" s="63" t="b">
        <f>NOT(ISERROR((FIND("Fakülte",E34))))</f>
        <v>0</v>
      </c>
      <c r="AD35" s="63" t="b">
        <f>NOT(ISERROR((FIND("Fakülte",O34))))</f>
        <v>0</v>
      </c>
      <c r="AE35" s="63" t="b">
        <f>NOT(ISERROR((FIND("Üniversite",E34))))</f>
        <v>0</v>
      </c>
      <c r="AF35" s="63" t="b">
        <f>NOT(ISERROR((FIND("Üniversite",O34))))</f>
        <v>0</v>
      </c>
      <c r="AG35" s="63" t="b">
        <f>NOT(ISERROR((FIND("Staj",E34))))</f>
        <v>0</v>
      </c>
      <c r="AH35" s="63" t="b">
        <f>NOT(ISERROR((FIND("Staj",O34))))</f>
        <v>0</v>
      </c>
      <c r="AI35" s="9" t="s">
        <v>521</v>
      </c>
    </row>
    <row r="36" spans="1:35" ht="14.25" customHeight="1" x14ac:dyDescent="0.3">
      <c r="A36" s="309"/>
      <c r="B36" s="306"/>
      <c r="C36" s="52">
        <f>+IF(D36="","",C34+1)</f>
        <v>5</v>
      </c>
      <c r="D36" s="154" t="s">
        <v>453</v>
      </c>
      <c r="E36" s="62" t="s">
        <v>454</v>
      </c>
      <c r="F36" s="57">
        <v>3</v>
      </c>
      <c r="G36" s="57">
        <v>0</v>
      </c>
      <c r="H36" s="57">
        <v>0</v>
      </c>
      <c r="I36" s="58">
        <f>IF(E36="","",SUM(F36,SUM(G36,H36)/2))</f>
        <v>3</v>
      </c>
      <c r="J36" s="59">
        <v>5</v>
      </c>
      <c r="K36" s="60"/>
      <c r="L36" s="306"/>
      <c r="M36" s="52">
        <f>+IF(N36="","",M34+1)</f>
        <v>5</v>
      </c>
      <c r="N36" s="154" t="s">
        <v>461</v>
      </c>
      <c r="O36" s="62" t="s">
        <v>462</v>
      </c>
      <c r="P36" s="57">
        <v>2</v>
      </c>
      <c r="Q36" s="57">
        <v>0</v>
      </c>
      <c r="R36" s="57">
        <v>2</v>
      </c>
      <c r="S36" s="58">
        <f>IF(O36="","",SUM(P36,SUM(Q36,R36)/2))</f>
        <v>3</v>
      </c>
      <c r="T36" s="59">
        <v>4</v>
      </c>
      <c r="U36" s="60"/>
      <c r="V36" s="63"/>
      <c r="W36" s="63" t="b">
        <f>NOT(ISERROR((FIND("Seçmeli",E36))))</f>
        <v>0</v>
      </c>
      <c r="X36" s="63" t="b">
        <f>NOT(ISERROR((FIND("Seçmeli",O36))))</f>
        <v>0</v>
      </c>
      <c r="Y36" s="63" t="str">
        <f>+IF(W36=TRUE,J36,"")</f>
        <v/>
      </c>
      <c r="Z36" s="63" t="str">
        <f>+IF(X36=TRUE,T36,"")</f>
        <v/>
      </c>
      <c r="AA36" s="63" t="b">
        <f>NOT(ISERROR((FIND("Bölüm",E36))))</f>
        <v>0</v>
      </c>
      <c r="AB36" s="63" t="b">
        <f>NOT(ISERROR((FIND("Bölüm",O36))))</f>
        <v>0</v>
      </c>
      <c r="AC36" s="63" t="b">
        <f>NOT(ISERROR((FIND("Fakülte",E36))))</f>
        <v>0</v>
      </c>
      <c r="AD36" s="63" t="b">
        <f>NOT(ISERROR((FIND("Fakülte",O36))))</f>
        <v>0</v>
      </c>
      <c r="AE36" s="63" t="b">
        <f>NOT(ISERROR((FIND("Üniversite",E36))))</f>
        <v>0</v>
      </c>
      <c r="AF36" s="63" t="b">
        <f>NOT(ISERROR((FIND("Üniversite",O36))))</f>
        <v>0</v>
      </c>
      <c r="AG36" s="63" t="b">
        <f>NOT(ISERROR((FIND("Staj",E36))))</f>
        <v>0</v>
      </c>
      <c r="AH36" s="63" t="b">
        <f>NOT(ISERROR((FIND("Staj",O36))))</f>
        <v>0</v>
      </c>
      <c r="AI36" s="9" t="str">
        <f>+IF(OR(D36&lt;&gt;"",N36&lt;&gt;""),"","boş")</f>
        <v/>
      </c>
    </row>
    <row r="37" spans="1:35" ht="14.25" hidden="1" customHeight="1" x14ac:dyDescent="0.3">
      <c r="A37" s="309"/>
      <c r="B37" s="306"/>
      <c r="C37" s="269"/>
      <c r="D37" s="294"/>
      <c r="E37" s="271" t="s">
        <v>630</v>
      </c>
      <c r="F37" s="269"/>
      <c r="G37" s="269"/>
      <c r="H37" s="269"/>
      <c r="I37" s="272"/>
      <c r="J37" s="272"/>
      <c r="K37" s="273"/>
      <c r="L37" s="306"/>
      <c r="M37" s="269"/>
      <c r="N37" s="294"/>
      <c r="O37" s="271" t="s">
        <v>631</v>
      </c>
      <c r="P37" s="269"/>
      <c r="Q37" s="269"/>
      <c r="R37" s="269"/>
      <c r="S37" s="272"/>
      <c r="T37" s="272"/>
      <c r="U37" s="273"/>
      <c r="V37" s="63"/>
      <c r="W37" s="63" t="b">
        <f>NOT(ISERROR((FIND("Seçmeli",E36))))</f>
        <v>0</v>
      </c>
      <c r="X37" s="63" t="b">
        <f>NOT(ISERROR((FIND("Seçmeli",O36))))</f>
        <v>0</v>
      </c>
      <c r="Y37" s="63" t="str">
        <f>+IF(W36=TRUE,J36,"")</f>
        <v/>
      </c>
      <c r="Z37" s="63" t="str">
        <f>+IF(X36=TRUE,T36,"")</f>
        <v/>
      </c>
      <c r="AA37" s="63" t="b">
        <f>NOT(ISERROR((FIND("Bölüm",E36))))</f>
        <v>0</v>
      </c>
      <c r="AB37" s="63" t="b">
        <f>NOT(ISERROR((FIND("Bölüm",O36))))</f>
        <v>0</v>
      </c>
      <c r="AC37" s="63" t="b">
        <f>NOT(ISERROR((FIND("Fakülte",E36))))</f>
        <v>0</v>
      </c>
      <c r="AD37" s="63" t="b">
        <f>NOT(ISERROR((FIND("Fakülte",O36))))</f>
        <v>0</v>
      </c>
      <c r="AE37" s="63" t="b">
        <f>NOT(ISERROR((FIND("Üniversite",E36))))</f>
        <v>0</v>
      </c>
      <c r="AF37" s="63" t="b">
        <f>NOT(ISERROR((FIND("Üniversite",O36))))</f>
        <v>0</v>
      </c>
      <c r="AG37" s="63" t="b">
        <f>NOT(ISERROR((FIND("Staj",E36))))</f>
        <v>0</v>
      </c>
      <c r="AH37" s="63" t="b">
        <f>NOT(ISERROR((FIND("Staj",O36))))</f>
        <v>0</v>
      </c>
      <c r="AI37" s="9" t="s">
        <v>521</v>
      </c>
    </row>
    <row r="38" spans="1:35" ht="14.25" customHeight="1" x14ac:dyDescent="0.3">
      <c r="A38" s="309"/>
      <c r="B38" s="306"/>
      <c r="C38" s="52">
        <f>+IF(D38="","",C36+1)</f>
        <v>6</v>
      </c>
      <c r="D38" s="154" t="s">
        <v>158</v>
      </c>
      <c r="E38" s="62" t="s">
        <v>134</v>
      </c>
      <c r="F38" s="57">
        <v>2</v>
      </c>
      <c r="G38" s="57">
        <v>0</v>
      </c>
      <c r="H38" s="57">
        <v>0</v>
      </c>
      <c r="I38" s="58">
        <f>IF(E38="","",SUM(F38,SUM(G38,H38)/2))</f>
        <v>2</v>
      </c>
      <c r="J38" s="59">
        <v>3</v>
      </c>
      <c r="K38" s="60"/>
      <c r="L38" s="306"/>
      <c r="M38" s="52">
        <f>+IF(N38="","",M36+1)</f>
        <v>6</v>
      </c>
      <c r="N38" s="154" t="s">
        <v>210</v>
      </c>
      <c r="O38" s="62" t="s">
        <v>157</v>
      </c>
      <c r="P38" s="57">
        <v>2</v>
      </c>
      <c r="Q38" s="57">
        <v>0</v>
      </c>
      <c r="R38" s="57">
        <v>0</v>
      </c>
      <c r="S38" s="58">
        <f>IF(O38="","",SUM(P38,SUM(Q38,R38)/2))</f>
        <v>2</v>
      </c>
      <c r="T38" s="59">
        <v>3</v>
      </c>
      <c r="U38" s="60"/>
      <c r="V38" s="63"/>
      <c r="W38" s="63" t="b">
        <f>NOT(ISERROR((FIND("Seçmeli",E38))))</f>
        <v>1</v>
      </c>
      <c r="X38" s="63" t="b">
        <f>NOT(ISERROR((FIND("Seçmeli",O38))))</f>
        <v>1</v>
      </c>
      <c r="Y38" s="63">
        <f>+IF(W38=TRUE,J38,"")</f>
        <v>3</v>
      </c>
      <c r="Z38" s="63">
        <f>+IF(X38=TRUE,T38,"")</f>
        <v>3</v>
      </c>
      <c r="AA38" s="63" t="b">
        <f>NOT(ISERROR((FIND("Bölüm",E38))))</f>
        <v>0</v>
      </c>
      <c r="AB38" s="63" t="b">
        <f>NOT(ISERROR((FIND("Bölüm",O38))))</f>
        <v>0</v>
      </c>
      <c r="AC38" s="63" t="b">
        <f>NOT(ISERROR((FIND("Fakülte",E38))))</f>
        <v>0</v>
      </c>
      <c r="AD38" s="63" t="b">
        <f>NOT(ISERROR((FIND("Fakülte",O38))))</f>
        <v>0</v>
      </c>
      <c r="AE38" s="63" t="b">
        <f>NOT(ISERROR((FIND("Üniversite",E38))))</f>
        <v>1</v>
      </c>
      <c r="AF38" s="63" t="b">
        <f>NOT(ISERROR((FIND("Üniversite",O38))))</f>
        <v>1</v>
      </c>
      <c r="AG38" s="63" t="b">
        <f>NOT(ISERROR((FIND("Staj",E38))))</f>
        <v>0</v>
      </c>
      <c r="AH38" s="63" t="b">
        <f>NOT(ISERROR((FIND("Staj",O38))))</f>
        <v>0</v>
      </c>
      <c r="AI38" s="9" t="str">
        <f>+IF(OR(D38&lt;&gt;"",N38&lt;&gt;""),"","boş")</f>
        <v/>
      </c>
    </row>
    <row r="39" spans="1:35" ht="14.25" hidden="1" customHeight="1" x14ac:dyDescent="0.3">
      <c r="A39" s="309"/>
      <c r="B39" s="306"/>
      <c r="C39" s="269"/>
      <c r="D39" s="294"/>
      <c r="E39" s="271" t="s">
        <v>379</v>
      </c>
      <c r="F39" s="269"/>
      <c r="G39" s="269"/>
      <c r="H39" s="269"/>
      <c r="I39" s="272"/>
      <c r="J39" s="272"/>
      <c r="K39" s="273"/>
      <c r="L39" s="306"/>
      <c r="M39" s="269"/>
      <c r="N39" s="294"/>
      <c r="O39" s="271" t="s">
        <v>381</v>
      </c>
      <c r="P39" s="269"/>
      <c r="Q39" s="269"/>
      <c r="R39" s="269"/>
      <c r="S39" s="272"/>
      <c r="T39" s="272"/>
      <c r="U39" s="273"/>
      <c r="V39" s="63"/>
      <c r="W39" s="63" t="b">
        <f>NOT(ISERROR((FIND("Seçmeli",E38))))</f>
        <v>1</v>
      </c>
      <c r="X39" s="63" t="b">
        <f>NOT(ISERROR((FIND("Seçmeli",O38))))</f>
        <v>1</v>
      </c>
      <c r="Y39" s="63">
        <f>+IF(W38=TRUE,J38,"")</f>
        <v>3</v>
      </c>
      <c r="Z39" s="63">
        <f>+IF(X38=TRUE,T38,"")</f>
        <v>3</v>
      </c>
      <c r="AA39" s="63" t="b">
        <f>NOT(ISERROR((FIND("Bölüm",E38))))</f>
        <v>0</v>
      </c>
      <c r="AB39" s="63" t="b">
        <f>NOT(ISERROR((FIND("Bölüm",O38))))</f>
        <v>0</v>
      </c>
      <c r="AC39" s="63" t="b">
        <f>NOT(ISERROR((FIND("Fakülte",E38))))</f>
        <v>0</v>
      </c>
      <c r="AD39" s="63" t="b">
        <f>NOT(ISERROR((FIND("Fakülte",O38))))</f>
        <v>0</v>
      </c>
      <c r="AE39" s="63" t="b">
        <f>NOT(ISERROR((FIND("Üniversite",E38))))</f>
        <v>1</v>
      </c>
      <c r="AF39" s="63" t="b">
        <f>NOT(ISERROR((FIND("Üniversite",O38))))</f>
        <v>1</v>
      </c>
      <c r="AG39" s="63" t="b">
        <f>NOT(ISERROR((FIND("Staj",E38))))</f>
        <v>0</v>
      </c>
      <c r="AH39" s="63" t="b">
        <f>NOT(ISERROR((FIND("Staj",O38))))</f>
        <v>0</v>
      </c>
      <c r="AI39" s="9" t="s">
        <v>521</v>
      </c>
    </row>
    <row r="40" spans="1:35" ht="14.25" customHeight="1" x14ac:dyDescent="0.3">
      <c r="A40" s="309"/>
      <c r="B40" s="306"/>
      <c r="C40" s="52">
        <f>+IF(D40="","",C38+1)</f>
        <v>7</v>
      </c>
      <c r="D40" s="154" t="s">
        <v>77</v>
      </c>
      <c r="E40" s="62" t="s">
        <v>78</v>
      </c>
      <c r="F40" s="57">
        <v>2</v>
      </c>
      <c r="G40" s="57">
        <v>0</v>
      </c>
      <c r="H40" s="57">
        <v>0</v>
      </c>
      <c r="I40" s="58">
        <f>IF(E40="","",SUM(F40,SUM(G40,H40)/2))</f>
        <v>2</v>
      </c>
      <c r="J40" s="59">
        <v>2</v>
      </c>
      <c r="K40" s="60"/>
      <c r="L40" s="306"/>
      <c r="M40" s="52">
        <f>+IF(N40="","",M38+1)</f>
        <v>7</v>
      </c>
      <c r="N40" s="154" t="s">
        <v>99</v>
      </c>
      <c r="O40" s="62" t="s">
        <v>100</v>
      </c>
      <c r="P40" s="57">
        <v>2</v>
      </c>
      <c r="Q40" s="57">
        <v>0</v>
      </c>
      <c r="R40" s="57">
        <v>0</v>
      </c>
      <c r="S40" s="58">
        <f>IF(O40="","",SUM(P40,SUM(Q40,R40)/2))</f>
        <v>2</v>
      </c>
      <c r="T40" s="59">
        <v>2</v>
      </c>
      <c r="U40" s="60"/>
      <c r="V40" s="63"/>
      <c r="W40" s="63" t="b">
        <f>NOT(ISERROR((FIND("Seçmeli",E40))))</f>
        <v>0</v>
      </c>
      <c r="X40" s="63" t="b">
        <f>NOT(ISERROR((FIND("Seçmeli",O40))))</f>
        <v>0</v>
      </c>
      <c r="Y40" s="63" t="str">
        <f>+IF(W40=TRUE,J40,"")</f>
        <v/>
      </c>
      <c r="Z40" s="63" t="str">
        <f>+IF(X40=TRUE,T40,"")</f>
        <v/>
      </c>
      <c r="AA40" s="63" t="b">
        <f>NOT(ISERROR((FIND("Bölüm",E40))))</f>
        <v>0</v>
      </c>
      <c r="AB40" s="63" t="b">
        <f>NOT(ISERROR((FIND("Bölüm",O40))))</f>
        <v>0</v>
      </c>
      <c r="AC40" s="63" t="b">
        <f>NOT(ISERROR((FIND("Fakülte",E40))))</f>
        <v>0</v>
      </c>
      <c r="AD40" s="63" t="b">
        <f>NOT(ISERROR((FIND("Fakülte",O40))))</f>
        <v>0</v>
      </c>
      <c r="AE40" s="63" t="b">
        <f>NOT(ISERROR((FIND("Üniversite",E40))))</f>
        <v>0</v>
      </c>
      <c r="AF40" s="63" t="b">
        <f>NOT(ISERROR((FIND("Üniversite",O40))))</f>
        <v>0</v>
      </c>
      <c r="AG40" s="63" t="b">
        <f>NOT(ISERROR((FIND("Staj",E40))))</f>
        <v>0</v>
      </c>
      <c r="AH40" s="63" t="b">
        <f>NOT(ISERROR((FIND("Staj",O40))))</f>
        <v>0</v>
      </c>
      <c r="AI40" s="9" t="str">
        <f>+IF(OR(D40&lt;&gt;"",N40&lt;&gt;""),"","boş")</f>
        <v/>
      </c>
    </row>
    <row r="41" spans="1:35" ht="14.25" hidden="1" customHeight="1" x14ac:dyDescent="0.3">
      <c r="A41" s="309"/>
      <c r="B41" s="306"/>
      <c r="C41" s="269"/>
      <c r="D41" s="294"/>
      <c r="E41" s="271" t="s">
        <v>375</v>
      </c>
      <c r="F41" s="269"/>
      <c r="G41" s="269"/>
      <c r="H41" s="269"/>
      <c r="I41" s="272"/>
      <c r="J41" s="272"/>
      <c r="K41" s="273"/>
      <c r="L41" s="306"/>
      <c r="M41" s="269"/>
      <c r="N41" s="294"/>
      <c r="O41" s="271" t="s">
        <v>376</v>
      </c>
      <c r="P41" s="269"/>
      <c r="Q41" s="269"/>
      <c r="R41" s="269"/>
      <c r="S41" s="272"/>
      <c r="T41" s="272"/>
      <c r="U41" s="273"/>
      <c r="V41" s="63"/>
      <c r="W41" s="63" t="b">
        <f>NOT(ISERROR((FIND("Seçmeli",E40))))</f>
        <v>0</v>
      </c>
      <c r="X41" s="63" t="b">
        <f>NOT(ISERROR((FIND("Seçmeli",O40))))</f>
        <v>0</v>
      </c>
      <c r="Y41" s="63" t="str">
        <f>+IF(W40=TRUE,J40,"")</f>
        <v/>
      </c>
      <c r="Z41" s="63" t="str">
        <f>+IF(X40=TRUE,T40,"")</f>
        <v/>
      </c>
      <c r="AA41" s="63" t="b">
        <f>NOT(ISERROR((FIND("Bölüm",E40))))</f>
        <v>0</v>
      </c>
      <c r="AB41" s="63" t="b">
        <f>NOT(ISERROR((FIND("Bölüm",O40))))</f>
        <v>0</v>
      </c>
      <c r="AC41" s="63" t="b">
        <f>NOT(ISERROR((FIND("Fakülte",E40))))</f>
        <v>0</v>
      </c>
      <c r="AD41" s="63" t="b">
        <f>NOT(ISERROR((FIND("Fakülte",O40))))</f>
        <v>0</v>
      </c>
      <c r="AE41" s="63" t="b">
        <f>NOT(ISERROR((FIND("Üniversite",E40))))</f>
        <v>0</v>
      </c>
      <c r="AF41" s="63" t="b">
        <f>NOT(ISERROR((FIND("Üniversite",O40))))</f>
        <v>0</v>
      </c>
      <c r="AG41" s="63" t="b">
        <f>NOT(ISERROR((FIND("Staj",E40))))</f>
        <v>0</v>
      </c>
      <c r="AH41" s="63" t="b">
        <f>NOT(ISERROR((FIND("Staj",O40))))</f>
        <v>0</v>
      </c>
      <c r="AI41" s="9" t="s">
        <v>521</v>
      </c>
    </row>
    <row r="42" spans="1:35" ht="14.25" customHeight="1" x14ac:dyDescent="0.3">
      <c r="A42" s="309"/>
      <c r="B42" s="306"/>
      <c r="C42" s="52">
        <f>+IF(D42="","",C40+1)</f>
        <v>8</v>
      </c>
      <c r="D42" s="154" t="s">
        <v>118</v>
      </c>
      <c r="E42" s="62" t="s">
        <v>119</v>
      </c>
      <c r="F42" s="57">
        <v>2</v>
      </c>
      <c r="G42" s="57">
        <v>0</v>
      </c>
      <c r="H42" s="57">
        <v>0</v>
      </c>
      <c r="I42" s="58">
        <f>IF(E42="","",SUM(F42,SUM(G42,H42)/2))</f>
        <v>2</v>
      </c>
      <c r="J42" s="59">
        <v>2</v>
      </c>
      <c r="K42" s="60"/>
      <c r="L42" s="306"/>
      <c r="M42" s="52">
        <f>+IF(N42="","",M40+1)</f>
        <v>8</v>
      </c>
      <c r="N42" s="154" t="s">
        <v>136</v>
      </c>
      <c r="O42" s="62" t="s">
        <v>137</v>
      </c>
      <c r="P42" s="57">
        <v>2</v>
      </c>
      <c r="Q42" s="57">
        <v>0</v>
      </c>
      <c r="R42" s="57">
        <v>0</v>
      </c>
      <c r="S42" s="58">
        <f>IF(O42="","",SUM(P42,SUM(Q42,R42)/2))</f>
        <v>2</v>
      </c>
      <c r="T42" s="59">
        <v>2</v>
      </c>
      <c r="U42" s="60"/>
      <c r="V42" s="63"/>
      <c r="W42" s="63" t="b">
        <f>NOT(ISERROR((FIND("Seçmeli",E42))))</f>
        <v>0</v>
      </c>
      <c r="X42" s="63" t="b">
        <f>NOT(ISERROR((FIND("Seçmeli",O42))))</f>
        <v>0</v>
      </c>
      <c r="Y42" s="63" t="str">
        <f>+IF(W42=TRUE,J42,"")</f>
        <v/>
      </c>
      <c r="Z42" s="63" t="str">
        <f>+IF(X42=TRUE,T42,"")</f>
        <v/>
      </c>
      <c r="AA42" s="63" t="b">
        <f>NOT(ISERROR((FIND("Bölüm",E42))))</f>
        <v>0</v>
      </c>
      <c r="AB42" s="63" t="b">
        <f>NOT(ISERROR((FIND("Bölüm",O42))))</f>
        <v>0</v>
      </c>
      <c r="AC42" s="63" t="b">
        <f>NOT(ISERROR((FIND("Fakülte",E42))))</f>
        <v>0</v>
      </c>
      <c r="AD42" s="63" t="b">
        <f>NOT(ISERROR((FIND("Fakülte",O42))))</f>
        <v>0</v>
      </c>
      <c r="AE42" s="63" t="b">
        <f>NOT(ISERROR((FIND("Üniversite",E42))))</f>
        <v>0</v>
      </c>
      <c r="AF42" s="63" t="b">
        <f>NOT(ISERROR((FIND("Üniversite",O42))))</f>
        <v>0</v>
      </c>
      <c r="AG42" s="63" t="b">
        <f>NOT(ISERROR((FIND("Staj",E42))))</f>
        <v>0</v>
      </c>
      <c r="AH42" s="63" t="b">
        <f>NOT(ISERROR((FIND("Staj",O42))))</f>
        <v>0</v>
      </c>
      <c r="AI42" s="9" t="str">
        <f>+IF(OR(D42&lt;&gt;"",N42&lt;&gt;""),"","boş")</f>
        <v/>
      </c>
    </row>
    <row r="43" spans="1:35" ht="14.25" hidden="1" customHeight="1" x14ac:dyDescent="0.3">
      <c r="A43" s="309"/>
      <c r="B43" s="306"/>
      <c r="C43" s="269"/>
      <c r="D43" s="294"/>
      <c r="E43" s="271" t="s">
        <v>632</v>
      </c>
      <c r="F43" s="269"/>
      <c r="G43" s="269"/>
      <c r="H43" s="269"/>
      <c r="I43" s="272"/>
      <c r="J43" s="272"/>
      <c r="K43" s="273"/>
      <c r="L43" s="306"/>
      <c r="M43" s="269"/>
      <c r="N43" s="294"/>
      <c r="O43" s="271" t="s">
        <v>633</v>
      </c>
      <c r="P43" s="269"/>
      <c r="Q43" s="269"/>
      <c r="R43" s="269"/>
      <c r="S43" s="272"/>
      <c r="T43" s="272"/>
      <c r="U43" s="273"/>
      <c r="V43" s="63"/>
      <c r="W43" s="63" t="b">
        <f>NOT(ISERROR((FIND("Seçmeli",E42))))</f>
        <v>0</v>
      </c>
      <c r="X43" s="63" t="b">
        <f>NOT(ISERROR((FIND("Seçmeli",O42))))</f>
        <v>0</v>
      </c>
      <c r="Y43" s="63" t="str">
        <f>+IF(W42=TRUE,J42,"")</f>
        <v/>
      </c>
      <c r="Z43" s="63" t="str">
        <f>+IF(X42=TRUE,T42,"")</f>
        <v/>
      </c>
      <c r="AA43" s="63" t="b">
        <f>NOT(ISERROR((FIND("Bölüm",E42))))</f>
        <v>0</v>
      </c>
      <c r="AB43" s="63" t="b">
        <f>NOT(ISERROR((FIND("Bölüm",O42))))</f>
        <v>0</v>
      </c>
      <c r="AC43" s="63" t="b">
        <f>NOT(ISERROR((FIND("Fakülte",E42))))</f>
        <v>0</v>
      </c>
      <c r="AD43" s="63" t="b">
        <f>NOT(ISERROR((FIND("Fakülte",O42))))</f>
        <v>0</v>
      </c>
      <c r="AE43" s="63" t="b">
        <f>NOT(ISERROR((FIND("Üniversite",E42))))</f>
        <v>0</v>
      </c>
      <c r="AF43" s="63" t="b">
        <f>NOT(ISERROR((FIND("Üniversite",O42))))</f>
        <v>0</v>
      </c>
      <c r="AG43" s="63" t="b">
        <f>NOT(ISERROR((FIND("Staj",E42))))</f>
        <v>0</v>
      </c>
      <c r="AH43" s="63" t="b">
        <f>NOT(ISERROR((FIND("Staj",O42))))</f>
        <v>0</v>
      </c>
      <c r="AI43" s="9" t="s">
        <v>521</v>
      </c>
    </row>
    <row r="44" spans="1:35" ht="14.25" customHeight="1" x14ac:dyDescent="0.3">
      <c r="A44" s="309"/>
      <c r="B44" s="306"/>
      <c r="C44" s="52" t="str">
        <f>+IF(D44="","",C42+1)</f>
        <v/>
      </c>
      <c r="D44" s="154"/>
      <c r="E44" s="62"/>
      <c r="F44" s="57"/>
      <c r="G44" s="57"/>
      <c r="H44" s="57"/>
      <c r="I44" s="58" t="str">
        <f>IF(E44="","",SUM(F44,SUM(G44,H44)/2))</f>
        <v/>
      </c>
      <c r="J44" s="59"/>
      <c r="K44" s="60"/>
      <c r="L44" s="306"/>
      <c r="M44" s="52" t="str">
        <f>+IF(N44="","",M42+1)</f>
        <v/>
      </c>
      <c r="N44" s="154"/>
      <c r="O44" s="62"/>
      <c r="P44" s="57"/>
      <c r="Q44" s="57"/>
      <c r="R44" s="57"/>
      <c r="S44" s="58" t="str">
        <f>IF(O44="","",SUM(P44,SUM(Q44,R44)/2))</f>
        <v/>
      </c>
      <c r="T44" s="59"/>
      <c r="U44" s="60"/>
      <c r="V44" s="63"/>
      <c r="W44" s="63" t="b">
        <f>NOT(ISERROR((FIND("Seçmeli",E44))))</f>
        <v>0</v>
      </c>
      <c r="X44" s="63" t="b">
        <f>NOT(ISERROR((FIND("Seçmeli",O44))))</f>
        <v>0</v>
      </c>
      <c r="Y44" s="63" t="str">
        <f>+IF(W44=TRUE,J44,"")</f>
        <v/>
      </c>
      <c r="Z44" s="63" t="str">
        <f>+IF(X44=TRUE,T44,"")</f>
        <v/>
      </c>
      <c r="AA44" s="63" t="b">
        <f>NOT(ISERROR((FIND("Bölüm",E44))))</f>
        <v>0</v>
      </c>
      <c r="AB44" s="63" t="b">
        <f>NOT(ISERROR((FIND("Bölüm",O44))))</f>
        <v>0</v>
      </c>
      <c r="AC44" s="63" t="b">
        <f>NOT(ISERROR((FIND("Fakülte",E44))))</f>
        <v>0</v>
      </c>
      <c r="AD44" s="63" t="b">
        <f>NOT(ISERROR((FIND("Fakülte",O44))))</f>
        <v>0</v>
      </c>
      <c r="AE44" s="63" t="b">
        <f>NOT(ISERROR((FIND("Üniversite",E44))))</f>
        <v>0</v>
      </c>
      <c r="AF44" s="63" t="b">
        <f>NOT(ISERROR((FIND("Üniversite",O44))))</f>
        <v>0</v>
      </c>
      <c r="AG44" s="63" t="b">
        <f>NOT(ISERROR((FIND("Staj",E44))))</f>
        <v>0</v>
      </c>
      <c r="AH44" s="63" t="b">
        <f>NOT(ISERROR((FIND("Staj",O44))))</f>
        <v>0</v>
      </c>
      <c r="AI44" s="9" t="str">
        <f>+IF(OR(D44&lt;&gt;"",N44&lt;&gt;""),"","boş")</f>
        <v>boş</v>
      </c>
    </row>
    <row r="45" spans="1:35" ht="14.25" hidden="1" customHeight="1" x14ac:dyDescent="0.3">
      <c r="A45" s="309"/>
      <c r="B45" s="306"/>
      <c r="C45" s="269"/>
      <c r="D45" s="294"/>
      <c r="E45" s="271"/>
      <c r="F45" s="269"/>
      <c r="G45" s="269"/>
      <c r="H45" s="269"/>
      <c r="I45" s="272"/>
      <c r="J45" s="272"/>
      <c r="K45" s="273"/>
      <c r="L45" s="306"/>
      <c r="M45" s="269"/>
      <c r="N45" s="294"/>
      <c r="O45" s="271"/>
      <c r="P45" s="269"/>
      <c r="Q45" s="269"/>
      <c r="R45" s="269"/>
      <c r="S45" s="272"/>
      <c r="T45" s="272"/>
      <c r="U45" s="273"/>
      <c r="V45" s="63"/>
      <c r="W45" s="63" t="b">
        <f>NOT(ISERROR((FIND("Seçmeli",E44))))</f>
        <v>0</v>
      </c>
      <c r="X45" s="63" t="b">
        <f>NOT(ISERROR((FIND("Seçmeli",O44))))</f>
        <v>0</v>
      </c>
      <c r="Y45" s="63" t="str">
        <f>+IF(W44=TRUE,J44,"")</f>
        <v/>
      </c>
      <c r="Z45" s="63" t="str">
        <f>+IF(X44=TRUE,T44,"")</f>
        <v/>
      </c>
      <c r="AA45" s="63" t="b">
        <f>NOT(ISERROR((FIND("Bölüm",E44))))</f>
        <v>0</v>
      </c>
      <c r="AB45" s="63" t="b">
        <f>NOT(ISERROR((FIND("Bölüm",O44))))</f>
        <v>0</v>
      </c>
      <c r="AC45" s="63" t="b">
        <f>NOT(ISERROR((FIND("Fakülte",E44))))</f>
        <v>0</v>
      </c>
      <c r="AD45" s="63" t="b">
        <f>NOT(ISERROR((FIND("Fakülte",O44))))</f>
        <v>0</v>
      </c>
      <c r="AE45" s="63" t="b">
        <f>NOT(ISERROR((FIND("Üniversite",E44))))</f>
        <v>0</v>
      </c>
      <c r="AF45" s="63" t="b">
        <f>NOT(ISERROR((FIND("Üniversite",O44))))</f>
        <v>0</v>
      </c>
      <c r="AG45" s="63" t="b">
        <f>NOT(ISERROR((FIND("Staj",E44))))</f>
        <v>0</v>
      </c>
      <c r="AH45" s="63" t="b">
        <f>NOT(ISERROR((FIND("Staj",O44))))</f>
        <v>0</v>
      </c>
      <c r="AI45" s="9" t="s">
        <v>521</v>
      </c>
    </row>
    <row r="46" spans="1:35" ht="14.25" customHeight="1" x14ac:dyDescent="0.3">
      <c r="A46" s="309"/>
      <c r="B46" s="306"/>
      <c r="C46" s="52" t="str">
        <f>+IF(D46="","",C44+1)</f>
        <v/>
      </c>
      <c r="D46" s="154"/>
      <c r="E46" s="62"/>
      <c r="F46" s="57"/>
      <c r="G46" s="57"/>
      <c r="H46" s="57"/>
      <c r="I46" s="58" t="str">
        <f>IF(E46="","",SUM(F46,SUM(G46,H46)/2))</f>
        <v/>
      </c>
      <c r="J46" s="59"/>
      <c r="K46" s="60"/>
      <c r="L46" s="306"/>
      <c r="M46" s="52" t="str">
        <f>+IF(N46="","",M44+1)</f>
        <v/>
      </c>
      <c r="N46" s="154"/>
      <c r="O46" s="62"/>
      <c r="P46" s="57"/>
      <c r="Q46" s="57"/>
      <c r="R46" s="57"/>
      <c r="S46" s="58" t="str">
        <f>IF(O46="","",SUM(P46,SUM(Q46,R46)/2))</f>
        <v/>
      </c>
      <c r="T46" s="59"/>
      <c r="U46" s="60"/>
      <c r="V46" s="63"/>
      <c r="W46" s="63" t="b">
        <f>NOT(ISERROR((FIND("Seçmeli",E46))))</f>
        <v>0</v>
      </c>
      <c r="X46" s="63" t="b">
        <f>NOT(ISERROR((FIND("Seçmeli",O46))))</f>
        <v>0</v>
      </c>
      <c r="Y46" s="63" t="str">
        <f>+IF(W46=TRUE,J46,"")</f>
        <v/>
      </c>
      <c r="Z46" s="63" t="str">
        <f>+IF(X46=TRUE,T46,"")</f>
        <v/>
      </c>
      <c r="AA46" s="63" t="b">
        <f>NOT(ISERROR((FIND("Bölüm",E46))))</f>
        <v>0</v>
      </c>
      <c r="AB46" s="63" t="b">
        <f>NOT(ISERROR((FIND("Bölüm",O46))))</f>
        <v>0</v>
      </c>
      <c r="AC46" s="63" t="b">
        <f>NOT(ISERROR((FIND("Fakülte",E46))))</f>
        <v>0</v>
      </c>
      <c r="AD46" s="63" t="b">
        <f>NOT(ISERROR((FIND("Fakülte",O46))))</f>
        <v>0</v>
      </c>
      <c r="AE46" s="63" t="b">
        <f>NOT(ISERROR((FIND("Üniversite",E46))))</f>
        <v>0</v>
      </c>
      <c r="AF46" s="63" t="b">
        <f>NOT(ISERROR((FIND("Üniversite",O46))))</f>
        <v>0</v>
      </c>
      <c r="AG46" s="63" t="b">
        <f>NOT(ISERROR((FIND("Staj",E46))))</f>
        <v>0</v>
      </c>
      <c r="AH46" s="63" t="b">
        <f>NOT(ISERROR((FIND("Staj",O46))))</f>
        <v>0</v>
      </c>
      <c r="AI46" s="9" t="str">
        <f>+IF(OR(D46&lt;&gt;"",N46&lt;&gt;""),"","boş")</f>
        <v>boş</v>
      </c>
    </row>
    <row r="47" spans="1:35" ht="14.25" hidden="1" customHeight="1" x14ac:dyDescent="0.3">
      <c r="A47" s="309"/>
      <c r="B47" s="306"/>
      <c r="C47" s="269"/>
      <c r="D47" s="294"/>
      <c r="E47" s="271"/>
      <c r="F47" s="269"/>
      <c r="G47" s="269"/>
      <c r="H47" s="269"/>
      <c r="I47" s="272"/>
      <c r="J47" s="272"/>
      <c r="K47" s="273"/>
      <c r="L47" s="306"/>
      <c r="M47" s="269"/>
      <c r="N47" s="294"/>
      <c r="O47" s="271"/>
      <c r="P47" s="269"/>
      <c r="Q47" s="269"/>
      <c r="R47" s="269"/>
      <c r="S47" s="272"/>
      <c r="T47" s="272"/>
      <c r="U47" s="273"/>
      <c r="V47" s="63"/>
      <c r="W47" s="63" t="b">
        <f>NOT(ISERROR((FIND("Seçmeli",E46))))</f>
        <v>0</v>
      </c>
      <c r="X47" s="63" t="b">
        <f>NOT(ISERROR((FIND("Seçmeli",O46))))</f>
        <v>0</v>
      </c>
      <c r="Y47" s="63" t="str">
        <f>+IF(W46=TRUE,J46,"")</f>
        <v/>
      </c>
      <c r="Z47" s="63" t="str">
        <f>+IF(X46=TRUE,T46,"")</f>
        <v/>
      </c>
      <c r="AA47" s="63" t="b">
        <f>NOT(ISERROR((FIND("Bölüm",E46))))</f>
        <v>0</v>
      </c>
      <c r="AB47" s="63" t="b">
        <f>NOT(ISERROR((FIND("Bölüm",O46))))</f>
        <v>0</v>
      </c>
      <c r="AC47" s="63" t="b">
        <f>NOT(ISERROR((FIND("Fakülte",E46))))</f>
        <v>0</v>
      </c>
      <c r="AD47" s="63" t="b">
        <f>NOT(ISERROR((FIND("Fakülte",O46))))</f>
        <v>0</v>
      </c>
      <c r="AE47" s="63" t="b">
        <f>NOT(ISERROR((FIND("Üniversite",E46))))</f>
        <v>0</v>
      </c>
      <c r="AF47" s="63" t="b">
        <f>NOT(ISERROR((FIND("Üniversite",O46))))</f>
        <v>0</v>
      </c>
      <c r="AG47" s="63" t="b">
        <f>NOT(ISERROR((FIND("Staj",E46))))</f>
        <v>0</v>
      </c>
      <c r="AH47" s="63" t="b">
        <f>NOT(ISERROR((FIND("Staj",O46))))</f>
        <v>0</v>
      </c>
      <c r="AI47" s="9" t="s">
        <v>521</v>
      </c>
    </row>
    <row r="48" spans="1:35" ht="14.25" customHeight="1" x14ac:dyDescent="0.3">
      <c r="A48" s="309"/>
      <c r="B48" s="306"/>
      <c r="C48" s="72"/>
      <c r="D48" s="73"/>
      <c r="E48" s="78" t="s">
        <v>40</v>
      </c>
      <c r="F48" s="74">
        <f t="shared" ref="F48:J48" si="6">+SUM(F28:F47)</f>
        <v>20</v>
      </c>
      <c r="G48" s="75">
        <f t="shared" si="6"/>
        <v>2</v>
      </c>
      <c r="H48" s="75">
        <f t="shared" si="6"/>
        <v>0</v>
      </c>
      <c r="I48" s="75">
        <f t="shared" si="6"/>
        <v>21</v>
      </c>
      <c r="J48" s="76">
        <f t="shared" si="6"/>
        <v>30</v>
      </c>
      <c r="K48" s="77"/>
      <c r="L48" s="306"/>
      <c r="M48" s="72"/>
      <c r="N48" s="73"/>
      <c r="O48" s="78" t="s">
        <v>40</v>
      </c>
      <c r="P48" s="74">
        <f t="shared" ref="P48:T48" si="7">+SUM(P28:P47)</f>
        <v>20</v>
      </c>
      <c r="Q48" s="75">
        <f t="shared" si="7"/>
        <v>0</v>
      </c>
      <c r="R48" s="75">
        <f t="shared" si="7"/>
        <v>2</v>
      </c>
      <c r="S48" s="75">
        <f t="shared" si="7"/>
        <v>21</v>
      </c>
      <c r="T48" s="76">
        <f t="shared" si="7"/>
        <v>30</v>
      </c>
      <c r="U48" s="77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9"/>
    </row>
    <row r="49" spans="1:35" ht="14.25" customHeight="1" x14ac:dyDescent="0.3">
      <c r="A49" s="310"/>
      <c r="B49" s="307"/>
      <c r="C49" s="86"/>
      <c r="D49" s="87"/>
      <c r="E49" s="88" t="s">
        <v>41</v>
      </c>
      <c r="F49" s="90">
        <f t="shared" ref="F49:J49" si="8">P26+F48</f>
        <v>57</v>
      </c>
      <c r="G49" s="90">
        <f t="shared" si="8"/>
        <v>10</v>
      </c>
      <c r="H49" s="90">
        <f t="shared" si="8"/>
        <v>6</v>
      </c>
      <c r="I49" s="90">
        <f t="shared" si="8"/>
        <v>65</v>
      </c>
      <c r="J49" s="91">
        <f t="shared" si="8"/>
        <v>90</v>
      </c>
      <c r="K49" s="92"/>
      <c r="L49" s="307"/>
      <c r="M49" s="86"/>
      <c r="N49" s="87"/>
      <c r="O49" s="88" t="s">
        <v>41</v>
      </c>
      <c r="P49" s="90">
        <f t="shared" ref="P49:T49" si="9">F49+P48</f>
        <v>77</v>
      </c>
      <c r="Q49" s="90">
        <f t="shared" si="9"/>
        <v>10</v>
      </c>
      <c r="R49" s="90">
        <f t="shared" si="9"/>
        <v>8</v>
      </c>
      <c r="S49" s="90">
        <f t="shared" si="9"/>
        <v>86</v>
      </c>
      <c r="T49" s="91">
        <f t="shared" si="9"/>
        <v>120</v>
      </c>
      <c r="U49" s="92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9"/>
    </row>
    <row r="50" spans="1:35" ht="14.25" customHeight="1" x14ac:dyDescent="0.3">
      <c r="A50" s="327" t="s">
        <v>102</v>
      </c>
      <c r="B50" s="263">
        <v>5</v>
      </c>
      <c r="C50" s="264" t="s">
        <v>5</v>
      </c>
      <c r="D50" s="265" t="s">
        <v>6</v>
      </c>
      <c r="E50" s="265" t="s">
        <v>7</v>
      </c>
      <c r="F50" s="266" t="s">
        <v>8</v>
      </c>
      <c r="G50" s="266" t="s">
        <v>9</v>
      </c>
      <c r="H50" s="266" t="s">
        <v>10</v>
      </c>
      <c r="I50" s="266" t="s">
        <v>11</v>
      </c>
      <c r="J50" s="267" t="s">
        <v>3</v>
      </c>
      <c r="K50" s="268" t="s">
        <v>12</v>
      </c>
      <c r="L50" s="263">
        <v>6</v>
      </c>
      <c r="M50" s="264" t="s">
        <v>5</v>
      </c>
      <c r="N50" s="265" t="s">
        <v>6</v>
      </c>
      <c r="O50" s="265" t="s">
        <v>7</v>
      </c>
      <c r="P50" s="266" t="s">
        <v>8</v>
      </c>
      <c r="Q50" s="266" t="s">
        <v>9</v>
      </c>
      <c r="R50" s="266" t="s">
        <v>10</v>
      </c>
      <c r="S50" s="266" t="s">
        <v>11</v>
      </c>
      <c r="T50" s="267" t="s">
        <v>3</v>
      </c>
      <c r="U50" s="268" t="s">
        <v>12</v>
      </c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9"/>
    </row>
    <row r="51" spans="1:35" ht="14.25" customHeight="1" x14ac:dyDescent="0.3">
      <c r="A51" s="309"/>
      <c r="B51" s="328" t="s">
        <v>103</v>
      </c>
      <c r="C51" s="52">
        <f>+IF(D51="","",1)</f>
        <v>1</v>
      </c>
      <c r="D51" s="154" t="s">
        <v>268</v>
      </c>
      <c r="E51" s="62" t="s">
        <v>221</v>
      </c>
      <c r="F51" s="57">
        <v>3</v>
      </c>
      <c r="G51" s="57">
        <v>0</v>
      </c>
      <c r="H51" s="57">
        <v>0</v>
      </c>
      <c r="I51" s="58">
        <f>IF(E51="","",SUM(F51,SUM(G51,H51)/2))</f>
        <v>3</v>
      </c>
      <c r="J51" s="59">
        <v>4</v>
      </c>
      <c r="K51" s="60"/>
      <c r="L51" s="328" t="s">
        <v>120</v>
      </c>
      <c r="M51" s="52">
        <f>+IF(N51="","",1)</f>
        <v>1</v>
      </c>
      <c r="N51" s="154" t="s">
        <v>363</v>
      </c>
      <c r="O51" s="62" t="s">
        <v>473</v>
      </c>
      <c r="P51" s="57">
        <v>2</v>
      </c>
      <c r="Q51" s="57">
        <v>2</v>
      </c>
      <c r="R51" s="57">
        <v>0</v>
      </c>
      <c r="S51" s="58">
        <f>IF(O51="","",SUM(P51,SUM(Q51,R51)/2))</f>
        <v>3</v>
      </c>
      <c r="T51" s="59">
        <v>5</v>
      </c>
      <c r="U51" s="60" t="s">
        <v>205</v>
      </c>
      <c r="V51" s="63"/>
      <c r="W51" s="63" t="b">
        <f>NOT(ISERROR((FIND("Seçmeli",E51))))</f>
        <v>0</v>
      </c>
      <c r="X51" s="63" t="b">
        <f>NOT(ISERROR((FIND("Seçmeli",O51))))</f>
        <v>0</v>
      </c>
      <c r="Y51" s="63" t="str">
        <f>+IF(W51=TRUE,J51,"")</f>
        <v/>
      </c>
      <c r="Z51" s="63" t="str">
        <f>+IF(X51=TRUE,T51,"")</f>
        <v/>
      </c>
      <c r="AA51" s="63" t="b">
        <f>NOT(ISERROR((FIND("Bölüm",E51))))</f>
        <v>0</v>
      </c>
      <c r="AB51" s="63" t="b">
        <f>NOT(ISERROR((FIND("Bölüm",O51))))</f>
        <v>0</v>
      </c>
      <c r="AC51" s="63" t="b">
        <f>NOT(ISERROR((FIND("Fakülte",E51))))</f>
        <v>0</v>
      </c>
      <c r="AD51" s="63" t="b">
        <f>NOT(ISERROR((FIND("Fakülte",O51))))</f>
        <v>0</v>
      </c>
      <c r="AE51" s="63" t="b">
        <f>NOT(ISERROR((FIND("Üniversite",E51))))</f>
        <v>0</v>
      </c>
      <c r="AF51" s="63" t="b">
        <f>NOT(ISERROR((FIND("Üniversite",O51))))</f>
        <v>0</v>
      </c>
      <c r="AG51" s="63" t="b">
        <f>NOT(ISERROR((FIND("Staj",E51))))</f>
        <v>0</v>
      </c>
      <c r="AH51" s="63" t="b">
        <f>NOT(ISERROR((FIND("Staj",O51))))</f>
        <v>0</v>
      </c>
      <c r="AI51" s="9" t="str">
        <f>+IF(OR(D51&lt;&gt;"",N51&lt;&gt;""),"","boş")</f>
        <v/>
      </c>
    </row>
    <row r="52" spans="1:35" ht="14.25" hidden="1" customHeight="1" x14ac:dyDescent="0.3">
      <c r="A52" s="309"/>
      <c r="B52" s="306"/>
      <c r="C52" s="269"/>
      <c r="D52" s="294"/>
      <c r="E52" s="271" t="s">
        <v>579</v>
      </c>
      <c r="F52" s="269"/>
      <c r="G52" s="269"/>
      <c r="H52" s="269"/>
      <c r="I52" s="272"/>
      <c r="J52" s="272"/>
      <c r="K52" s="273"/>
      <c r="L52" s="306"/>
      <c r="M52" s="269"/>
      <c r="N52" s="294"/>
      <c r="O52" s="271" t="s">
        <v>634</v>
      </c>
      <c r="P52" s="269"/>
      <c r="Q52" s="269"/>
      <c r="R52" s="269"/>
      <c r="S52" s="272"/>
      <c r="T52" s="272"/>
      <c r="U52" s="273"/>
      <c r="V52" s="63"/>
      <c r="W52" s="63" t="b">
        <f>NOT(ISERROR((FIND("Seçmeli",E51))))</f>
        <v>0</v>
      </c>
      <c r="X52" s="63" t="b">
        <f>NOT(ISERROR((FIND("Seçmeli",O51))))</f>
        <v>0</v>
      </c>
      <c r="Y52" s="63" t="str">
        <f>+IF(W51=TRUE,J51,"")</f>
        <v/>
      </c>
      <c r="Z52" s="63" t="str">
        <f>+IF(X51=TRUE,T51,"")</f>
        <v/>
      </c>
      <c r="AA52" s="63" t="b">
        <f>NOT(ISERROR((FIND("Bölüm",E51))))</f>
        <v>0</v>
      </c>
      <c r="AB52" s="63" t="b">
        <f>NOT(ISERROR((FIND("Bölüm",O51))))</f>
        <v>0</v>
      </c>
      <c r="AC52" s="63" t="b">
        <f>NOT(ISERROR((FIND("Fakülte",E51))))</f>
        <v>0</v>
      </c>
      <c r="AD52" s="63" t="b">
        <f>NOT(ISERROR((FIND("Fakülte",O51))))</f>
        <v>0</v>
      </c>
      <c r="AE52" s="63" t="b">
        <f>NOT(ISERROR((FIND("Üniversite",E51))))</f>
        <v>0</v>
      </c>
      <c r="AF52" s="63" t="b">
        <f>NOT(ISERROR((FIND("Üniversite",O51))))</f>
        <v>0</v>
      </c>
      <c r="AG52" s="63" t="b">
        <f>NOT(ISERROR((FIND("Staj",E51))))</f>
        <v>0</v>
      </c>
      <c r="AH52" s="63" t="b">
        <f>NOT(ISERROR((FIND("Staj",O51))))</f>
        <v>0</v>
      </c>
      <c r="AI52" s="9" t="s">
        <v>521</v>
      </c>
    </row>
    <row r="53" spans="1:35" ht="14.25" customHeight="1" x14ac:dyDescent="0.3">
      <c r="A53" s="309"/>
      <c r="B53" s="306"/>
      <c r="C53" s="52">
        <f>+IF(D53="","",C51+1)</f>
        <v>2</v>
      </c>
      <c r="D53" s="154" t="s">
        <v>463</v>
      </c>
      <c r="E53" s="62" t="s">
        <v>464</v>
      </c>
      <c r="F53" s="57">
        <v>3</v>
      </c>
      <c r="G53" s="57">
        <v>0</v>
      </c>
      <c r="H53" s="57">
        <v>0</v>
      </c>
      <c r="I53" s="58">
        <f>IF(E53="","",SUM(F53,SUM(G53,H53)/2))</f>
        <v>3</v>
      </c>
      <c r="J53" s="59">
        <v>5</v>
      </c>
      <c r="K53" s="60"/>
      <c r="L53" s="306"/>
      <c r="M53" s="52">
        <f>+IF(N53="","",M51+1)</f>
        <v>2</v>
      </c>
      <c r="N53" s="154" t="s">
        <v>209</v>
      </c>
      <c r="O53" s="62" t="s">
        <v>153</v>
      </c>
      <c r="P53" s="57">
        <v>3</v>
      </c>
      <c r="Q53" s="57">
        <v>0</v>
      </c>
      <c r="R53" s="57">
        <v>0</v>
      </c>
      <c r="S53" s="58">
        <f>IF(O53="","",SUM(P53,SUM(Q53,R53)/2))</f>
        <v>3</v>
      </c>
      <c r="T53" s="59">
        <v>4</v>
      </c>
      <c r="U53" s="60"/>
      <c r="V53" s="63"/>
      <c r="W53" s="63" t="b">
        <f>NOT(ISERROR((FIND("Seçmeli",E53))))</f>
        <v>0</v>
      </c>
      <c r="X53" s="63" t="b">
        <f>NOT(ISERROR((FIND("Seçmeli",O53))))</f>
        <v>0</v>
      </c>
      <c r="Y53" s="63" t="str">
        <f>+IF(W53=TRUE,J53,"")</f>
        <v/>
      </c>
      <c r="Z53" s="63" t="str">
        <f>+IF(X53=TRUE,T53,"")</f>
        <v/>
      </c>
      <c r="AA53" s="63" t="b">
        <f>NOT(ISERROR((FIND("Bölüm",E53))))</f>
        <v>0</v>
      </c>
      <c r="AB53" s="63" t="b">
        <f>NOT(ISERROR((FIND("Bölüm",O53))))</f>
        <v>0</v>
      </c>
      <c r="AC53" s="63" t="b">
        <f>NOT(ISERROR((FIND("Fakülte",E53))))</f>
        <v>0</v>
      </c>
      <c r="AD53" s="63" t="b">
        <f>NOT(ISERROR((FIND("Fakülte",O53))))</f>
        <v>0</v>
      </c>
      <c r="AE53" s="63" t="b">
        <f>NOT(ISERROR((FIND("Üniversite",E53))))</f>
        <v>0</v>
      </c>
      <c r="AF53" s="63" t="b">
        <f>NOT(ISERROR((FIND("Üniversite",O53))))</f>
        <v>0</v>
      </c>
      <c r="AG53" s="63" t="b">
        <f>NOT(ISERROR((FIND("Staj",E53))))</f>
        <v>0</v>
      </c>
      <c r="AH53" s="63" t="b">
        <f>NOT(ISERROR((FIND("Staj",O53))))</f>
        <v>0</v>
      </c>
      <c r="AI53" s="9" t="str">
        <f>+IF(OR(D53&lt;&gt;"",N53&lt;&gt;""),"","boş")</f>
        <v/>
      </c>
    </row>
    <row r="54" spans="1:35" ht="14.25" hidden="1" customHeight="1" x14ac:dyDescent="0.3">
      <c r="A54" s="309"/>
      <c r="B54" s="306"/>
      <c r="C54" s="269"/>
      <c r="D54" s="294"/>
      <c r="E54" s="271" t="s">
        <v>635</v>
      </c>
      <c r="F54" s="269"/>
      <c r="G54" s="269"/>
      <c r="H54" s="269"/>
      <c r="I54" s="272"/>
      <c r="J54" s="272"/>
      <c r="K54" s="273"/>
      <c r="L54" s="306"/>
      <c r="M54" s="269"/>
      <c r="N54" s="294"/>
      <c r="O54" s="271" t="s">
        <v>567</v>
      </c>
      <c r="P54" s="269"/>
      <c r="Q54" s="269"/>
      <c r="R54" s="269"/>
      <c r="S54" s="272"/>
      <c r="T54" s="272"/>
      <c r="U54" s="273"/>
      <c r="V54" s="63"/>
      <c r="W54" s="63" t="b">
        <f>NOT(ISERROR((FIND("Seçmeli",E53))))</f>
        <v>0</v>
      </c>
      <c r="X54" s="63" t="b">
        <f>NOT(ISERROR((FIND("Seçmeli",O53))))</f>
        <v>0</v>
      </c>
      <c r="Y54" s="63" t="str">
        <f>+IF(W53=TRUE,J53,"")</f>
        <v/>
      </c>
      <c r="Z54" s="63" t="str">
        <f>+IF(X53=TRUE,T53,"")</f>
        <v/>
      </c>
      <c r="AA54" s="63" t="b">
        <f>NOT(ISERROR((FIND("Bölüm",E53))))</f>
        <v>0</v>
      </c>
      <c r="AB54" s="63" t="b">
        <f>NOT(ISERROR((FIND("Bölüm",O53))))</f>
        <v>0</v>
      </c>
      <c r="AC54" s="63" t="b">
        <f>NOT(ISERROR((FIND("Fakülte",E53))))</f>
        <v>0</v>
      </c>
      <c r="AD54" s="63" t="b">
        <f>NOT(ISERROR((FIND("Fakülte",O53))))</f>
        <v>0</v>
      </c>
      <c r="AE54" s="63" t="b">
        <f>NOT(ISERROR((FIND("Üniversite",E53))))</f>
        <v>0</v>
      </c>
      <c r="AF54" s="63" t="b">
        <f>NOT(ISERROR((FIND("Üniversite",O53))))</f>
        <v>0</v>
      </c>
      <c r="AG54" s="63" t="b">
        <f>NOT(ISERROR((FIND("Staj",E53))))</f>
        <v>0</v>
      </c>
      <c r="AH54" s="63" t="b">
        <f>NOT(ISERROR((FIND("Staj",O53))))</f>
        <v>0</v>
      </c>
      <c r="AI54" s="9" t="s">
        <v>521</v>
      </c>
    </row>
    <row r="55" spans="1:35" ht="14.25" customHeight="1" x14ac:dyDescent="0.3">
      <c r="A55" s="309"/>
      <c r="B55" s="306"/>
      <c r="C55" s="52">
        <f>+IF(D55="","",C53+1)</f>
        <v>3</v>
      </c>
      <c r="D55" s="154" t="s">
        <v>465</v>
      </c>
      <c r="E55" s="62" t="s">
        <v>466</v>
      </c>
      <c r="F55" s="57">
        <v>3</v>
      </c>
      <c r="G55" s="57">
        <v>0</v>
      </c>
      <c r="H55" s="57">
        <v>0</v>
      </c>
      <c r="I55" s="58">
        <f>IF(E55="","",SUM(F55,SUM(G55,H55)/2))</f>
        <v>3</v>
      </c>
      <c r="J55" s="274">
        <v>5</v>
      </c>
      <c r="K55" s="60"/>
      <c r="L55" s="306"/>
      <c r="M55" s="52">
        <f>+IF(N55="","",M53+1)</f>
        <v>3</v>
      </c>
      <c r="N55" s="154" t="s">
        <v>474</v>
      </c>
      <c r="O55" s="62" t="s">
        <v>475</v>
      </c>
      <c r="P55" s="57">
        <v>3</v>
      </c>
      <c r="Q55" s="57">
        <v>0</v>
      </c>
      <c r="R55" s="57">
        <v>0</v>
      </c>
      <c r="S55" s="58">
        <f>IF(O55="","",SUM(P55,SUM(Q55,R55)/2))</f>
        <v>3</v>
      </c>
      <c r="T55" s="59">
        <v>4</v>
      </c>
      <c r="U55" s="60"/>
      <c r="V55" s="63"/>
      <c r="W55" s="63" t="b">
        <f>NOT(ISERROR((FIND("Seçmeli",E55))))</f>
        <v>0</v>
      </c>
      <c r="X55" s="63" t="b">
        <f>NOT(ISERROR((FIND("Seçmeli",O55))))</f>
        <v>0</v>
      </c>
      <c r="Y55" s="63" t="str">
        <f>+IF(W55=TRUE,J55,"")</f>
        <v/>
      </c>
      <c r="Z55" s="63" t="str">
        <f>+IF(X55=TRUE,T55,"")</f>
        <v/>
      </c>
      <c r="AA55" s="63" t="b">
        <f>NOT(ISERROR((FIND("Bölüm",E55))))</f>
        <v>0</v>
      </c>
      <c r="AB55" s="63" t="b">
        <f>NOT(ISERROR((FIND("Bölüm",O55))))</f>
        <v>0</v>
      </c>
      <c r="AC55" s="63" t="b">
        <f>NOT(ISERROR((FIND("Fakülte",E55))))</f>
        <v>0</v>
      </c>
      <c r="AD55" s="63" t="b">
        <f>NOT(ISERROR((FIND("Fakülte",O55))))</f>
        <v>0</v>
      </c>
      <c r="AE55" s="63" t="b">
        <f>NOT(ISERROR((FIND("Üniversite",E55))))</f>
        <v>0</v>
      </c>
      <c r="AF55" s="63" t="b">
        <f>NOT(ISERROR((FIND("Üniversite",O55))))</f>
        <v>0</v>
      </c>
      <c r="AG55" s="63" t="b">
        <f>NOT(ISERROR((FIND("Staj",E55))))</f>
        <v>0</v>
      </c>
      <c r="AH55" s="63" t="b">
        <f>NOT(ISERROR((FIND("Staj",O55))))</f>
        <v>0</v>
      </c>
      <c r="AI55" s="9" t="str">
        <f>+IF(OR(D55&lt;&gt;"",N55&lt;&gt;""),"","boş")</f>
        <v/>
      </c>
    </row>
    <row r="56" spans="1:35" ht="14.25" hidden="1" customHeight="1" x14ac:dyDescent="0.3">
      <c r="A56" s="309"/>
      <c r="B56" s="306"/>
      <c r="C56" s="269"/>
      <c r="D56" s="294"/>
      <c r="E56" s="271" t="s">
        <v>636</v>
      </c>
      <c r="F56" s="269"/>
      <c r="G56" s="269"/>
      <c r="H56" s="269"/>
      <c r="I56" s="272"/>
      <c r="J56" s="272"/>
      <c r="K56" s="273"/>
      <c r="L56" s="306"/>
      <c r="M56" s="269"/>
      <c r="N56" s="294"/>
      <c r="O56" s="271" t="s">
        <v>637</v>
      </c>
      <c r="P56" s="269"/>
      <c r="Q56" s="269"/>
      <c r="R56" s="269"/>
      <c r="S56" s="272"/>
      <c r="T56" s="272"/>
      <c r="U56" s="273"/>
      <c r="V56" s="63"/>
      <c r="W56" s="63" t="b">
        <f>NOT(ISERROR((FIND("Seçmeli",E55))))</f>
        <v>0</v>
      </c>
      <c r="X56" s="63" t="b">
        <f>NOT(ISERROR((FIND("Seçmeli",O55))))</f>
        <v>0</v>
      </c>
      <c r="Y56" s="63" t="str">
        <f>+IF(W55=TRUE,J55,"")</f>
        <v/>
      </c>
      <c r="Z56" s="63" t="str">
        <f>+IF(X55=TRUE,T55,"")</f>
        <v/>
      </c>
      <c r="AA56" s="63" t="b">
        <f>NOT(ISERROR((FIND("Bölüm",E55))))</f>
        <v>0</v>
      </c>
      <c r="AB56" s="63" t="b">
        <f>NOT(ISERROR((FIND("Bölüm",O55))))</f>
        <v>0</v>
      </c>
      <c r="AC56" s="63" t="b">
        <f>NOT(ISERROR((FIND("Fakülte",E55))))</f>
        <v>0</v>
      </c>
      <c r="AD56" s="63" t="b">
        <f>NOT(ISERROR((FIND("Fakülte",O55))))</f>
        <v>0</v>
      </c>
      <c r="AE56" s="63" t="b">
        <f>NOT(ISERROR((FIND("Üniversite",E55))))</f>
        <v>0</v>
      </c>
      <c r="AF56" s="63" t="b">
        <f>NOT(ISERROR((FIND("Üniversite",O55))))</f>
        <v>0</v>
      </c>
      <c r="AG56" s="63" t="b">
        <f>NOT(ISERROR((FIND("Staj",E55))))</f>
        <v>0</v>
      </c>
      <c r="AH56" s="63" t="b">
        <f>NOT(ISERROR((FIND("Staj",O55))))</f>
        <v>0</v>
      </c>
      <c r="AI56" s="9" t="s">
        <v>521</v>
      </c>
    </row>
    <row r="57" spans="1:35" ht="14.25" customHeight="1" x14ac:dyDescent="0.3">
      <c r="A57" s="309"/>
      <c r="B57" s="306"/>
      <c r="C57" s="52">
        <f>+IF(D57="","",C55+1)</f>
        <v>4</v>
      </c>
      <c r="D57" s="154" t="s">
        <v>467</v>
      </c>
      <c r="E57" s="62" t="s">
        <v>468</v>
      </c>
      <c r="F57" s="57">
        <v>3</v>
      </c>
      <c r="G57" s="57">
        <v>0</v>
      </c>
      <c r="H57" s="57">
        <v>0</v>
      </c>
      <c r="I57" s="58">
        <f>IF(E57="","",SUM(F57,SUM(G57,H57)/2))</f>
        <v>3</v>
      </c>
      <c r="J57" s="59">
        <v>5</v>
      </c>
      <c r="K57" s="60" t="s">
        <v>459</v>
      </c>
      <c r="L57" s="306"/>
      <c r="M57" s="52">
        <f>+IF(N57="","",M55+1)</f>
        <v>4</v>
      </c>
      <c r="N57" s="154" t="s">
        <v>476</v>
      </c>
      <c r="O57" s="62" t="s">
        <v>477</v>
      </c>
      <c r="P57" s="57">
        <v>3</v>
      </c>
      <c r="Q57" s="57">
        <v>0</v>
      </c>
      <c r="R57" s="57">
        <v>0</v>
      </c>
      <c r="S57" s="58">
        <f>IF(O57="","",SUM(P57,SUM(Q57,R57)/2))</f>
        <v>3</v>
      </c>
      <c r="T57" s="59">
        <v>4</v>
      </c>
      <c r="U57" s="60"/>
      <c r="V57" s="63"/>
      <c r="W57" s="63" t="b">
        <f>NOT(ISERROR((FIND("Seçmeli",E57))))</f>
        <v>0</v>
      </c>
      <c r="X57" s="63" t="b">
        <f>NOT(ISERROR((FIND("Seçmeli",O57))))</f>
        <v>0</v>
      </c>
      <c r="Y57" s="63" t="str">
        <f>+IF(W57=TRUE,J57,"")</f>
        <v/>
      </c>
      <c r="Z57" s="63" t="str">
        <f>+IF(X57=TRUE,T57,"")</f>
        <v/>
      </c>
      <c r="AA57" s="63" t="b">
        <f>NOT(ISERROR((FIND("Bölüm",E57))))</f>
        <v>0</v>
      </c>
      <c r="AB57" s="63" t="b">
        <f>NOT(ISERROR((FIND("Bölüm",O57))))</f>
        <v>0</v>
      </c>
      <c r="AC57" s="63" t="b">
        <f>NOT(ISERROR((FIND("Fakülte",E57))))</f>
        <v>0</v>
      </c>
      <c r="AD57" s="63" t="b">
        <f>NOT(ISERROR((FIND("Fakülte",O57))))</f>
        <v>0</v>
      </c>
      <c r="AE57" s="63" t="b">
        <f>NOT(ISERROR((FIND("Üniversite",E57))))</f>
        <v>0</v>
      </c>
      <c r="AF57" s="63" t="b">
        <f>NOT(ISERROR((FIND("Üniversite",O57))))</f>
        <v>0</v>
      </c>
      <c r="AG57" s="63" t="b">
        <f>NOT(ISERROR((FIND("Staj",E57))))</f>
        <v>0</v>
      </c>
      <c r="AH57" s="63" t="b">
        <f>NOT(ISERROR((FIND("Staj",O57))))</f>
        <v>0</v>
      </c>
      <c r="AI57" s="9" t="str">
        <f>+IF(OR(D57&lt;&gt;"",N57&lt;&gt;""),"","boş")</f>
        <v/>
      </c>
    </row>
    <row r="58" spans="1:35" ht="14.25" hidden="1" customHeight="1" x14ac:dyDescent="0.3">
      <c r="A58" s="309"/>
      <c r="B58" s="306"/>
      <c r="C58" s="269"/>
      <c r="D58" s="294"/>
      <c r="E58" s="271" t="s">
        <v>638</v>
      </c>
      <c r="F58" s="269"/>
      <c r="G58" s="269"/>
      <c r="H58" s="269"/>
      <c r="I58" s="272"/>
      <c r="J58" s="272"/>
      <c r="K58" s="273"/>
      <c r="L58" s="306"/>
      <c r="M58" s="269"/>
      <c r="N58" s="294"/>
      <c r="O58" s="271" t="s">
        <v>639</v>
      </c>
      <c r="P58" s="269"/>
      <c r="Q58" s="269"/>
      <c r="R58" s="269"/>
      <c r="S58" s="272"/>
      <c r="T58" s="272"/>
      <c r="U58" s="273"/>
      <c r="V58" s="63"/>
      <c r="W58" s="63" t="b">
        <f>NOT(ISERROR((FIND("Seçmeli",E57))))</f>
        <v>0</v>
      </c>
      <c r="X58" s="63" t="b">
        <f>NOT(ISERROR((FIND("Seçmeli",O57))))</f>
        <v>0</v>
      </c>
      <c r="Y58" s="63" t="str">
        <f>+IF(W57=TRUE,J57,"")</f>
        <v/>
      </c>
      <c r="Z58" s="63" t="str">
        <f>+IF(X57=TRUE,T57,"")</f>
        <v/>
      </c>
      <c r="AA58" s="63" t="b">
        <f>NOT(ISERROR((FIND("Bölüm",E57))))</f>
        <v>0</v>
      </c>
      <c r="AB58" s="63" t="b">
        <f>NOT(ISERROR((FIND("Bölüm",O57))))</f>
        <v>0</v>
      </c>
      <c r="AC58" s="63" t="b">
        <f>NOT(ISERROR((FIND("Fakülte",E57))))</f>
        <v>0</v>
      </c>
      <c r="AD58" s="63" t="b">
        <f>NOT(ISERROR((FIND("Fakülte",O57))))</f>
        <v>0</v>
      </c>
      <c r="AE58" s="63" t="b">
        <f>NOT(ISERROR((FIND("Üniversite",E57))))</f>
        <v>0</v>
      </c>
      <c r="AF58" s="63" t="b">
        <f>NOT(ISERROR((FIND("Üniversite",O57))))</f>
        <v>0</v>
      </c>
      <c r="AG58" s="63" t="b">
        <f>NOT(ISERROR((FIND("Staj",E57))))</f>
        <v>0</v>
      </c>
      <c r="AH58" s="63" t="b">
        <f>NOT(ISERROR((FIND("Staj",O57))))</f>
        <v>0</v>
      </c>
      <c r="AI58" s="9" t="s">
        <v>521</v>
      </c>
    </row>
    <row r="59" spans="1:35" ht="14.25" customHeight="1" x14ac:dyDescent="0.3">
      <c r="A59" s="309"/>
      <c r="B59" s="306"/>
      <c r="C59" s="52">
        <f>+IF(D59="","",C57+1)</f>
        <v>5</v>
      </c>
      <c r="D59" s="154" t="s">
        <v>469</v>
      </c>
      <c r="E59" s="62" t="s">
        <v>115</v>
      </c>
      <c r="F59" s="57">
        <v>3</v>
      </c>
      <c r="G59" s="57">
        <v>0</v>
      </c>
      <c r="H59" s="57">
        <v>0</v>
      </c>
      <c r="I59" s="58">
        <f>IF(E59="","",SUM(F59,SUM(G59,H59)/2))</f>
        <v>3</v>
      </c>
      <c r="J59" s="59">
        <v>4</v>
      </c>
      <c r="K59" s="60"/>
      <c r="L59" s="306"/>
      <c r="M59" s="52">
        <f>+IF(N59="","",M57+1)</f>
        <v>5</v>
      </c>
      <c r="N59" s="154" t="s">
        <v>478</v>
      </c>
      <c r="O59" s="62" t="s">
        <v>479</v>
      </c>
      <c r="P59" s="57">
        <v>3</v>
      </c>
      <c r="Q59" s="57">
        <v>0</v>
      </c>
      <c r="R59" s="57">
        <v>0</v>
      </c>
      <c r="S59" s="58">
        <f>IF(O59="","",SUM(P59,SUM(Q59,R59)/2))</f>
        <v>3</v>
      </c>
      <c r="T59" s="59">
        <v>5</v>
      </c>
      <c r="U59" s="60"/>
      <c r="V59" s="63"/>
      <c r="W59" s="63" t="b">
        <f>NOT(ISERROR((FIND("Seçmeli",E59))))</f>
        <v>1</v>
      </c>
      <c r="X59" s="63" t="b">
        <f>NOT(ISERROR((FIND("Seçmeli",O59))))</f>
        <v>0</v>
      </c>
      <c r="Y59" s="63">
        <f>+IF(W59=TRUE,J59,"")</f>
        <v>4</v>
      </c>
      <c r="Z59" s="63" t="str">
        <f>+IF(X59=TRUE,T59,"")</f>
        <v/>
      </c>
      <c r="AA59" s="63" t="b">
        <f>NOT(ISERROR((FIND("Bölüm",E59))))</f>
        <v>1</v>
      </c>
      <c r="AB59" s="63" t="b">
        <f>NOT(ISERROR((FIND("Bölüm",O59))))</f>
        <v>0</v>
      </c>
      <c r="AC59" s="63" t="b">
        <f>NOT(ISERROR((FIND("Fakülte",E59))))</f>
        <v>0</v>
      </c>
      <c r="AD59" s="63" t="b">
        <f>NOT(ISERROR((FIND("Fakülte",O59))))</f>
        <v>0</v>
      </c>
      <c r="AE59" s="63" t="b">
        <f>NOT(ISERROR((FIND("Üniversite",E59))))</f>
        <v>0</v>
      </c>
      <c r="AF59" s="63" t="b">
        <f>NOT(ISERROR((FIND("Üniversite",O59))))</f>
        <v>0</v>
      </c>
      <c r="AG59" s="63" t="b">
        <f>NOT(ISERROR((FIND("Staj",E59))))</f>
        <v>0</v>
      </c>
      <c r="AH59" s="63" t="b">
        <f>NOT(ISERROR((FIND("Staj",O59))))</f>
        <v>0</v>
      </c>
      <c r="AI59" s="9" t="str">
        <f>+IF(OR(D59&lt;&gt;"",N59&lt;&gt;""),"","boş")</f>
        <v/>
      </c>
    </row>
    <row r="60" spans="1:35" ht="14.25" hidden="1" customHeight="1" x14ac:dyDescent="0.3">
      <c r="A60" s="309"/>
      <c r="B60" s="306"/>
      <c r="C60" s="269"/>
      <c r="D60" s="294"/>
      <c r="E60" s="271" t="s">
        <v>551</v>
      </c>
      <c r="F60" s="269"/>
      <c r="G60" s="269"/>
      <c r="H60" s="269"/>
      <c r="I60" s="272"/>
      <c r="J60" s="272"/>
      <c r="K60" s="273"/>
      <c r="L60" s="306"/>
      <c r="M60" s="269"/>
      <c r="N60" s="294"/>
      <c r="O60" s="271" t="s">
        <v>640</v>
      </c>
      <c r="P60" s="269"/>
      <c r="Q60" s="269"/>
      <c r="R60" s="269"/>
      <c r="S60" s="272"/>
      <c r="T60" s="272"/>
      <c r="U60" s="273"/>
      <c r="V60" s="63"/>
      <c r="W60" s="63" t="b">
        <f>NOT(ISERROR((FIND("Seçmeli",E59))))</f>
        <v>1</v>
      </c>
      <c r="X60" s="63" t="b">
        <f>NOT(ISERROR((FIND("Seçmeli",O59))))</f>
        <v>0</v>
      </c>
      <c r="Y60" s="63">
        <f>+IF(W59=TRUE,J59,"")</f>
        <v>4</v>
      </c>
      <c r="Z60" s="63" t="str">
        <f>+IF(X59=TRUE,T59,"")</f>
        <v/>
      </c>
      <c r="AA60" s="63" t="b">
        <f>NOT(ISERROR((FIND("Bölüm",E59))))</f>
        <v>1</v>
      </c>
      <c r="AB60" s="63" t="b">
        <f>NOT(ISERROR((FIND("Bölüm",O59))))</f>
        <v>0</v>
      </c>
      <c r="AC60" s="63" t="b">
        <f>NOT(ISERROR((FIND("Fakülte",E59))))</f>
        <v>0</v>
      </c>
      <c r="AD60" s="63" t="b">
        <f>NOT(ISERROR((FIND("Fakülte",O59))))</f>
        <v>0</v>
      </c>
      <c r="AE60" s="63" t="b">
        <f>NOT(ISERROR((FIND("Üniversite",E59))))</f>
        <v>0</v>
      </c>
      <c r="AF60" s="63" t="b">
        <f>NOT(ISERROR((FIND("Üniversite",O59))))</f>
        <v>0</v>
      </c>
      <c r="AG60" s="63" t="b">
        <f>NOT(ISERROR((FIND("Staj",E59))))</f>
        <v>0</v>
      </c>
      <c r="AH60" s="63" t="b">
        <f>NOT(ISERROR((FIND("Staj",O59))))</f>
        <v>0</v>
      </c>
      <c r="AI60" s="9" t="s">
        <v>521</v>
      </c>
    </row>
    <row r="61" spans="1:35" ht="14.25" customHeight="1" x14ac:dyDescent="0.3">
      <c r="A61" s="309"/>
      <c r="B61" s="306"/>
      <c r="C61" s="52">
        <f>+IF(D61="","",C59+1)</f>
        <v>6</v>
      </c>
      <c r="D61" s="154" t="s">
        <v>470</v>
      </c>
      <c r="E61" s="62" t="s">
        <v>117</v>
      </c>
      <c r="F61" s="57">
        <v>3</v>
      </c>
      <c r="G61" s="57">
        <v>0</v>
      </c>
      <c r="H61" s="57">
        <v>0</v>
      </c>
      <c r="I61" s="58">
        <f>IF(E61="","",SUM(F61,SUM(G61,H61)/2))</f>
        <v>3</v>
      </c>
      <c r="J61" s="59">
        <v>4</v>
      </c>
      <c r="K61" s="60"/>
      <c r="L61" s="306"/>
      <c r="M61" s="52">
        <f>+IF(N61="","",M59+1)</f>
        <v>6</v>
      </c>
      <c r="N61" s="154" t="s">
        <v>480</v>
      </c>
      <c r="O61" s="62" t="s">
        <v>132</v>
      </c>
      <c r="P61" s="57">
        <v>3</v>
      </c>
      <c r="Q61" s="57">
        <v>0</v>
      </c>
      <c r="R61" s="57">
        <v>0</v>
      </c>
      <c r="S61" s="58">
        <f>IF(O61="","",SUM(P61,SUM(Q61,R61)/2))</f>
        <v>3</v>
      </c>
      <c r="T61" s="59">
        <v>4</v>
      </c>
      <c r="U61" s="60"/>
      <c r="V61" s="63"/>
      <c r="W61" s="63" t="b">
        <f>NOT(ISERROR((FIND("Seçmeli",E61))))</f>
        <v>1</v>
      </c>
      <c r="X61" s="63" t="b">
        <f>NOT(ISERROR((FIND("Seçmeli",O61))))</f>
        <v>1</v>
      </c>
      <c r="Y61" s="63">
        <f>+IF(W61=TRUE,J61,"")</f>
        <v>4</v>
      </c>
      <c r="Z61" s="63">
        <f>+IF(X61=TRUE,T61,"")</f>
        <v>4</v>
      </c>
      <c r="AA61" s="63" t="b">
        <f>NOT(ISERROR((FIND("Bölüm",E61))))</f>
        <v>1</v>
      </c>
      <c r="AB61" s="63" t="b">
        <f>NOT(ISERROR((FIND("Bölüm",O61))))</f>
        <v>1</v>
      </c>
      <c r="AC61" s="63" t="b">
        <f>NOT(ISERROR((FIND("Fakülte",E61))))</f>
        <v>0</v>
      </c>
      <c r="AD61" s="63" t="b">
        <f>NOT(ISERROR((FIND("Fakülte",O61))))</f>
        <v>0</v>
      </c>
      <c r="AE61" s="63" t="b">
        <f>NOT(ISERROR((FIND("Üniversite",E61))))</f>
        <v>0</v>
      </c>
      <c r="AF61" s="63" t="b">
        <f>NOT(ISERROR((FIND("Üniversite",O61))))</f>
        <v>0</v>
      </c>
      <c r="AG61" s="63" t="b">
        <f>NOT(ISERROR((FIND("Staj",E61))))</f>
        <v>0</v>
      </c>
      <c r="AH61" s="63" t="b">
        <f>NOT(ISERROR((FIND("Staj",O61))))</f>
        <v>0</v>
      </c>
      <c r="AI61" s="9" t="str">
        <f>+IF(OR(D61&lt;&gt;"",N61&lt;&gt;""),"","boş")</f>
        <v/>
      </c>
    </row>
    <row r="62" spans="1:35" ht="14.25" hidden="1" customHeight="1" x14ac:dyDescent="0.3">
      <c r="A62" s="309"/>
      <c r="B62" s="306"/>
      <c r="C62" s="269"/>
      <c r="D62" s="294"/>
      <c r="E62" s="271" t="s">
        <v>553</v>
      </c>
      <c r="F62" s="269"/>
      <c r="G62" s="269"/>
      <c r="H62" s="269"/>
      <c r="I62" s="272"/>
      <c r="J62" s="272"/>
      <c r="K62" s="273"/>
      <c r="L62" s="306"/>
      <c r="M62" s="269"/>
      <c r="N62" s="294"/>
      <c r="O62" s="271" t="s">
        <v>552</v>
      </c>
      <c r="P62" s="269"/>
      <c r="Q62" s="269"/>
      <c r="R62" s="269"/>
      <c r="S62" s="272"/>
      <c r="T62" s="272"/>
      <c r="U62" s="273"/>
      <c r="V62" s="63"/>
      <c r="W62" s="63" t="b">
        <f>NOT(ISERROR((FIND("Seçmeli",E61))))</f>
        <v>1</v>
      </c>
      <c r="X62" s="63" t="b">
        <f>NOT(ISERROR((FIND("Seçmeli",O61))))</f>
        <v>1</v>
      </c>
      <c r="Y62" s="63">
        <f>+IF(W61=TRUE,J61,"")</f>
        <v>4</v>
      </c>
      <c r="Z62" s="63">
        <f>+IF(X61=TRUE,T61,"")</f>
        <v>4</v>
      </c>
      <c r="AA62" s="63" t="b">
        <f>NOT(ISERROR((FIND("Bölüm",E61))))</f>
        <v>1</v>
      </c>
      <c r="AB62" s="63" t="b">
        <f>NOT(ISERROR((FIND("Bölüm",O61))))</f>
        <v>1</v>
      </c>
      <c r="AC62" s="63" t="b">
        <f>NOT(ISERROR((FIND("Fakülte",E61))))</f>
        <v>0</v>
      </c>
      <c r="AD62" s="63" t="b">
        <f>NOT(ISERROR((FIND("Fakülte",O61))))</f>
        <v>0</v>
      </c>
      <c r="AE62" s="63" t="b">
        <f>NOT(ISERROR((FIND("Üniversite",E61))))</f>
        <v>0</v>
      </c>
      <c r="AF62" s="63" t="b">
        <f>NOT(ISERROR((FIND("Üniversite",O61))))</f>
        <v>0</v>
      </c>
      <c r="AG62" s="63" t="b">
        <f>NOT(ISERROR((FIND("Staj",E61))))</f>
        <v>0</v>
      </c>
      <c r="AH62" s="63" t="b">
        <f>NOT(ISERROR((FIND("Staj",O61))))</f>
        <v>0</v>
      </c>
      <c r="AI62" s="9" t="s">
        <v>521</v>
      </c>
    </row>
    <row r="63" spans="1:35" ht="14.25" customHeight="1" x14ac:dyDescent="0.3">
      <c r="A63" s="309"/>
      <c r="B63" s="306"/>
      <c r="C63" s="52">
        <f>+IF(D63="","",C61+1)</f>
        <v>7</v>
      </c>
      <c r="D63" s="154" t="s">
        <v>471</v>
      </c>
      <c r="E63" s="62" t="s">
        <v>472</v>
      </c>
      <c r="F63" s="57">
        <v>0</v>
      </c>
      <c r="G63" s="57">
        <v>0</v>
      </c>
      <c r="H63" s="57">
        <v>0</v>
      </c>
      <c r="I63" s="58">
        <f>IF(E63="","",SUM(F63,SUM(G63,H63)/2))</f>
        <v>0</v>
      </c>
      <c r="J63" s="274">
        <v>3</v>
      </c>
      <c r="K63" s="60"/>
      <c r="L63" s="306"/>
      <c r="M63" s="52">
        <f>+IF(N63="","",M61+1)</f>
        <v>7</v>
      </c>
      <c r="N63" s="154" t="s">
        <v>481</v>
      </c>
      <c r="O63" s="62" t="s">
        <v>147</v>
      </c>
      <c r="P63" s="57">
        <v>3</v>
      </c>
      <c r="Q63" s="57">
        <v>0</v>
      </c>
      <c r="R63" s="57">
        <v>0</v>
      </c>
      <c r="S63" s="58">
        <f>IF(O63="","",SUM(P63,SUM(Q63,R63)/2))</f>
        <v>3</v>
      </c>
      <c r="T63" s="59">
        <v>4</v>
      </c>
      <c r="U63" s="60"/>
      <c r="V63" s="63"/>
      <c r="W63" s="63" t="b">
        <f>NOT(ISERROR((FIND("Seçmeli",E63))))</f>
        <v>1</v>
      </c>
      <c r="X63" s="63" t="b">
        <f>NOT(ISERROR((FIND("Seçmeli",O63))))</f>
        <v>1</v>
      </c>
      <c r="Y63" s="63">
        <f>+IF(W63=TRUE,J63,"")</f>
        <v>3</v>
      </c>
      <c r="Z63" s="63">
        <f>+IF(X63=TRUE,T63,"")</f>
        <v>4</v>
      </c>
      <c r="AA63" s="63" t="b">
        <f>NOT(ISERROR((FIND("Bölüm",E63))))</f>
        <v>1</v>
      </c>
      <c r="AB63" s="63" t="b">
        <f>NOT(ISERROR((FIND("Bölüm",O63))))</f>
        <v>1</v>
      </c>
      <c r="AC63" s="63" t="b">
        <f>NOT(ISERROR((FIND("Fakülte",E63))))</f>
        <v>0</v>
      </c>
      <c r="AD63" s="63" t="b">
        <f>NOT(ISERROR((FIND("Fakülte",O63))))</f>
        <v>0</v>
      </c>
      <c r="AE63" s="63" t="b">
        <f>NOT(ISERROR((FIND("Üniversite",E63))))</f>
        <v>0</v>
      </c>
      <c r="AF63" s="63" t="b">
        <f>NOT(ISERROR((FIND("Üniversite",O63))))</f>
        <v>0</v>
      </c>
      <c r="AG63" s="63" t="b">
        <f>NOT(ISERROR((FIND("Staj",E63))))</f>
        <v>1</v>
      </c>
      <c r="AH63" s="63" t="b">
        <f>NOT(ISERROR((FIND("Staj",O63))))</f>
        <v>0</v>
      </c>
      <c r="AI63" s="9" t="str">
        <f>+IF(OR(D63&lt;&gt;"",N63&lt;&gt;""),"","boş")</f>
        <v/>
      </c>
    </row>
    <row r="64" spans="1:35" ht="14.25" hidden="1" customHeight="1" x14ac:dyDescent="0.3">
      <c r="A64" s="309"/>
      <c r="B64" s="306"/>
      <c r="C64" s="269"/>
      <c r="D64" s="294"/>
      <c r="E64" s="271" t="s">
        <v>550</v>
      </c>
      <c r="F64" s="269"/>
      <c r="G64" s="269"/>
      <c r="H64" s="269"/>
      <c r="I64" s="272"/>
      <c r="J64" s="272"/>
      <c r="K64" s="273"/>
      <c r="L64" s="306"/>
      <c r="M64" s="269"/>
      <c r="N64" s="294"/>
      <c r="O64" s="271" t="s">
        <v>561</v>
      </c>
      <c r="P64" s="269"/>
      <c r="Q64" s="269"/>
      <c r="R64" s="269"/>
      <c r="S64" s="272"/>
      <c r="T64" s="272"/>
      <c r="U64" s="273"/>
      <c r="V64" s="63"/>
      <c r="W64" s="63" t="b">
        <f>NOT(ISERROR((FIND("Seçmeli",E63))))</f>
        <v>1</v>
      </c>
      <c r="X64" s="63" t="b">
        <f>NOT(ISERROR((FIND("Seçmeli",O63))))</f>
        <v>1</v>
      </c>
      <c r="Y64" s="63">
        <f>+IF(W63=TRUE,J63,"")</f>
        <v>3</v>
      </c>
      <c r="Z64" s="63">
        <f>+IF(X63=TRUE,T63,"")</f>
        <v>4</v>
      </c>
      <c r="AA64" s="63" t="b">
        <f>NOT(ISERROR((FIND("Bölüm",E63))))</f>
        <v>1</v>
      </c>
      <c r="AB64" s="63" t="b">
        <f>NOT(ISERROR((FIND("Bölüm",O63))))</f>
        <v>1</v>
      </c>
      <c r="AC64" s="63" t="b">
        <f>NOT(ISERROR((FIND("Fakülte",E63))))</f>
        <v>0</v>
      </c>
      <c r="AD64" s="63" t="b">
        <f>NOT(ISERROR((FIND("Fakülte",O63))))</f>
        <v>0</v>
      </c>
      <c r="AE64" s="63" t="b">
        <f>NOT(ISERROR((FIND("Üniversite",E63))))</f>
        <v>0</v>
      </c>
      <c r="AF64" s="63" t="b">
        <f>NOT(ISERROR((FIND("Üniversite",O63))))</f>
        <v>0</v>
      </c>
      <c r="AG64" s="63" t="b">
        <f>NOT(ISERROR((FIND("Staj",E63))))</f>
        <v>1</v>
      </c>
      <c r="AH64" s="63" t="b">
        <f>NOT(ISERROR((FIND("Staj",O63))))</f>
        <v>0</v>
      </c>
      <c r="AI64" s="9" t="s">
        <v>521</v>
      </c>
    </row>
    <row r="65" spans="1:35" ht="14.25" customHeight="1" x14ac:dyDescent="0.3">
      <c r="A65" s="309"/>
      <c r="B65" s="306"/>
      <c r="C65" s="52" t="str">
        <f>+IF(D65="","",C63+1)</f>
        <v/>
      </c>
      <c r="D65" s="154"/>
      <c r="E65" s="62"/>
      <c r="F65" s="57"/>
      <c r="G65" s="57"/>
      <c r="H65" s="57"/>
      <c r="I65" s="58" t="str">
        <f>IF(E65="","",SUM(F65,SUM(G65,H65)/2))</f>
        <v/>
      </c>
      <c r="J65" s="59"/>
      <c r="K65" s="60"/>
      <c r="L65" s="306"/>
      <c r="M65" s="52" t="str">
        <f>+IF(N65="","",M63+1)</f>
        <v/>
      </c>
      <c r="N65" s="154"/>
      <c r="O65" s="62"/>
      <c r="P65" s="57"/>
      <c r="Q65" s="57"/>
      <c r="R65" s="57"/>
      <c r="S65" s="58" t="str">
        <f>IF(O65="","",SUM(P65,SUM(Q65,R65)/2))</f>
        <v/>
      </c>
      <c r="T65" s="59"/>
      <c r="U65" s="60"/>
      <c r="V65" s="63"/>
      <c r="W65" s="63" t="b">
        <f>NOT(ISERROR((FIND("Seçmeli",E65))))</f>
        <v>0</v>
      </c>
      <c r="X65" s="63" t="b">
        <f>NOT(ISERROR((FIND("Seçmeli",O65))))</f>
        <v>0</v>
      </c>
      <c r="Y65" s="63" t="str">
        <f>+IF(W65=TRUE,J65,"")</f>
        <v/>
      </c>
      <c r="Z65" s="63" t="str">
        <f>+IF(X65=TRUE,T65,"")</f>
        <v/>
      </c>
      <c r="AA65" s="63" t="b">
        <f>NOT(ISERROR((FIND("Bölüm",E65))))</f>
        <v>0</v>
      </c>
      <c r="AB65" s="63" t="b">
        <f>NOT(ISERROR((FIND("Bölüm",O65))))</f>
        <v>0</v>
      </c>
      <c r="AC65" s="63" t="b">
        <f>NOT(ISERROR((FIND("Fakülte",E65))))</f>
        <v>0</v>
      </c>
      <c r="AD65" s="63" t="b">
        <f>NOT(ISERROR((FIND("Fakülte",O65))))</f>
        <v>0</v>
      </c>
      <c r="AE65" s="63" t="b">
        <f>NOT(ISERROR((FIND("Üniversite",E65))))</f>
        <v>0</v>
      </c>
      <c r="AF65" s="63" t="b">
        <f>NOT(ISERROR((FIND("Üniversite",O65))))</f>
        <v>0</v>
      </c>
      <c r="AG65" s="63" t="b">
        <f>NOT(ISERROR((FIND("Staj",E65))))</f>
        <v>0</v>
      </c>
      <c r="AH65" s="63" t="b">
        <f>NOT(ISERROR((FIND("Staj",O65))))</f>
        <v>0</v>
      </c>
      <c r="AI65" s="9" t="str">
        <f>+IF(OR(D65&lt;&gt;"",N65&lt;&gt;""),"","boş")</f>
        <v>boş</v>
      </c>
    </row>
    <row r="66" spans="1:35" ht="14.25" hidden="1" customHeight="1" x14ac:dyDescent="0.3">
      <c r="A66" s="309"/>
      <c r="B66" s="306"/>
      <c r="C66" s="269"/>
      <c r="D66" s="294"/>
      <c r="E66" s="271"/>
      <c r="F66" s="269"/>
      <c r="G66" s="269"/>
      <c r="H66" s="269"/>
      <c r="I66" s="272"/>
      <c r="J66" s="272"/>
      <c r="K66" s="273"/>
      <c r="L66" s="306"/>
      <c r="M66" s="269"/>
      <c r="N66" s="294"/>
      <c r="O66" s="271"/>
      <c r="P66" s="269"/>
      <c r="Q66" s="269"/>
      <c r="R66" s="269"/>
      <c r="S66" s="272"/>
      <c r="T66" s="272"/>
      <c r="U66" s="273"/>
      <c r="V66" s="63"/>
      <c r="W66" s="63" t="b">
        <f>NOT(ISERROR((FIND("Seçmeli",E65))))</f>
        <v>0</v>
      </c>
      <c r="X66" s="63" t="b">
        <f>NOT(ISERROR((FIND("Seçmeli",O65))))</f>
        <v>0</v>
      </c>
      <c r="Y66" s="63" t="str">
        <f>+IF(W65=TRUE,J65,"")</f>
        <v/>
      </c>
      <c r="Z66" s="63" t="str">
        <f>+IF(X65=TRUE,T65,"")</f>
        <v/>
      </c>
      <c r="AA66" s="63" t="b">
        <f>NOT(ISERROR((FIND("Bölüm",E65))))</f>
        <v>0</v>
      </c>
      <c r="AB66" s="63" t="b">
        <f>NOT(ISERROR((FIND("Bölüm",O65))))</f>
        <v>0</v>
      </c>
      <c r="AC66" s="63" t="b">
        <f>NOT(ISERROR((FIND("Fakülte",E65))))</f>
        <v>0</v>
      </c>
      <c r="AD66" s="63" t="b">
        <f>NOT(ISERROR((FIND("Fakülte",O65))))</f>
        <v>0</v>
      </c>
      <c r="AE66" s="63" t="b">
        <f>NOT(ISERROR((FIND("Üniversite",E65))))</f>
        <v>0</v>
      </c>
      <c r="AF66" s="63" t="b">
        <f>NOT(ISERROR((FIND("Üniversite",O65))))</f>
        <v>0</v>
      </c>
      <c r="AG66" s="63" t="b">
        <f>NOT(ISERROR((FIND("Staj",E65))))</f>
        <v>0</v>
      </c>
      <c r="AH66" s="63" t="b">
        <f>NOT(ISERROR((FIND("Staj",O65))))</f>
        <v>0</v>
      </c>
      <c r="AI66" s="9" t="s">
        <v>521</v>
      </c>
    </row>
    <row r="67" spans="1:35" ht="14.25" customHeight="1" x14ac:dyDescent="0.3">
      <c r="A67" s="309"/>
      <c r="B67" s="306"/>
      <c r="C67" s="52" t="str">
        <f>+IF(D67="","",C65+1)</f>
        <v/>
      </c>
      <c r="D67" s="154"/>
      <c r="E67" s="62"/>
      <c r="F67" s="57"/>
      <c r="G67" s="57"/>
      <c r="H67" s="57"/>
      <c r="I67" s="58" t="str">
        <f>IF(E67="","",SUM(F67,SUM(G67,H67)/2))</f>
        <v/>
      </c>
      <c r="J67" s="59"/>
      <c r="K67" s="60"/>
      <c r="L67" s="306"/>
      <c r="M67" s="52" t="str">
        <f>+IF(N67="","",M65+1)</f>
        <v/>
      </c>
      <c r="N67" s="154"/>
      <c r="O67" s="62"/>
      <c r="P67" s="57"/>
      <c r="Q67" s="57"/>
      <c r="R67" s="57"/>
      <c r="S67" s="58" t="str">
        <f>IF(O67="","",SUM(P67,SUM(Q67,R67)/2))</f>
        <v/>
      </c>
      <c r="T67" s="59"/>
      <c r="U67" s="60"/>
      <c r="V67" s="63"/>
      <c r="W67" s="63" t="b">
        <f>NOT(ISERROR((FIND("Seçmeli",E67))))</f>
        <v>0</v>
      </c>
      <c r="X67" s="63" t="b">
        <f>NOT(ISERROR((FIND("Seçmeli",O67))))</f>
        <v>0</v>
      </c>
      <c r="Y67" s="63" t="str">
        <f>+IF(W67=TRUE,J67,"")</f>
        <v/>
      </c>
      <c r="Z67" s="63" t="str">
        <f>+IF(X67=TRUE,T67,"")</f>
        <v/>
      </c>
      <c r="AA67" s="63" t="b">
        <f>NOT(ISERROR((FIND("Bölüm",E67))))</f>
        <v>0</v>
      </c>
      <c r="AB67" s="63" t="b">
        <f>NOT(ISERROR((FIND("Bölüm",O67))))</f>
        <v>0</v>
      </c>
      <c r="AC67" s="63" t="b">
        <f>NOT(ISERROR((FIND("Fakülte",E67))))</f>
        <v>0</v>
      </c>
      <c r="AD67" s="63" t="b">
        <f>NOT(ISERROR((FIND("Fakülte",O67))))</f>
        <v>0</v>
      </c>
      <c r="AE67" s="63" t="b">
        <f>NOT(ISERROR((FIND("Üniversite",E67))))</f>
        <v>0</v>
      </c>
      <c r="AF67" s="63" t="b">
        <f>NOT(ISERROR((FIND("Üniversite",O67))))</f>
        <v>0</v>
      </c>
      <c r="AG67" s="63" t="b">
        <f>NOT(ISERROR((FIND("Staj",E67))))</f>
        <v>0</v>
      </c>
      <c r="AH67" s="63" t="b">
        <f>NOT(ISERROR((FIND("Staj",O67))))</f>
        <v>0</v>
      </c>
      <c r="AI67" s="9" t="str">
        <f>+IF(OR(D67&lt;&gt;"",N67&lt;&gt;""),"","boş")</f>
        <v>boş</v>
      </c>
    </row>
    <row r="68" spans="1:35" ht="14.25" hidden="1" customHeight="1" x14ac:dyDescent="0.3">
      <c r="A68" s="309"/>
      <c r="B68" s="306"/>
      <c r="C68" s="269"/>
      <c r="D68" s="294"/>
      <c r="E68" s="271"/>
      <c r="F68" s="269"/>
      <c r="G68" s="269"/>
      <c r="H68" s="269"/>
      <c r="I68" s="272"/>
      <c r="J68" s="272"/>
      <c r="K68" s="273"/>
      <c r="L68" s="306"/>
      <c r="M68" s="269"/>
      <c r="N68" s="294"/>
      <c r="O68" s="271"/>
      <c r="P68" s="269"/>
      <c r="Q68" s="269"/>
      <c r="R68" s="269"/>
      <c r="S68" s="272"/>
      <c r="T68" s="272"/>
      <c r="U68" s="273"/>
      <c r="V68" s="63"/>
      <c r="W68" s="63" t="b">
        <f>NOT(ISERROR((FIND("Seçmeli",E67))))</f>
        <v>0</v>
      </c>
      <c r="X68" s="63" t="b">
        <f>NOT(ISERROR((FIND("Seçmeli",O67))))</f>
        <v>0</v>
      </c>
      <c r="Y68" s="63" t="str">
        <f>+IF(W67=TRUE,J67,"")</f>
        <v/>
      </c>
      <c r="Z68" s="63" t="str">
        <f>+IF(X67=TRUE,T67,"")</f>
        <v/>
      </c>
      <c r="AA68" s="63" t="b">
        <f>NOT(ISERROR((FIND("Bölüm",E67))))</f>
        <v>0</v>
      </c>
      <c r="AB68" s="63" t="b">
        <f>NOT(ISERROR((FIND("Bölüm",O67))))</f>
        <v>0</v>
      </c>
      <c r="AC68" s="63" t="b">
        <f>NOT(ISERROR((FIND("Fakülte",E67))))</f>
        <v>0</v>
      </c>
      <c r="AD68" s="63" t="b">
        <f>NOT(ISERROR((FIND("Fakülte",O67))))</f>
        <v>0</v>
      </c>
      <c r="AE68" s="63" t="b">
        <f>NOT(ISERROR((FIND("Üniversite",E67))))</f>
        <v>0</v>
      </c>
      <c r="AF68" s="63" t="b">
        <f>NOT(ISERROR((FIND("Üniversite",O67))))</f>
        <v>0</v>
      </c>
      <c r="AG68" s="63" t="b">
        <f>NOT(ISERROR((FIND("Staj",E67))))</f>
        <v>0</v>
      </c>
      <c r="AH68" s="63" t="b">
        <f>NOT(ISERROR((FIND("Staj",O67))))</f>
        <v>0</v>
      </c>
      <c r="AI68" s="9" t="s">
        <v>521</v>
      </c>
    </row>
    <row r="69" spans="1:35" ht="14.25" customHeight="1" x14ac:dyDescent="0.3">
      <c r="A69" s="309"/>
      <c r="B69" s="306"/>
      <c r="C69" s="52" t="str">
        <f>+IF(D69="","",C67+1)</f>
        <v/>
      </c>
      <c r="D69" s="154"/>
      <c r="E69" s="62"/>
      <c r="F69" s="57"/>
      <c r="G69" s="57"/>
      <c r="H69" s="57"/>
      <c r="I69" s="58" t="str">
        <f>IF(E69="","",SUM(F69,SUM(G69,H69)/2))</f>
        <v/>
      </c>
      <c r="J69" s="59"/>
      <c r="K69" s="60"/>
      <c r="L69" s="306"/>
      <c r="M69" s="52" t="str">
        <f>+IF(N69="","",M67+1)</f>
        <v/>
      </c>
      <c r="N69" s="154"/>
      <c r="O69" s="62"/>
      <c r="P69" s="57"/>
      <c r="Q69" s="57"/>
      <c r="R69" s="57"/>
      <c r="S69" s="58" t="str">
        <f>IF(O69="","",SUM(P69,SUM(Q69,R69)/2))</f>
        <v/>
      </c>
      <c r="T69" s="59"/>
      <c r="U69" s="60"/>
      <c r="V69" s="63"/>
      <c r="W69" s="63" t="b">
        <f>NOT(ISERROR((FIND("Seçmeli",E69))))</f>
        <v>0</v>
      </c>
      <c r="X69" s="63" t="b">
        <f>NOT(ISERROR((FIND("Seçmeli",O69))))</f>
        <v>0</v>
      </c>
      <c r="Y69" s="63" t="str">
        <f>+IF(W69=TRUE,J69,"")</f>
        <v/>
      </c>
      <c r="Z69" s="63" t="str">
        <f>+IF(X69=TRUE,T69,"")</f>
        <v/>
      </c>
      <c r="AA69" s="63" t="b">
        <f>NOT(ISERROR((FIND("Bölüm",E69))))</f>
        <v>0</v>
      </c>
      <c r="AB69" s="63" t="b">
        <f>NOT(ISERROR((FIND("Bölüm",O69))))</f>
        <v>0</v>
      </c>
      <c r="AC69" s="63" t="b">
        <f>NOT(ISERROR((FIND("Fakülte",E69))))</f>
        <v>0</v>
      </c>
      <c r="AD69" s="63" t="b">
        <f>NOT(ISERROR((FIND("Fakülte",O69))))</f>
        <v>0</v>
      </c>
      <c r="AE69" s="63" t="b">
        <f>NOT(ISERROR((FIND("Üniversite",E69))))</f>
        <v>0</v>
      </c>
      <c r="AF69" s="63" t="b">
        <f>NOT(ISERROR((FIND("Üniversite",O69))))</f>
        <v>0</v>
      </c>
      <c r="AG69" s="63" t="b">
        <f>NOT(ISERROR((FIND("Staj",E69))))</f>
        <v>0</v>
      </c>
      <c r="AH69" s="63" t="b">
        <f>NOT(ISERROR((FIND("Staj",O69))))</f>
        <v>0</v>
      </c>
      <c r="AI69" s="9" t="str">
        <f>+IF(OR(D69&lt;&gt;"",N69&lt;&gt;""),"","boş")</f>
        <v>boş</v>
      </c>
    </row>
    <row r="70" spans="1:35" ht="14.25" hidden="1" customHeight="1" x14ac:dyDescent="0.3">
      <c r="A70" s="309"/>
      <c r="B70" s="306"/>
      <c r="C70" s="269"/>
      <c r="D70" s="294"/>
      <c r="E70" s="271"/>
      <c r="F70" s="269"/>
      <c r="G70" s="269"/>
      <c r="H70" s="269"/>
      <c r="I70" s="272"/>
      <c r="J70" s="272"/>
      <c r="K70" s="273"/>
      <c r="L70" s="306"/>
      <c r="M70" s="269"/>
      <c r="N70" s="294"/>
      <c r="O70" s="271"/>
      <c r="P70" s="269"/>
      <c r="Q70" s="269"/>
      <c r="R70" s="269"/>
      <c r="S70" s="272"/>
      <c r="T70" s="272"/>
      <c r="U70" s="273"/>
      <c r="V70" s="63"/>
      <c r="W70" s="63" t="b">
        <f>NOT(ISERROR((FIND("Seçmeli",E69))))</f>
        <v>0</v>
      </c>
      <c r="X70" s="63" t="b">
        <f>NOT(ISERROR((FIND("Seçmeli",O69))))</f>
        <v>0</v>
      </c>
      <c r="Y70" s="63" t="str">
        <f>+IF(W69=TRUE,J69,"")</f>
        <v/>
      </c>
      <c r="Z70" s="63" t="str">
        <f>+IF(X69=TRUE,T69,"")</f>
        <v/>
      </c>
      <c r="AA70" s="63" t="b">
        <f>NOT(ISERROR((FIND("Bölüm",E69))))</f>
        <v>0</v>
      </c>
      <c r="AB70" s="63" t="b">
        <f>NOT(ISERROR((FIND("Bölüm",O69))))</f>
        <v>0</v>
      </c>
      <c r="AC70" s="63" t="b">
        <f>NOT(ISERROR((FIND("Fakülte",E69))))</f>
        <v>0</v>
      </c>
      <c r="AD70" s="63" t="b">
        <f>NOT(ISERROR((FIND("Fakülte",O69))))</f>
        <v>0</v>
      </c>
      <c r="AE70" s="63" t="b">
        <f>NOT(ISERROR((FIND("Üniversite",E69))))</f>
        <v>0</v>
      </c>
      <c r="AF70" s="63" t="b">
        <f>NOT(ISERROR((FIND("Üniversite",O69))))</f>
        <v>0</v>
      </c>
      <c r="AG70" s="63" t="b">
        <f>NOT(ISERROR((FIND("Staj",E69))))</f>
        <v>0</v>
      </c>
      <c r="AH70" s="63" t="b">
        <f>NOT(ISERROR((FIND("Staj",O69))))</f>
        <v>0</v>
      </c>
      <c r="AI70" s="9" t="s">
        <v>521</v>
      </c>
    </row>
    <row r="71" spans="1:35" ht="14.25" customHeight="1" x14ac:dyDescent="0.3">
      <c r="A71" s="309"/>
      <c r="B71" s="306"/>
      <c r="C71" s="72"/>
      <c r="D71" s="73"/>
      <c r="E71" s="78" t="s">
        <v>40</v>
      </c>
      <c r="F71" s="74">
        <f t="shared" ref="F71:J71" si="10">+SUM(F51:F70)</f>
        <v>18</v>
      </c>
      <c r="G71" s="75">
        <f t="shared" si="10"/>
        <v>0</v>
      </c>
      <c r="H71" s="75">
        <f t="shared" si="10"/>
        <v>0</v>
      </c>
      <c r="I71" s="75">
        <f t="shared" si="10"/>
        <v>18</v>
      </c>
      <c r="J71" s="76">
        <f t="shared" si="10"/>
        <v>30</v>
      </c>
      <c r="K71" s="77"/>
      <c r="L71" s="306"/>
      <c r="M71" s="72"/>
      <c r="N71" s="73"/>
      <c r="O71" s="78" t="s">
        <v>40</v>
      </c>
      <c r="P71" s="74">
        <f t="shared" ref="P71:T71" si="11">+SUM(P51:P70)</f>
        <v>20</v>
      </c>
      <c r="Q71" s="75">
        <f t="shared" si="11"/>
        <v>2</v>
      </c>
      <c r="R71" s="75">
        <f t="shared" si="11"/>
        <v>0</v>
      </c>
      <c r="S71" s="75">
        <f t="shared" si="11"/>
        <v>21</v>
      </c>
      <c r="T71" s="76">
        <f t="shared" si="11"/>
        <v>30</v>
      </c>
      <c r="U71" s="77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9"/>
    </row>
    <row r="72" spans="1:35" ht="14.25" customHeight="1" x14ac:dyDescent="0.3">
      <c r="A72" s="310"/>
      <c r="B72" s="307"/>
      <c r="C72" s="86"/>
      <c r="D72" s="87"/>
      <c r="E72" s="88" t="s">
        <v>41</v>
      </c>
      <c r="F72" s="90">
        <f t="shared" ref="F72:J72" si="12">P49+F71</f>
        <v>95</v>
      </c>
      <c r="G72" s="90">
        <f t="shared" si="12"/>
        <v>10</v>
      </c>
      <c r="H72" s="90">
        <f t="shared" si="12"/>
        <v>8</v>
      </c>
      <c r="I72" s="90">
        <f t="shared" si="12"/>
        <v>104</v>
      </c>
      <c r="J72" s="91">
        <f t="shared" si="12"/>
        <v>150</v>
      </c>
      <c r="K72" s="92"/>
      <c r="L72" s="307"/>
      <c r="M72" s="86"/>
      <c r="N72" s="87"/>
      <c r="O72" s="88" t="s">
        <v>41</v>
      </c>
      <c r="P72" s="90">
        <f t="shared" ref="P72:T72" si="13">F72+P71</f>
        <v>115</v>
      </c>
      <c r="Q72" s="90">
        <f t="shared" si="13"/>
        <v>12</v>
      </c>
      <c r="R72" s="90">
        <f t="shared" si="13"/>
        <v>8</v>
      </c>
      <c r="S72" s="90">
        <f t="shared" si="13"/>
        <v>125</v>
      </c>
      <c r="T72" s="91">
        <f t="shared" si="13"/>
        <v>180</v>
      </c>
      <c r="U72" s="92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9"/>
    </row>
    <row r="73" spans="1:35" ht="14.25" customHeight="1" x14ac:dyDescent="0.3">
      <c r="A73" s="327" t="s">
        <v>138</v>
      </c>
      <c r="B73" s="263">
        <v>7</v>
      </c>
      <c r="C73" s="264" t="s">
        <v>5</v>
      </c>
      <c r="D73" s="265" t="s">
        <v>6</v>
      </c>
      <c r="E73" s="265" t="s">
        <v>7</v>
      </c>
      <c r="F73" s="266" t="s">
        <v>8</v>
      </c>
      <c r="G73" s="266" t="s">
        <v>9</v>
      </c>
      <c r="H73" s="266" t="s">
        <v>10</v>
      </c>
      <c r="I73" s="266" t="s">
        <v>11</v>
      </c>
      <c r="J73" s="267" t="s">
        <v>3</v>
      </c>
      <c r="K73" s="268"/>
      <c r="L73" s="263">
        <v>8</v>
      </c>
      <c r="M73" s="264" t="s">
        <v>5</v>
      </c>
      <c r="N73" s="265" t="s">
        <v>6</v>
      </c>
      <c r="O73" s="265" t="s">
        <v>7</v>
      </c>
      <c r="P73" s="266" t="s">
        <v>8</v>
      </c>
      <c r="Q73" s="266" t="s">
        <v>9</v>
      </c>
      <c r="R73" s="266" t="s">
        <v>10</v>
      </c>
      <c r="S73" s="266" t="s">
        <v>11</v>
      </c>
      <c r="T73" s="267" t="s">
        <v>3</v>
      </c>
      <c r="U73" s="268" t="s">
        <v>12</v>
      </c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9"/>
    </row>
    <row r="74" spans="1:35" ht="14.25" customHeight="1" x14ac:dyDescent="0.3">
      <c r="A74" s="309"/>
      <c r="B74" s="328" t="s">
        <v>139</v>
      </c>
      <c r="C74" s="52">
        <f>+IF(D74="","",1)</f>
        <v>1</v>
      </c>
      <c r="D74" s="154" t="s">
        <v>482</v>
      </c>
      <c r="E74" s="62" t="s">
        <v>483</v>
      </c>
      <c r="F74" s="57">
        <v>3</v>
      </c>
      <c r="G74" s="57">
        <v>0</v>
      </c>
      <c r="H74" s="57">
        <v>0</v>
      </c>
      <c r="I74" s="58">
        <f>IF(E74="","",SUM(F74,SUM(G74,H74)/2))</f>
        <v>3</v>
      </c>
      <c r="J74" s="59">
        <v>4</v>
      </c>
      <c r="K74" s="60"/>
      <c r="L74" s="328" t="s">
        <v>159</v>
      </c>
      <c r="M74" s="52">
        <f>+IF(N74="","",1)</f>
        <v>1</v>
      </c>
      <c r="N74" s="154" t="s">
        <v>494</v>
      </c>
      <c r="O74" s="62" t="s">
        <v>495</v>
      </c>
      <c r="P74" s="57">
        <v>3</v>
      </c>
      <c r="Q74" s="57">
        <v>0</v>
      </c>
      <c r="R74" s="57">
        <v>0</v>
      </c>
      <c r="S74" s="58">
        <f>IF(O74="","",SUM(P74,SUM(Q74,R74)/2))</f>
        <v>3</v>
      </c>
      <c r="T74" s="59">
        <v>4</v>
      </c>
      <c r="U74" s="60"/>
      <c r="V74" s="63"/>
      <c r="W74" s="63" t="b">
        <f>NOT(ISERROR((FIND("Seçmeli",E74))))</f>
        <v>0</v>
      </c>
      <c r="X74" s="63" t="b">
        <f>NOT(ISERROR((FIND("Seçmeli",O74))))</f>
        <v>0</v>
      </c>
      <c r="Y74" s="63" t="str">
        <f>+IF(W74=TRUE,J74,"")</f>
        <v/>
      </c>
      <c r="Z74" s="63" t="str">
        <f>+IF(X74=TRUE,T74,"")</f>
        <v/>
      </c>
      <c r="AA74" s="63" t="b">
        <f>NOT(ISERROR((FIND("Bölüm",E74))))</f>
        <v>0</v>
      </c>
      <c r="AB74" s="63" t="b">
        <f>NOT(ISERROR((FIND("Bölüm",O74))))</f>
        <v>0</v>
      </c>
      <c r="AC74" s="63" t="b">
        <f>NOT(ISERROR((FIND("Fakülte",E74))))</f>
        <v>0</v>
      </c>
      <c r="AD74" s="63" t="b">
        <f>NOT(ISERROR((FIND("Fakülte",O74))))</f>
        <v>0</v>
      </c>
      <c r="AE74" s="63" t="b">
        <f>NOT(ISERROR((FIND("Üniversite",E74))))</f>
        <v>0</v>
      </c>
      <c r="AF74" s="63" t="b">
        <f>NOT(ISERROR((FIND("Üniversite",O74))))</f>
        <v>0</v>
      </c>
      <c r="AG74" s="63" t="b">
        <f>NOT(ISERROR((FIND("Staj",E74))))</f>
        <v>0</v>
      </c>
      <c r="AH74" s="63" t="b">
        <f>NOT(ISERROR((FIND("Staj",O74))))</f>
        <v>0</v>
      </c>
      <c r="AI74" s="9" t="str">
        <f>+IF(OR(D74&lt;&gt;"",N74&lt;&gt;""),"","boş")</f>
        <v/>
      </c>
    </row>
    <row r="75" spans="1:35" ht="14.25" hidden="1" customHeight="1" x14ac:dyDescent="0.3">
      <c r="A75" s="309"/>
      <c r="B75" s="306"/>
      <c r="C75" s="269"/>
      <c r="D75" s="294"/>
      <c r="E75" s="271" t="s">
        <v>641</v>
      </c>
      <c r="F75" s="269"/>
      <c r="G75" s="269"/>
      <c r="H75" s="269"/>
      <c r="I75" s="272"/>
      <c r="J75" s="272"/>
      <c r="K75" s="273"/>
      <c r="L75" s="306"/>
      <c r="M75" s="269"/>
      <c r="N75" s="294"/>
      <c r="O75" s="271" t="s">
        <v>642</v>
      </c>
      <c r="P75" s="269"/>
      <c r="Q75" s="269"/>
      <c r="R75" s="269"/>
      <c r="S75" s="272"/>
      <c r="T75" s="272"/>
      <c r="U75" s="273"/>
      <c r="V75" s="63"/>
      <c r="W75" s="63" t="b">
        <f>NOT(ISERROR((FIND("Seçmeli",E74))))</f>
        <v>0</v>
      </c>
      <c r="X75" s="63" t="b">
        <f>NOT(ISERROR((FIND("Seçmeli",O74))))</f>
        <v>0</v>
      </c>
      <c r="Y75" s="63" t="str">
        <f>+IF(W74=TRUE,J74,"")</f>
        <v/>
      </c>
      <c r="Z75" s="63" t="str">
        <f>+IF(X74=TRUE,T74,"")</f>
        <v/>
      </c>
      <c r="AA75" s="63" t="b">
        <f>NOT(ISERROR((FIND("Bölüm",E74))))</f>
        <v>0</v>
      </c>
      <c r="AB75" s="63" t="b">
        <f>NOT(ISERROR((FIND("Bölüm",O74))))</f>
        <v>0</v>
      </c>
      <c r="AC75" s="63" t="b">
        <f>NOT(ISERROR((FIND("Fakülte",E74))))</f>
        <v>0</v>
      </c>
      <c r="AD75" s="63" t="b">
        <f>NOT(ISERROR((FIND("Fakülte",O74))))</f>
        <v>0</v>
      </c>
      <c r="AE75" s="63" t="b">
        <f>NOT(ISERROR((FIND("Üniversite",E74))))</f>
        <v>0</v>
      </c>
      <c r="AF75" s="63" t="b">
        <f>NOT(ISERROR((FIND("Üniversite",O74))))</f>
        <v>0</v>
      </c>
      <c r="AG75" s="63" t="b">
        <f>NOT(ISERROR((FIND("Staj",E74))))</f>
        <v>0</v>
      </c>
      <c r="AH75" s="63" t="b">
        <f>NOT(ISERROR((FIND("Staj",O74))))</f>
        <v>0</v>
      </c>
      <c r="AI75" s="9" t="s">
        <v>521</v>
      </c>
    </row>
    <row r="76" spans="1:35" ht="14.25" customHeight="1" x14ac:dyDescent="0.3">
      <c r="A76" s="309"/>
      <c r="B76" s="306"/>
      <c r="C76" s="52">
        <f>+IF(D76="","",C74+1)</f>
        <v>2</v>
      </c>
      <c r="D76" s="154" t="s">
        <v>484</v>
      </c>
      <c r="E76" s="62" t="s">
        <v>485</v>
      </c>
      <c r="F76" s="57">
        <v>3</v>
      </c>
      <c r="G76" s="57">
        <v>0</v>
      </c>
      <c r="H76" s="57">
        <v>0</v>
      </c>
      <c r="I76" s="58">
        <f>IF(E76="","",SUM(F76,SUM(G76,H76)/2))</f>
        <v>3</v>
      </c>
      <c r="J76" s="59">
        <v>4</v>
      </c>
      <c r="K76" s="60"/>
      <c r="L76" s="306"/>
      <c r="M76" s="52">
        <f>+IF(N76="","",M74+1)</f>
        <v>2</v>
      </c>
      <c r="N76" s="154" t="s">
        <v>496</v>
      </c>
      <c r="O76" s="62" t="s">
        <v>497</v>
      </c>
      <c r="P76" s="57">
        <v>3</v>
      </c>
      <c r="Q76" s="57">
        <v>0</v>
      </c>
      <c r="R76" s="57">
        <v>0</v>
      </c>
      <c r="S76" s="58">
        <f>IF(O76="","",SUM(P76,SUM(Q76,R76)/2))</f>
        <v>3</v>
      </c>
      <c r="T76" s="59">
        <v>4</v>
      </c>
      <c r="U76" s="60"/>
      <c r="V76" s="63"/>
      <c r="W76" s="63" t="b">
        <f>NOT(ISERROR((FIND("Seçmeli",E76))))</f>
        <v>0</v>
      </c>
      <c r="X76" s="63" t="b">
        <f>NOT(ISERROR((FIND("Seçmeli",O76))))</f>
        <v>0</v>
      </c>
      <c r="Y76" s="63" t="str">
        <f>+IF(W76=TRUE,J76,"")</f>
        <v/>
      </c>
      <c r="Z76" s="63" t="str">
        <f>+IF(X76=TRUE,T76,"")</f>
        <v/>
      </c>
      <c r="AA76" s="63" t="b">
        <f>NOT(ISERROR((FIND("Bölüm",E76))))</f>
        <v>0</v>
      </c>
      <c r="AB76" s="63" t="b">
        <f>NOT(ISERROR((FIND("Bölüm",O76))))</f>
        <v>0</v>
      </c>
      <c r="AC76" s="63" t="b">
        <f>NOT(ISERROR((FIND("Fakülte",E76))))</f>
        <v>0</v>
      </c>
      <c r="AD76" s="63" t="b">
        <f>NOT(ISERROR((FIND("Fakülte",O76))))</f>
        <v>0</v>
      </c>
      <c r="AE76" s="63" t="b">
        <f>NOT(ISERROR((FIND("Üniversite",E76))))</f>
        <v>0</v>
      </c>
      <c r="AF76" s="63" t="b">
        <f>NOT(ISERROR((FIND("Üniversite",O76))))</f>
        <v>0</v>
      </c>
      <c r="AG76" s="63" t="b">
        <f>NOT(ISERROR((FIND("Staj",E76))))</f>
        <v>0</v>
      </c>
      <c r="AH76" s="63" t="b">
        <f>NOT(ISERROR((FIND("Staj",O76))))</f>
        <v>0</v>
      </c>
      <c r="AI76" s="9" t="str">
        <f>+IF(OR(D76&lt;&gt;"",N76&lt;&gt;""),"","boş")</f>
        <v/>
      </c>
    </row>
    <row r="77" spans="1:35" ht="14.25" hidden="1" customHeight="1" x14ac:dyDescent="0.3">
      <c r="A77" s="309"/>
      <c r="B77" s="306"/>
      <c r="C77" s="269"/>
      <c r="D77" s="294"/>
      <c r="E77" s="271" t="s">
        <v>643</v>
      </c>
      <c r="F77" s="269"/>
      <c r="G77" s="269"/>
      <c r="H77" s="269"/>
      <c r="I77" s="272"/>
      <c r="J77" s="272"/>
      <c r="K77" s="273"/>
      <c r="L77" s="306"/>
      <c r="M77" s="269"/>
      <c r="N77" s="294"/>
      <c r="O77" s="271" t="s">
        <v>611</v>
      </c>
      <c r="P77" s="269"/>
      <c r="Q77" s="269"/>
      <c r="R77" s="269"/>
      <c r="S77" s="272"/>
      <c r="T77" s="272"/>
      <c r="U77" s="273"/>
      <c r="V77" s="63"/>
      <c r="W77" s="63" t="b">
        <f>NOT(ISERROR((FIND("Seçmeli",E76))))</f>
        <v>0</v>
      </c>
      <c r="X77" s="63" t="b">
        <f>NOT(ISERROR((FIND("Seçmeli",O76))))</f>
        <v>0</v>
      </c>
      <c r="Y77" s="63" t="str">
        <f>+IF(W76=TRUE,J76,"")</f>
        <v/>
      </c>
      <c r="Z77" s="63" t="str">
        <f>+IF(X76=TRUE,T76,"")</f>
        <v/>
      </c>
      <c r="AA77" s="63" t="b">
        <f>NOT(ISERROR((FIND("Bölüm",E76))))</f>
        <v>0</v>
      </c>
      <c r="AB77" s="63" t="b">
        <f>NOT(ISERROR((FIND("Bölüm",O76))))</f>
        <v>0</v>
      </c>
      <c r="AC77" s="63" t="b">
        <f>NOT(ISERROR((FIND("Fakülte",E76))))</f>
        <v>0</v>
      </c>
      <c r="AD77" s="63" t="b">
        <f>NOT(ISERROR((FIND("Fakülte",O76))))</f>
        <v>0</v>
      </c>
      <c r="AE77" s="63" t="b">
        <f>NOT(ISERROR((FIND("Üniversite",E76))))</f>
        <v>0</v>
      </c>
      <c r="AF77" s="63" t="b">
        <f>NOT(ISERROR((FIND("Üniversite",O76))))</f>
        <v>0</v>
      </c>
      <c r="AG77" s="63" t="b">
        <f>NOT(ISERROR((FIND("Staj",E76))))</f>
        <v>0</v>
      </c>
      <c r="AH77" s="63" t="b">
        <f>NOT(ISERROR((FIND("Staj",O76))))</f>
        <v>0</v>
      </c>
      <c r="AI77" s="9" t="s">
        <v>521</v>
      </c>
    </row>
    <row r="78" spans="1:35" ht="14.25" customHeight="1" x14ac:dyDescent="0.3">
      <c r="A78" s="309"/>
      <c r="B78" s="306"/>
      <c r="C78" s="52">
        <f>+IF(D78="","",C76+1)</f>
        <v>3</v>
      </c>
      <c r="D78" s="154" t="s">
        <v>486</v>
      </c>
      <c r="E78" s="62" t="s">
        <v>487</v>
      </c>
      <c r="F78" s="57">
        <v>3</v>
      </c>
      <c r="G78" s="57">
        <v>0</v>
      </c>
      <c r="H78" s="57">
        <v>0</v>
      </c>
      <c r="I78" s="58">
        <f>IF(E78="","",SUM(F78,SUM(G78,H78)/2))</f>
        <v>3</v>
      </c>
      <c r="J78" s="274">
        <v>5</v>
      </c>
      <c r="K78" s="60"/>
      <c r="L78" s="306"/>
      <c r="M78" s="52">
        <f>+IF(N78="","",M76+1)</f>
        <v>3</v>
      </c>
      <c r="N78" s="154" t="s">
        <v>498</v>
      </c>
      <c r="O78" s="62" t="s">
        <v>499</v>
      </c>
      <c r="P78" s="57">
        <v>3</v>
      </c>
      <c r="Q78" s="57">
        <v>0</v>
      </c>
      <c r="R78" s="57">
        <v>0</v>
      </c>
      <c r="S78" s="58">
        <f>IF(O78="","",SUM(P78,SUM(Q78,R78)/2))</f>
        <v>3</v>
      </c>
      <c r="T78" s="59">
        <v>4</v>
      </c>
      <c r="U78" s="60"/>
      <c r="V78" s="63"/>
      <c r="W78" s="63" t="b">
        <f>NOT(ISERROR((FIND("Seçmeli",E78))))</f>
        <v>0</v>
      </c>
      <c r="X78" s="63" t="b">
        <f>NOT(ISERROR((FIND("Seçmeli",O78))))</f>
        <v>0</v>
      </c>
      <c r="Y78" s="63" t="str">
        <f>+IF(W78=TRUE,J78,"")</f>
        <v/>
      </c>
      <c r="Z78" s="63" t="str">
        <f>+IF(X78=TRUE,T78,"")</f>
        <v/>
      </c>
      <c r="AA78" s="63" t="b">
        <f>NOT(ISERROR((FIND("Bölüm",E78))))</f>
        <v>0</v>
      </c>
      <c r="AB78" s="63" t="b">
        <f>NOT(ISERROR((FIND("Bölüm",O78))))</f>
        <v>0</v>
      </c>
      <c r="AC78" s="63" t="b">
        <f>NOT(ISERROR((FIND("Fakülte",E78))))</f>
        <v>0</v>
      </c>
      <c r="AD78" s="63" t="b">
        <f>NOT(ISERROR((FIND("Fakülte",O78))))</f>
        <v>0</v>
      </c>
      <c r="AE78" s="63" t="b">
        <f>NOT(ISERROR((FIND("Üniversite",E78))))</f>
        <v>0</v>
      </c>
      <c r="AF78" s="63" t="b">
        <f>NOT(ISERROR((FIND("Üniversite",O78))))</f>
        <v>0</v>
      </c>
      <c r="AG78" s="63" t="b">
        <f>NOT(ISERROR((FIND("Staj",E78))))</f>
        <v>0</v>
      </c>
      <c r="AH78" s="63" t="b">
        <f>NOT(ISERROR((FIND("Staj",O78))))</f>
        <v>0</v>
      </c>
      <c r="AI78" s="9" t="str">
        <f>+IF(OR(D78&lt;&gt;"",N78&lt;&gt;""),"","boş")</f>
        <v/>
      </c>
    </row>
    <row r="79" spans="1:35" ht="14.25" hidden="1" customHeight="1" x14ac:dyDescent="0.3">
      <c r="A79" s="309"/>
      <c r="B79" s="306"/>
      <c r="C79" s="269"/>
      <c r="D79" s="294"/>
      <c r="E79" s="271" t="s">
        <v>644</v>
      </c>
      <c r="F79" s="269"/>
      <c r="G79" s="269"/>
      <c r="H79" s="269"/>
      <c r="I79" s="272"/>
      <c r="J79" s="272"/>
      <c r="K79" s="273"/>
      <c r="L79" s="306"/>
      <c r="M79" s="269"/>
      <c r="N79" s="294"/>
      <c r="O79" s="271" t="s">
        <v>645</v>
      </c>
      <c r="P79" s="269"/>
      <c r="Q79" s="269"/>
      <c r="R79" s="269"/>
      <c r="S79" s="272"/>
      <c r="T79" s="272"/>
      <c r="U79" s="273"/>
      <c r="V79" s="63"/>
      <c r="W79" s="63" t="b">
        <f>NOT(ISERROR((FIND("Seçmeli",E78))))</f>
        <v>0</v>
      </c>
      <c r="X79" s="63" t="b">
        <f>NOT(ISERROR((FIND("Seçmeli",O78))))</f>
        <v>0</v>
      </c>
      <c r="Y79" s="63" t="str">
        <f>+IF(W78=TRUE,J78,"")</f>
        <v/>
      </c>
      <c r="Z79" s="63" t="str">
        <f>+IF(X78=TRUE,T78,"")</f>
        <v/>
      </c>
      <c r="AA79" s="63" t="b">
        <f>NOT(ISERROR((FIND("Bölüm",E78))))</f>
        <v>0</v>
      </c>
      <c r="AB79" s="63" t="b">
        <f>NOT(ISERROR((FIND("Bölüm",O78))))</f>
        <v>0</v>
      </c>
      <c r="AC79" s="63" t="b">
        <f>NOT(ISERROR((FIND("Fakülte",E78))))</f>
        <v>0</v>
      </c>
      <c r="AD79" s="63" t="b">
        <f>NOT(ISERROR((FIND("Fakülte",O78))))</f>
        <v>0</v>
      </c>
      <c r="AE79" s="63" t="b">
        <f>NOT(ISERROR((FIND("Üniversite",E78))))</f>
        <v>0</v>
      </c>
      <c r="AF79" s="63" t="b">
        <f>NOT(ISERROR((FIND("Üniversite",O78))))</f>
        <v>0</v>
      </c>
      <c r="AG79" s="63" t="b">
        <f>NOT(ISERROR((FIND("Staj",E78))))</f>
        <v>0</v>
      </c>
      <c r="AH79" s="63" t="b">
        <f>NOT(ISERROR((FIND("Staj",O78))))</f>
        <v>0</v>
      </c>
      <c r="AI79" s="9" t="s">
        <v>521</v>
      </c>
    </row>
    <row r="80" spans="1:35" ht="14.25" customHeight="1" x14ac:dyDescent="0.3">
      <c r="A80" s="309"/>
      <c r="B80" s="306"/>
      <c r="C80" s="52">
        <f>+IF(D80="","",C78+1)</f>
        <v>4</v>
      </c>
      <c r="D80" s="154" t="s">
        <v>488</v>
      </c>
      <c r="E80" s="62" t="s">
        <v>489</v>
      </c>
      <c r="F80" s="57">
        <v>0</v>
      </c>
      <c r="G80" s="57">
        <v>2</v>
      </c>
      <c r="H80" s="57">
        <v>0</v>
      </c>
      <c r="I80" s="58">
        <f>IF(E80="","",SUM(F80,SUM(G80,H80)/2))</f>
        <v>1</v>
      </c>
      <c r="J80" s="59">
        <v>4</v>
      </c>
      <c r="K80" s="60"/>
      <c r="L80" s="306"/>
      <c r="M80" s="52">
        <f>+IF(N80="","",M78+1)</f>
        <v>4</v>
      </c>
      <c r="N80" s="154" t="s">
        <v>500</v>
      </c>
      <c r="O80" s="62" t="s">
        <v>167</v>
      </c>
      <c r="P80" s="57">
        <v>3</v>
      </c>
      <c r="Q80" s="57">
        <v>0</v>
      </c>
      <c r="R80" s="57">
        <v>0</v>
      </c>
      <c r="S80" s="58">
        <f>IF(O80="","",SUM(P80,SUM(Q80,R80)/2))</f>
        <v>3</v>
      </c>
      <c r="T80" s="59">
        <v>4</v>
      </c>
      <c r="U80" s="60"/>
      <c r="V80" s="63"/>
      <c r="W80" s="63" t="b">
        <f>NOT(ISERROR((FIND("Seçmeli",E80))))</f>
        <v>1</v>
      </c>
      <c r="X80" s="63" t="b">
        <f>NOT(ISERROR((FIND("Seçmeli",O80))))</f>
        <v>1</v>
      </c>
      <c r="Y80" s="63">
        <f>+IF(W80=TRUE,J80,"")</f>
        <v>4</v>
      </c>
      <c r="Z80" s="63">
        <f>+IF(X80=TRUE,T80,"")</f>
        <v>4</v>
      </c>
      <c r="AA80" s="63" t="b">
        <f>NOT(ISERROR((FIND("Bölüm",E80))))</f>
        <v>1</v>
      </c>
      <c r="AB80" s="63" t="b">
        <f>NOT(ISERROR((FIND("Bölüm",O80))))</f>
        <v>1</v>
      </c>
      <c r="AC80" s="63" t="b">
        <f>NOT(ISERROR((FIND("Fakülte",E80))))</f>
        <v>0</v>
      </c>
      <c r="AD80" s="63" t="b">
        <f>NOT(ISERROR((FIND("Fakülte",O80))))</f>
        <v>0</v>
      </c>
      <c r="AE80" s="63" t="b">
        <f>NOT(ISERROR((FIND("Üniversite",E80))))</f>
        <v>0</v>
      </c>
      <c r="AF80" s="63" t="b">
        <f>NOT(ISERROR((FIND("Üniversite",O80))))</f>
        <v>0</v>
      </c>
      <c r="AG80" s="63" t="b">
        <f>NOT(ISERROR((FIND("Staj",E80))))</f>
        <v>0</v>
      </c>
      <c r="AH80" s="63" t="b">
        <f>NOT(ISERROR((FIND("Staj",O80))))</f>
        <v>0</v>
      </c>
      <c r="AI80" s="9" t="str">
        <f>+IF(OR(D80&lt;&gt;"",N80&lt;&gt;""),"","boş")</f>
        <v/>
      </c>
    </row>
    <row r="81" spans="1:35" ht="14.25" hidden="1" customHeight="1" x14ac:dyDescent="0.3">
      <c r="A81" s="309"/>
      <c r="B81" s="306"/>
      <c r="C81" s="269"/>
      <c r="D81" s="294"/>
      <c r="E81" s="271" t="s">
        <v>563</v>
      </c>
      <c r="F81" s="269"/>
      <c r="G81" s="269"/>
      <c r="H81" s="269"/>
      <c r="I81" s="272"/>
      <c r="J81" s="272"/>
      <c r="K81" s="273"/>
      <c r="L81" s="306"/>
      <c r="M81" s="269"/>
      <c r="N81" s="294"/>
      <c r="O81" s="271" t="s">
        <v>562</v>
      </c>
      <c r="P81" s="269"/>
      <c r="Q81" s="269"/>
      <c r="R81" s="269"/>
      <c r="S81" s="272"/>
      <c r="T81" s="272"/>
      <c r="U81" s="273"/>
      <c r="V81" s="63"/>
      <c r="W81" s="63" t="b">
        <f>NOT(ISERROR((FIND("Seçmeli",E80))))</f>
        <v>1</v>
      </c>
      <c r="X81" s="63" t="b">
        <f>NOT(ISERROR((FIND("Seçmeli",O80))))</f>
        <v>1</v>
      </c>
      <c r="Y81" s="63">
        <f>+IF(W80=TRUE,J80,"")</f>
        <v>4</v>
      </c>
      <c r="Z81" s="63">
        <f>+IF(X80=TRUE,T80,"")</f>
        <v>4</v>
      </c>
      <c r="AA81" s="63" t="b">
        <f>NOT(ISERROR((FIND("Bölüm",E80))))</f>
        <v>1</v>
      </c>
      <c r="AB81" s="63" t="b">
        <f>NOT(ISERROR((FIND("Bölüm",O80))))</f>
        <v>1</v>
      </c>
      <c r="AC81" s="63" t="b">
        <f>NOT(ISERROR((FIND("Fakülte",E80))))</f>
        <v>0</v>
      </c>
      <c r="AD81" s="63" t="b">
        <f>NOT(ISERROR((FIND("Fakülte",O80))))</f>
        <v>0</v>
      </c>
      <c r="AE81" s="63" t="b">
        <f>NOT(ISERROR((FIND("Üniversite",E80))))</f>
        <v>0</v>
      </c>
      <c r="AF81" s="63" t="b">
        <f>NOT(ISERROR((FIND("Üniversite",O80))))</f>
        <v>0</v>
      </c>
      <c r="AG81" s="63" t="b">
        <f>NOT(ISERROR((FIND("Staj",E80))))</f>
        <v>0</v>
      </c>
      <c r="AH81" s="63" t="b">
        <f>NOT(ISERROR((FIND("Staj",O80))))</f>
        <v>0</v>
      </c>
      <c r="AI81" s="9" t="s">
        <v>521</v>
      </c>
    </row>
    <row r="82" spans="1:35" ht="14.25" customHeight="1" x14ac:dyDescent="0.3">
      <c r="A82" s="309"/>
      <c r="B82" s="306"/>
      <c r="C82" s="52">
        <f>+IF(D82="","",C80+1)</f>
        <v>5</v>
      </c>
      <c r="D82" s="154" t="s">
        <v>490</v>
      </c>
      <c r="E82" s="62" t="s">
        <v>491</v>
      </c>
      <c r="F82" s="57">
        <v>2</v>
      </c>
      <c r="G82" s="57">
        <v>2</v>
      </c>
      <c r="H82" s="57">
        <v>0</v>
      </c>
      <c r="I82" s="58">
        <f>IF(E82="","",SUM(F82,SUM(G82,H82)/2))</f>
        <v>3</v>
      </c>
      <c r="J82" s="59">
        <v>6</v>
      </c>
      <c r="K82" s="60"/>
      <c r="L82" s="306"/>
      <c r="M82" s="52">
        <f>+IF(N82="","",M80+1)</f>
        <v>5</v>
      </c>
      <c r="N82" s="154" t="s">
        <v>501</v>
      </c>
      <c r="O82" s="62" t="s">
        <v>502</v>
      </c>
      <c r="P82" s="57">
        <v>0</v>
      </c>
      <c r="Q82" s="57">
        <v>2</v>
      </c>
      <c r="R82" s="57">
        <v>0</v>
      </c>
      <c r="S82" s="58">
        <f>IF(O82="","",SUM(P82,SUM(Q82,R82)/2))</f>
        <v>1</v>
      </c>
      <c r="T82" s="59">
        <v>4</v>
      </c>
      <c r="U82" s="60"/>
      <c r="V82" s="63"/>
      <c r="W82" s="63" t="b">
        <f>NOT(ISERROR((FIND("Seçmeli",E82))))</f>
        <v>1</v>
      </c>
      <c r="X82" s="63" t="b">
        <f>NOT(ISERROR((FIND("Seçmeli",O82))))</f>
        <v>1</v>
      </c>
      <c r="Y82" s="63">
        <f>+IF(W82=TRUE,J82,"")</f>
        <v>6</v>
      </c>
      <c r="Z82" s="63">
        <f>+IF(X82=TRUE,T82,"")</f>
        <v>4</v>
      </c>
      <c r="AA82" s="63" t="b">
        <f>NOT(ISERROR((FIND("Bölüm",E82))))</f>
        <v>1</v>
      </c>
      <c r="AB82" s="63" t="b">
        <f>NOT(ISERROR((FIND("Bölüm",O82))))</f>
        <v>1</v>
      </c>
      <c r="AC82" s="63" t="b">
        <f>NOT(ISERROR((FIND("Fakülte",E82))))</f>
        <v>0</v>
      </c>
      <c r="AD82" s="63" t="b">
        <f>NOT(ISERROR((FIND("Fakülte",O82))))</f>
        <v>0</v>
      </c>
      <c r="AE82" s="63" t="b">
        <f>NOT(ISERROR((FIND("Üniversite",E82))))</f>
        <v>0</v>
      </c>
      <c r="AF82" s="63" t="b">
        <f>NOT(ISERROR((FIND("Üniversite",O82))))</f>
        <v>0</v>
      </c>
      <c r="AG82" s="63" t="b">
        <f>NOT(ISERROR((FIND("Staj",E82))))</f>
        <v>0</v>
      </c>
      <c r="AH82" s="63" t="b">
        <f>NOT(ISERROR((FIND("Staj",O82))))</f>
        <v>0</v>
      </c>
      <c r="AI82" s="9" t="str">
        <f>+IF(OR(D82&lt;&gt;"",N82&lt;&gt;""),"","boş")</f>
        <v/>
      </c>
    </row>
    <row r="83" spans="1:35" ht="14.25" hidden="1" customHeight="1" x14ac:dyDescent="0.3">
      <c r="A83" s="309"/>
      <c r="B83" s="306"/>
      <c r="C83" s="269"/>
      <c r="D83" s="294"/>
      <c r="E83" s="271" t="s">
        <v>565</v>
      </c>
      <c r="F83" s="269"/>
      <c r="G83" s="269"/>
      <c r="H83" s="269"/>
      <c r="I83" s="272"/>
      <c r="J83" s="272"/>
      <c r="K83" s="273"/>
      <c r="L83" s="306"/>
      <c r="M83" s="269"/>
      <c r="N83" s="294"/>
      <c r="O83" s="271" t="s">
        <v>564</v>
      </c>
      <c r="P83" s="269"/>
      <c r="Q83" s="269"/>
      <c r="R83" s="269"/>
      <c r="S83" s="272"/>
      <c r="T83" s="272"/>
      <c r="U83" s="273"/>
      <c r="V83" s="63"/>
      <c r="W83" s="63" t="b">
        <f>NOT(ISERROR((FIND("Seçmeli",E82))))</f>
        <v>1</v>
      </c>
      <c r="X83" s="63" t="b">
        <f>NOT(ISERROR((FIND("Seçmeli",O82))))</f>
        <v>1</v>
      </c>
      <c r="Y83" s="63">
        <f>+IF(W82=TRUE,J82,"")</f>
        <v>6</v>
      </c>
      <c r="Z83" s="63">
        <f>+IF(X82=TRUE,T82,"")</f>
        <v>4</v>
      </c>
      <c r="AA83" s="63" t="b">
        <f>NOT(ISERROR((FIND("Bölüm",E82))))</f>
        <v>1</v>
      </c>
      <c r="AB83" s="63" t="b">
        <f>NOT(ISERROR((FIND("Bölüm",O82))))</f>
        <v>1</v>
      </c>
      <c r="AC83" s="63" t="b">
        <f>NOT(ISERROR((FIND("Fakülte",E82))))</f>
        <v>0</v>
      </c>
      <c r="AD83" s="63" t="b">
        <f>NOT(ISERROR((FIND("Fakülte",O82))))</f>
        <v>0</v>
      </c>
      <c r="AE83" s="63" t="b">
        <f>NOT(ISERROR((FIND("Üniversite",E82))))</f>
        <v>0</v>
      </c>
      <c r="AF83" s="63" t="b">
        <f>NOT(ISERROR((FIND("Üniversite",O82))))</f>
        <v>0</v>
      </c>
      <c r="AG83" s="63" t="b">
        <f>NOT(ISERROR((FIND("Staj",E82))))</f>
        <v>0</v>
      </c>
      <c r="AH83" s="63" t="b">
        <f>NOT(ISERROR((FIND("Staj",O82))))</f>
        <v>0</v>
      </c>
      <c r="AI83" s="9" t="s">
        <v>521</v>
      </c>
    </row>
    <row r="84" spans="1:35" ht="14.25" customHeight="1" x14ac:dyDescent="0.3">
      <c r="A84" s="309"/>
      <c r="B84" s="306"/>
      <c r="C84" s="52">
        <f>+IF(D84="","",C82+1)</f>
        <v>6</v>
      </c>
      <c r="D84" s="154" t="s">
        <v>492</v>
      </c>
      <c r="E84" s="62" t="s">
        <v>493</v>
      </c>
      <c r="F84" s="57">
        <v>0</v>
      </c>
      <c r="G84" s="57">
        <v>0</v>
      </c>
      <c r="H84" s="57">
        <v>0</v>
      </c>
      <c r="I84" s="58">
        <f>IF(E84="","",SUM(F84,SUM(G84,H84)/2))</f>
        <v>0</v>
      </c>
      <c r="J84" s="274">
        <v>3</v>
      </c>
      <c r="K84" s="60"/>
      <c r="L84" s="306"/>
      <c r="M84" s="52">
        <f>+IF(N84="","",M82+1)</f>
        <v>6</v>
      </c>
      <c r="N84" s="154" t="s">
        <v>503</v>
      </c>
      <c r="O84" s="62" t="s">
        <v>504</v>
      </c>
      <c r="P84" s="57">
        <v>2</v>
      </c>
      <c r="Q84" s="57">
        <v>2</v>
      </c>
      <c r="R84" s="57">
        <v>0</v>
      </c>
      <c r="S84" s="58">
        <f>IF(O84="","",SUM(P84,SUM(Q84,R84)/2))</f>
        <v>3</v>
      </c>
      <c r="T84" s="59">
        <v>6</v>
      </c>
      <c r="U84" s="60"/>
      <c r="V84" s="63"/>
      <c r="W84" s="63" t="b">
        <f>NOT(ISERROR((FIND("Seçmeli",E84))))</f>
        <v>1</v>
      </c>
      <c r="X84" s="63" t="b">
        <f>NOT(ISERROR((FIND("Seçmeli",O84))))</f>
        <v>1</v>
      </c>
      <c r="Y84" s="63">
        <f>+IF(W84=TRUE,J84,"")</f>
        <v>3</v>
      </c>
      <c r="Z84" s="63">
        <f>+IF(X84=TRUE,T84,"")</f>
        <v>6</v>
      </c>
      <c r="AA84" s="63" t="b">
        <f>NOT(ISERROR((FIND("Bölüm",E84))))</f>
        <v>1</v>
      </c>
      <c r="AB84" s="63" t="b">
        <f>NOT(ISERROR((FIND("Bölüm",O84))))</f>
        <v>1</v>
      </c>
      <c r="AC84" s="63" t="b">
        <f>NOT(ISERROR((FIND("Fakülte",E84))))</f>
        <v>0</v>
      </c>
      <c r="AD84" s="63" t="b">
        <f>NOT(ISERROR((FIND("Fakülte",O84))))</f>
        <v>0</v>
      </c>
      <c r="AE84" s="63" t="b">
        <f>NOT(ISERROR((FIND("Üniversite",E84))))</f>
        <v>0</v>
      </c>
      <c r="AF84" s="63" t="b">
        <f>NOT(ISERROR((FIND("Üniversite",O84))))</f>
        <v>0</v>
      </c>
      <c r="AG84" s="63" t="b">
        <f>NOT(ISERROR((FIND("Staj",E84))))</f>
        <v>1</v>
      </c>
      <c r="AH84" s="63" t="b">
        <f>NOT(ISERROR((FIND("Staj",O84))))</f>
        <v>0</v>
      </c>
      <c r="AI84" s="9" t="str">
        <f>+IF(OR(D84&lt;&gt;"",N84&lt;&gt;""),"","boş")</f>
        <v/>
      </c>
    </row>
    <row r="85" spans="1:35" ht="14.25" hidden="1" customHeight="1" x14ac:dyDescent="0.3">
      <c r="A85" s="309"/>
      <c r="B85" s="306"/>
      <c r="C85" s="269"/>
      <c r="D85" s="294"/>
      <c r="E85" s="271" t="s">
        <v>593</v>
      </c>
      <c r="F85" s="269"/>
      <c r="G85" s="269"/>
      <c r="H85" s="269"/>
      <c r="I85" s="272"/>
      <c r="J85" s="272"/>
      <c r="K85" s="273"/>
      <c r="L85" s="306"/>
      <c r="M85" s="269"/>
      <c r="N85" s="294"/>
      <c r="O85" s="271" t="s">
        <v>566</v>
      </c>
      <c r="P85" s="269"/>
      <c r="Q85" s="269"/>
      <c r="R85" s="269"/>
      <c r="S85" s="272"/>
      <c r="T85" s="272"/>
      <c r="U85" s="273"/>
      <c r="V85" s="63"/>
      <c r="W85" s="63" t="b">
        <f>NOT(ISERROR((FIND("Seçmeli",E84))))</f>
        <v>1</v>
      </c>
      <c r="X85" s="63" t="b">
        <f>NOT(ISERROR((FIND("Seçmeli",O84))))</f>
        <v>1</v>
      </c>
      <c r="Y85" s="63">
        <f>+IF(W84=TRUE,J84,"")</f>
        <v>3</v>
      </c>
      <c r="Z85" s="63">
        <f>+IF(X84=TRUE,T84,"")</f>
        <v>6</v>
      </c>
      <c r="AA85" s="63" t="b">
        <f>NOT(ISERROR((FIND("Bölüm",E84))))</f>
        <v>1</v>
      </c>
      <c r="AB85" s="63" t="b">
        <f>NOT(ISERROR((FIND("Bölüm",O84))))</f>
        <v>1</v>
      </c>
      <c r="AC85" s="63" t="b">
        <f>NOT(ISERROR((FIND("Fakülte",E84))))</f>
        <v>0</v>
      </c>
      <c r="AD85" s="63" t="b">
        <f>NOT(ISERROR((FIND("Fakülte",O84))))</f>
        <v>0</v>
      </c>
      <c r="AE85" s="63" t="b">
        <f>NOT(ISERROR((FIND("Üniversite",E84))))</f>
        <v>0</v>
      </c>
      <c r="AF85" s="63" t="b">
        <f>NOT(ISERROR((FIND("Üniversite",O84))))</f>
        <v>0</v>
      </c>
      <c r="AG85" s="63" t="b">
        <f>NOT(ISERROR((FIND("Staj",E84))))</f>
        <v>1</v>
      </c>
      <c r="AH85" s="63" t="b">
        <f>NOT(ISERROR((FIND("Staj",O84))))</f>
        <v>0</v>
      </c>
      <c r="AI85" s="9" t="s">
        <v>521</v>
      </c>
    </row>
    <row r="86" spans="1:35" ht="14.25" customHeight="1" x14ac:dyDescent="0.3">
      <c r="A86" s="309"/>
      <c r="B86" s="306"/>
      <c r="C86" s="52">
        <f>+IF(D86="","",C84+1)</f>
        <v>7</v>
      </c>
      <c r="D86" s="154" t="s">
        <v>154</v>
      </c>
      <c r="E86" s="62" t="s">
        <v>155</v>
      </c>
      <c r="F86" s="57">
        <v>3</v>
      </c>
      <c r="G86" s="57">
        <v>0</v>
      </c>
      <c r="H86" s="57">
        <v>0</v>
      </c>
      <c r="I86" s="58">
        <f>IF(E86="","",SUM(F86,SUM(G86,H86)/2))</f>
        <v>3</v>
      </c>
      <c r="J86" s="59">
        <v>4</v>
      </c>
      <c r="K86" s="60"/>
      <c r="L86" s="306"/>
      <c r="M86" s="52">
        <f>+IF(N86="","",M84+1)</f>
        <v>7</v>
      </c>
      <c r="N86" s="154" t="s">
        <v>172</v>
      </c>
      <c r="O86" s="62" t="s">
        <v>173</v>
      </c>
      <c r="P86" s="57">
        <v>3</v>
      </c>
      <c r="Q86" s="57">
        <v>0</v>
      </c>
      <c r="R86" s="57">
        <v>0</v>
      </c>
      <c r="S86" s="58">
        <f>IF(O86="","",SUM(P86,SUM(Q86,R86)/2))</f>
        <v>3</v>
      </c>
      <c r="T86" s="59">
        <v>4</v>
      </c>
      <c r="U86" s="60"/>
      <c r="V86" s="63"/>
      <c r="W86" s="63" t="b">
        <f>NOT(ISERROR((FIND("Seçmeli",E86))))</f>
        <v>1</v>
      </c>
      <c r="X86" s="63" t="b">
        <f>NOT(ISERROR((FIND("Seçmeli",O86))))</f>
        <v>1</v>
      </c>
      <c r="Y86" s="63">
        <f>+IF(W86=TRUE,J86,"")</f>
        <v>4</v>
      </c>
      <c r="Z86" s="63">
        <f>+IF(X86=TRUE,T86,"")</f>
        <v>4</v>
      </c>
      <c r="AA86" s="63" t="b">
        <f>NOT(ISERROR((FIND("Bölüm",E86))))</f>
        <v>0</v>
      </c>
      <c r="AB86" s="63" t="b">
        <f>NOT(ISERROR((FIND("Bölüm",O86))))</f>
        <v>0</v>
      </c>
      <c r="AC86" s="63" t="b">
        <f>NOT(ISERROR((FIND("Fakülte",E86))))</f>
        <v>1</v>
      </c>
      <c r="AD86" s="63" t="b">
        <f>NOT(ISERROR((FIND("Fakülte",O86))))</f>
        <v>1</v>
      </c>
      <c r="AE86" s="63" t="b">
        <f>NOT(ISERROR((FIND("Üniversite",E86))))</f>
        <v>0</v>
      </c>
      <c r="AF86" s="63" t="b">
        <f>NOT(ISERROR((FIND("Üniversite",O86))))</f>
        <v>0</v>
      </c>
      <c r="AG86" s="63" t="b">
        <f>NOT(ISERROR((FIND("Staj",E86))))</f>
        <v>0</v>
      </c>
      <c r="AH86" s="63" t="b">
        <f>NOT(ISERROR((FIND("Staj",O86))))</f>
        <v>0</v>
      </c>
      <c r="AI86" s="9" t="str">
        <f>+IF(OR(D86&lt;&gt;"",N86&lt;&gt;""),"","boş")</f>
        <v/>
      </c>
    </row>
    <row r="87" spans="1:35" ht="14.25" hidden="1" customHeight="1" x14ac:dyDescent="0.3">
      <c r="A87" s="309"/>
      <c r="B87" s="306"/>
      <c r="C87" s="269"/>
      <c r="D87" s="294"/>
      <c r="E87" s="271" t="s">
        <v>378</v>
      </c>
      <c r="F87" s="269"/>
      <c r="G87" s="269"/>
      <c r="H87" s="269"/>
      <c r="I87" s="272"/>
      <c r="J87" s="272"/>
      <c r="K87" s="273"/>
      <c r="L87" s="306"/>
      <c r="M87" s="269"/>
      <c r="N87" s="294"/>
      <c r="O87" s="271" t="s">
        <v>380</v>
      </c>
      <c r="P87" s="269"/>
      <c r="Q87" s="269"/>
      <c r="R87" s="269"/>
      <c r="S87" s="272"/>
      <c r="T87" s="272"/>
      <c r="U87" s="273"/>
      <c r="V87" s="63"/>
      <c r="W87" s="63" t="b">
        <f>NOT(ISERROR((FIND("Seçmeli",E86))))</f>
        <v>1</v>
      </c>
      <c r="X87" s="63" t="b">
        <f>NOT(ISERROR((FIND("Seçmeli",O86))))</f>
        <v>1</v>
      </c>
      <c r="Y87" s="63">
        <f>+IF(W86=TRUE,J86,"")</f>
        <v>4</v>
      </c>
      <c r="Z87" s="63">
        <f>+IF(X86=TRUE,T86,"")</f>
        <v>4</v>
      </c>
      <c r="AA87" s="63" t="b">
        <f>NOT(ISERROR((FIND("Bölüm",E86))))</f>
        <v>0</v>
      </c>
      <c r="AB87" s="63" t="b">
        <f>NOT(ISERROR((FIND("Bölüm",O86))))</f>
        <v>0</v>
      </c>
      <c r="AC87" s="63" t="b">
        <f>NOT(ISERROR((FIND("Fakülte",E86))))</f>
        <v>1</v>
      </c>
      <c r="AD87" s="63" t="b">
        <f>NOT(ISERROR((FIND("Fakülte",O86))))</f>
        <v>1</v>
      </c>
      <c r="AE87" s="63" t="b">
        <f>NOT(ISERROR((FIND("Üniversite",E86))))</f>
        <v>0</v>
      </c>
      <c r="AF87" s="63" t="b">
        <f>NOT(ISERROR((FIND("Üniversite",O86))))</f>
        <v>0</v>
      </c>
      <c r="AG87" s="63" t="b">
        <f>NOT(ISERROR((FIND("Staj",E86))))</f>
        <v>0</v>
      </c>
      <c r="AH87" s="63" t="b">
        <f>NOT(ISERROR((FIND("Staj",O86))))</f>
        <v>0</v>
      </c>
      <c r="AI87" s="9" t="s">
        <v>521</v>
      </c>
    </row>
    <row r="88" spans="1:35" ht="14.25" customHeight="1" x14ac:dyDescent="0.3">
      <c r="A88" s="309"/>
      <c r="B88" s="306"/>
      <c r="C88" s="52" t="str">
        <f>+IF(D88="","",C86+1)</f>
        <v/>
      </c>
      <c r="D88" s="154"/>
      <c r="E88" s="62"/>
      <c r="F88" s="57"/>
      <c r="G88" s="57"/>
      <c r="H88" s="57"/>
      <c r="I88" s="58" t="str">
        <f>IF(E88="","",SUM(F88,SUM(G88,H88)/2))</f>
        <v/>
      </c>
      <c r="J88" s="59"/>
      <c r="K88" s="60"/>
      <c r="L88" s="306"/>
      <c r="M88" s="52" t="str">
        <f>+IF(N88="","",M86+1)</f>
        <v/>
      </c>
      <c r="N88" s="154"/>
      <c r="O88" s="62"/>
      <c r="P88" s="57"/>
      <c r="Q88" s="57"/>
      <c r="R88" s="57"/>
      <c r="S88" s="58" t="str">
        <f>IF(O88="","",SUM(P88,SUM(Q88,R88)/2))</f>
        <v/>
      </c>
      <c r="T88" s="59"/>
      <c r="U88" s="60"/>
      <c r="V88" s="63"/>
      <c r="W88" s="63" t="b">
        <f>NOT(ISERROR((FIND("Seçmeli",E88))))</f>
        <v>0</v>
      </c>
      <c r="X88" s="63" t="b">
        <f>NOT(ISERROR((FIND("Seçmeli",O88))))</f>
        <v>0</v>
      </c>
      <c r="Y88" s="63" t="str">
        <f>+IF(W88=TRUE,J88,"")</f>
        <v/>
      </c>
      <c r="Z88" s="63" t="str">
        <f>+IF(X88=TRUE,T88,"")</f>
        <v/>
      </c>
      <c r="AA88" s="63" t="b">
        <f>NOT(ISERROR((FIND("Bölüm",E88))))</f>
        <v>0</v>
      </c>
      <c r="AB88" s="63" t="b">
        <f>NOT(ISERROR((FIND("Bölüm",O88))))</f>
        <v>0</v>
      </c>
      <c r="AC88" s="63" t="b">
        <f>NOT(ISERROR((FIND("Fakülte",E88))))</f>
        <v>0</v>
      </c>
      <c r="AD88" s="63" t="b">
        <f>NOT(ISERROR((FIND("Fakülte",O88))))</f>
        <v>0</v>
      </c>
      <c r="AE88" s="63" t="b">
        <f>NOT(ISERROR((FIND("Üniversite",E88))))</f>
        <v>0</v>
      </c>
      <c r="AF88" s="63" t="b">
        <f>NOT(ISERROR((FIND("Üniversite",O88))))</f>
        <v>0</v>
      </c>
      <c r="AG88" s="63" t="b">
        <f>NOT(ISERROR((FIND("Staj",E88))))</f>
        <v>0</v>
      </c>
      <c r="AH88" s="63" t="b">
        <f>NOT(ISERROR((FIND("Staj",O88))))</f>
        <v>0</v>
      </c>
      <c r="AI88" s="9" t="str">
        <f>+IF(OR(D88&lt;&gt;"",N88&lt;&gt;""),"","boş")</f>
        <v>boş</v>
      </c>
    </row>
    <row r="89" spans="1:35" ht="14.25" hidden="1" customHeight="1" x14ac:dyDescent="0.3">
      <c r="A89" s="309"/>
      <c r="B89" s="306"/>
      <c r="C89" s="269"/>
      <c r="D89" s="294"/>
      <c r="E89" s="271"/>
      <c r="F89" s="269"/>
      <c r="G89" s="269"/>
      <c r="H89" s="269"/>
      <c r="I89" s="272"/>
      <c r="J89" s="272"/>
      <c r="K89" s="273"/>
      <c r="L89" s="306"/>
      <c r="M89" s="269"/>
      <c r="N89" s="294"/>
      <c r="O89" s="271"/>
      <c r="P89" s="269"/>
      <c r="Q89" s="269"/>
      <c r="R89" s="269"/>
      <c r="S89" s="272"/>
      <c r="T89" s="272"/>
      <c r="U89" s="273"/>
      <c r="V89" s="63"/>
      <c r="W89" s="63" t="b">
        <f>NOT(ISERROR((FIND("Seçmeli",E88))))</f>
        <v>0</v>
      </c>
      <c r="X89" s="63" t="b">
        <f>NOT(ISERROR((FIND("Seçmeli",O88))))</f>
        <v>0</v>
      </c>
      <c r="Y89" s="63" t="str">
        <f>+IF(W88=TRUE,J88,"")</f>
        <v/>
      </c>
      <c r="Z89" s="63" t="str">
        <f>+IF(X88=TRUE,T88,"")</f>
        <v/>
      </c>
      <c r="AA89" s="63" t="b">
        <f>NOT(ISERROR((FIND("Bölüm",E88))))</f>
        <v>0</v>
      </c>
      <c r="AB89" s="63" t="b">
        <f>NOT(ISERROR((FIND("Bölüm",O88))))</f>
        <v>0</v>
      </c>
      <c r="AC89" s="63" t="b">
        <f>NOT(ISERROR((FIND("Fakülte",E88))))</f>
        <v>0</v>
      </c>
      <c r="AD89" s="63" t="b">
        <f>NOT(ISERROR((FIND("Fakülte",O88))))</f>
        <v>0</v>
      </c>
      <c r="AE89" s="63" t="b">
        <f>NOT(ISERROR((FIND("Üniversite",E88))))</f>
        <v>0</v>
      </c>
      <c r="AF89" s="63" t="b">
        <f>NOT(ISERROR((FIND("Üniversite",O88))))</f>
        <v>0</v>
      </c>
      <c r="AG89" s="63" t="b">
        <f>NOT(ISERROR((FIND("Staj",E88))))</f>
        <v>0</v>
      </c>
      <c r="AH89" s="63" t="b">
        <f>NOT(ISERROR((FIND("Staj",O88))))</f>
        <v>0</v>
      </c>
      <c r="AI89" s="9" t="s">
        <v>521</v>
      </c>
    </row>
    <row r="90" spans="1:35" ht="14.25" customHeight="1" x14ac:dyDescent="0.3">
      <c r="A90" s="309"/>
      <c r="B90" s="306"/>
      <c r="C90" s="52" t="str">
        <f>+IF(D90="","",C88+1)</f>
        <v/>
      </c>
      <c r="D90" s="154"/>
      <c r="E90" s="62"/>
      <c r="F90" s="57"/>
      <c r="G90" s="57"/>
      <c r="H90" s="57"/>
      <c r="I90" s="58" t="str">
        <f>IF(E90="","",SUM(F90,SUM(G90,H90)/2))</f>
        <v/>
      </c>
      <c r="J90" s="59"/>
      <c r="K90" s="60"/>
      <c r="L90" s="306"/>
      <c r="M90" s="52" t="str">
        <f>+IF(N90="","",M88+1)</f>
        <v/>
      </c>
      <c r="N90" s="154"/>
      <c r="O90" s="62"/>
      <c r="P90" s="57"/>
      <c r="Q90" s="57"/>
      <c r="R90" s="57"/>
      <c r="S90" s="58" t="str">
        <f>IF(O90="","",SUM(P90,SUM(Q90,R90)/2))</f>
        <v/>
      </c>
      <c r="T90" s="59"/>
      <c r="U90" s="60"/>
      <c r="V90" s="63"/>
      <c r="W90" s="63" t="b">
        <f>NOT(ISERROR((FIND("Seçmeli",E90))))</f>
        <v>0</v>
      </c>
      <c r="X90" s="63" t="b">
        <f>NOT(ISERROR((FIND("Seçmeli",O90))))</f>
        <v>0</v>
      </c>
      <c r="Y90" s="63" t="str">
        <f>+IF(W90=TRUE,J90,"")</f>
        <v/>
      </c>
      <c r="Z90" s="63" t="str">
        <f>+IF(X90=TRUE,T90,"")</f>
        <v/>
      </c>
      <c r="AA90" s="63" t="b">
        <f>NOT(ISERROR((FIND("Bölüm",E90))))</f>
        <v>0</v>
      </c>
      <c r="AB90" s="63" t="b">
        <f>NOT(ISERROR((FIND("Bölüm",O90))))</f>
        <v>0</v>
      </c>
      <c r="AC90" s="63" t="b">
        <f>NOT(ISERROR((FIND("Fakülte",E90))))</f>
        <v>0</v>
      </c>
      <c r="AD90" s="63" t="b">
        <f>NOT(ISERROR((FIND("Fakülte",O90))))</f>
        <v>0</v>
      </c>
      <c r="AE90" s="63" t="b">
        <f>NOT(ISERROR((FIND("Üniversite",E90))))</f>
        <v>0</v>
      </c>
      <c r="AF90" s="63" t="b">
        <f>NOT(ISERROR((FIND("Üniversite",O90))))</f>
        <v>0</v>
      </c>
      <c r="AG90" s="63" t="b">
        <f>NOT(ISERROR((FIND("Staj",E90))))</f>
        <v>0</v>
      </c>
      <c r="AH90" s="63" t="b">
        <f>NOT(ISERROR((FIND("Staj",O90))))</f>
        <v>0</v>
      </c>
      <c r="AI90" s="9" t="str">
        <f>+IF(OR(D90&lt;&gt;"",N90&lt;&gt;""),"","boş")</f>
        <v>boş</v>
      </c>
    </row>
    <row r="91" spans="1:35" ht="14.25" hidden="1" customHeight="1" x14ac:dyDescent="0.3">
      <c r="A91" s="309"/>
      <c r="B91" s="306"/>
      <c r="C91" s="269"/>
      <c r="D91" s="294"/>
      <c r="E91" s="271"/>
      <c r="F91" s="269"/>
      <c r="G91" s="269"/>
      <c r="H91" s="269"/>
      <c r="I91" s="272"/>
      <c r="J91" s="272"/>
      <c r="K91" s="273"/>
      <c r="L91" s="306"/>
      <c r="M91" s="269"/>
      <c r="N91" s="294"/>
      <c r="O91" s="271"/>
      <c r="P91" s="269"/>
      <c r="Q91" s="269"/>
      <c r="R91" s="269"/>
      <c r="S91" s="272"/>
      <c r="T91" s="272"/>
      <c r="U91" s="273"/>
      <c r="V91" s="63"/>
      <c r="W91" s="63" t="b">
        <f>NOT(ISERROR((FIND("Seçmeli",E90))))</f>
        <v>0</v>
      </c>
      <c r="X91" s="63" t="b">
        <f>NOT(ISERROR((FIND("Seçmeli",O90))))</f>
        <v>0</v>
      </c>
      <c r="Y91" s="63" t="str">
        <f>+IF(W90=TRUE,J90,"")</f>
        <v/>
      </c>
      <c r="Z91" s="63" t="str">
        <f>+IF(X90=TRUE,T90,"")</f>
        <v/>
      </c>
      <c r="AA91" s="63" t="b">
        <f>NOT(ISERROR((FIND("Bölüm",E90))))</f>
        <v>0</v>
      </c>
      <c r="AB91" s="63" t="b">
        <f>NOT(ISERROR((FIND("Bölüm",O90))))</f>
        <v>0</v>
      </c>
      <c r="AC91" s="63" t="b">
        <f>NOT(ISERROR((FIND("Fakülte",E90))))</f>
        <v>0</v>
      </c>
      <c r="AD91" s="63" t="b">
        <f>NOT(ISERROR((FIND("Fakülte",O90))))</f>
        <v>0</v>
      </c>
      <c r="AE91" s="63" t="b">
        <f>NOT(ISERROR((FIND("Üniversite",E90))))</f>
        <v>0</v>
      </c>
      <c r="AF91" s="63" t="b">
        <f>NOT(ISERROR((FIND("Üniversite",O90))))</f>
        <v>0</v>
      </c>
      <c r="AG91" s="63" t="b">
        <f>NOT(ISERROR((FIND("Staj",E90))))</f>
        <v>0</v>
      </c>
      <c r="AH91" s="63" t="b">
        <f>NOT(ISERROR((FIND("Staj",O90))))</f>
        <v>0</v>
      </c>
      <c r="AI91" s="9" t="s">
        <v>521</v>
      </c>
    </row>
    <row r="92" spans="1:35" ht="14.25" customHeight="1" x14ac:dyDescent="0.3">
      <c r="A92" s="309"/>
      <c r="B92" s="306"/>
      <c r="C92" s="52" t="str">
        <f>+IF(D92="","",C90+1)</f>
        <v/>
      </c>
      <c r="D92" s="154"/>
      <c r="E92" s="62"/>
      <c r="F92" s="57"/>
      <c r="G92" s="57"/>
      <c r="H92" s="57"/>
      <c r="I92" s="58" t="str">
        <f>IF(E92="","",SUM(F92,SUM(G92,H92)/2))</f>
        <v/>
      </c>
      <c r="J92" s="59"/>
      <c r="K92" s="60"/>
      <c r="L92" s="306"/>
      <c r="M92" s="52" t="str">
        <f>+IF(N92="","",M90+1)</f>
        <v/>
      </c>
      <c r="N92" s="154"/>
      <c r="O92" s="62"/>
      <c r="P92" s="57"/>
      <c r="Q92" s="57"/>
      <c r="R92" s="57"/>
      <c r="S92" s="58" t="str">
        <f>IF(O92="","",SUM(P92,SUM(Q92,R92)/2))</f>
        <v/>
      </c>
      <c r="T92" s="59"/>
      <c r="U92" s="60"/>
      <c r="V92" s="63"/>
      <c r="W92" s="63" t="b">
        <f>NOT(ISERROR((FIND("Seçmeli",E92))))</f>
        <v>0</v>
      </c>
      <c r="X92" s="63" t="b">
        <f>NOT(ISERROR((FIND("Seçmeli",O92))))</f>
        <v>0</v>
      </c>
      <c r="Y92" s="63" t="str">
        <f>+IF(W92=TRUE,J92,"")</f>
        <v/>
      </c>
      <c r="Z92" s="63" t="str">
        <f>+IF(X92=TRUE,T92,"")</f>
        <v/>
      </c>
      <c r="AA92" s="63" t="b">
        <f>NOT(ISERROR((FIND("Bölüm",E92))))</f>
        <v>0</v>
      </c>
      <c r="AB92" s="63" t="b">
        <f>NOT(ISERROR((FIND("Bölüm",O92))))</f>
        <v>0</v>
      </c>
      <c r="AC92" s="63" t="b">
        <f>NOT(ISERROR((FIND("Fakülte",E92))))</f>
        <v>0</v>
      </c>
      <c r="AD92" s="63" t="b">
        <f>NOT(ISERROR((FIND("Fakülte",O92))))</f>
        <v>0</v>
      </c>
      <c r="AE92" s="63" t="b">
        <f>NOT(ISERROR((FIND("Üniversite",E92))))</f>
        <v>0</v>
      </c>
      <c r="AF92" s="63" t="b">
        <f>NOT(ISERROR((FIND("Üniversite",O92))))</f>
        <v>0</v>
      </c>
      <c r="AG92" s="63" t="b">
        <f>NOT(ISERROR((FIND("Staj",E92))))</f>
        <v>0</v>
      </c>
      <c r="AH92" s="63" t="b">
        <f>NOT(ISERROR((FIND("Staj",O92))))</f>
        <v>0</v>
      </c>
      <c r="AI92" s="9" t="str">
        <f>+IF(OR(D92&lt;&gt;"",N92&lt;&gt;""),"","boş")</f>
        <v>boş</v>
      </c>
    </row>
    <row r="93" spans="1:35" ht="14.25" hidden="1" customHeight="1" x14ac:dyDescent="0.3">
      <c r="A93" s="309"/>
      <c r="B93" s="306"/>
      <c r="C93" s="269"/>
      <c r="D93" s="294"/>
      <c r="E93" s="271"/>
      <c r="F93" s="269"/>
      <c r="G93" s="269"/>
      <c r="H93" s="269"/>
      <c r="I93" s="272"/>
      <c r="J93" s="272"/>
      <c r="K93" s="273"/>
      <c r="L93" s="306"/>
      <c r="M93" s="269"/>
      <c r="N93" s="294"/>
      <c r="O93" s="271"/>
      <c r="P93" s="269"/>
      <c r="Q93" s="269"/>
      <c r="R93" s="269"/>
      <c r="S93" s="272"/>
      <c r="T93" s="272"/>
      <c r="U93" s="273"/>
      <c r="V93" s="63"/>
      <c r="W93" s="63" t="b">
        <f>NOT(ISERROR((FIND("Seçmeli",E92))))</f>
        <v>0</v>
      </c>
      <c r="X93" s="63" t="b">
        <f>NOT(ISERROR((FIND("Seçmeli",O92))))</f>
        <v>0</v>
      </c>
      <c r="Y93" s="63" t="str">
        <f>+IF(W92=TRUE,J92,"")</f>
        <v/>
      </c>
      <c r="Z93" s="63" t="str">
        <f>+IF(X92=TRUE,T92,"")</f>
        <v/>
      </c>
      <c r="AA93" s="63" t="b">
        <f>NOT(ISERROR((FIND("Bölüm",E92))))</f>
        <v>0</v>
      </c>
      <c r="AB93" s="63" t="b">
        <f>NOT(ISERROR((FIND("Bölüm",O92))))</f>
        <v>0</v>
      </c>
      <c r="AC93" s="63" t="b">
        <f>NOT(ISERROR((FIND("Fakülte",E92))))</f>
        <v>0</v>
      </c>
      <c r="AD93" s="63" t="b">
        <f>NOT(ISERROR((FIND("Fakülte",O92))))</f>
        <v>0</v>
      </c>
      <c r="AE93" s="63" t="b">
        <f>NOT(ISERROR((FIND("Üniversite",E92))))</f>
        <v>0</v>
      </c>
      <c r="AF93" s="63" t="b">
        <f>NOT(ISERROR((FIND("Üniversite",O92))))</f>
        <v>0</v>
      </c>
      <c r="AG93" s="63" t="b">
        <f>NOT(ISERROR((FIND("Staj",E92))))</f>
        <v>0</v>
      </c>
      <c r="AH93" s="63" t="b">
        <f>NOT(ISERROR((FIND("Staj",O92))))</f>
        <v>0</v>
      </c>
      <c r="AI93" s="9" t="s">
        <v>521</v>
      </c>
    </row>
    <row r="94" spans="1:35" ht="14.25" customHeight="1" x14ac:dyDescent="0.3">
      <c r="A94" s="309"/>
      <c r="B94" s="306"/>
      <c r="C94" s="72"/>
      <c r="D94" s="73"/>
      <c r="E94" s="78" t="s">
        <v>40</v>
      </c>
      <c r="F94" s="74">
        <f t="shared" ref="F94:J94" si="14">+SUM(F74:F93)</f>
        <v>14</v>
      </c>
      <c r="G94" s="75">
        <f t="shared" si="14"/>
        <v>4</v>
      </c>
      <c r="H94" s="75">
        <f t="shared" si="14"/>
        <v>0</v>
      </c>
      <c r="I94" s="75">
        <f t="shared" si="14"/>
        <v>16</v>
      </c>
      <c r="J94" s="76">
        <f t="shared" si="14"/>
        <v>30</v>
      </c>
      <c r="K94" s="77"/>
      <c r="L94" s="306"/>
      <c r="M94" s="72"/>
      <c r="N94" s="73"/>
      <c r="O94" s="78" t="s">
        <v>40</v>
      </c>
      <c r="P94" s="74">
        <f t="shared" ref="P94:T94" si="15">+SUM(P74:P93)</f>
        <v>17</v>
      </c>
      <c r="Q94" s="75">
        <f t="shared" si="15"/>
        <v>4</v>
      </c>
      <c r="R94" s="75">
        <f t="shared" si="15"/>
        <v>0</v>
      </c>
      <c r="S94" s="75">
        <f t="shared" si="15"/>
        <v>19</v>
      </c>
      <c r="T94" s="76">
        <f t="shared" si="15"/>
        <v>30</v>
      </c>
      <c r="U94" s="77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9"/>
    </row>
    <row r="95" spans="1:35" ht="14.25" customHeight="1" x14ac:dyDescent="0.3">
      <c r="A95" s="310"/>
      <c r="B95" s="307"/>
      <c r="C95" s="80"/>
      <c r="D95" s="81"/>
      <c r="E95" s="94" t="s">
        <v>41</v>
      </c>
      <c r="F95" s="83">
        <f t="shared" ref="F95:J95" si="16">P72+F94</f>
        <v>129</v>
      </c>
      <c r="G95" s="83">
        <f t="shared" si="16"/>
        <v>16</v>
      </c>
      <c r="H95" s="83">
        <f t="shared" si="16"/>
        <v>8</v>
      </c>
      <c r="I95" s="83">
        <f t="shared" si="16"/>
        <v>141</v>
      </c>
      <c r="J95" s="84">
        <f t="shared" si="16"/>
        <v>210</v>
      </c>
      <c r="K95" s="85"/>
      <c r="L95" s="307"/>
      <c r="M95" s="80"/>
      <c r="N95" s="81"/>
      <c r="O95" s="94" t="s">
        <v>101</v>
      </c>
      <c r="P95" s="83">
        <f t="shared" ref="P95:T95" si="17">F95+P94</f>
        <v>146</v>
      </c>
      <c r="Q95" s="83">
        <f t="shared" si="17"/>
        <v>20</v>
      </c>
      <c r="R95" s="83">
        <f t="shared" si="17"/>
        <v>8</v>
      </c>
      <c r="S95" s="83">
        <f t="shared" si="17"/>
        <v>160</v>
      </c>
      <c r="T95" s="84">
        <f t="shared" si="17"/>
        <v>240</v>
      </c>
      <c r="U95" s="85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9"/>
    </row>
    <row r="96" spans="1:35" ht="14.25" customHeight="1" x14ac:dyDescent="0.3">
      <c r="A96" s="2"/>
      <c r="B96" s="275"/>
      <c r="C96" s="6"/>
      <c r="D96" s="275"/>
      <c r="E96" s="276"/>
      <c r="F96" s="276"/>
      <c r="G96" s="276"/>
      <c r="H96" s="276"/>
      <c r="I96" s="275"/>
      <c r="J96" s="277"/>
      <c r="K96" s="276"/>
      <c r="L96" s="275"/>
      <c r="M96" s="6"/>
      <c r="N96" s="275"/>
      <c r="O96" s="249" t="s">
        <v>511</v>
      </c>
      <c r="P96" s="278">
        <f t="shared" ref="P96:T96" si="18">+F25+P25+F48+P48+F71+P71+F94+P94</f>
        <v>146</v>
      </c>
      <c r="Q96" s="278">
        <f t="shared" si="18"/>
        <v>20</v>
      </c>
      <c r="R96" s="278">
        <f t="shared" si="18"/>
        <v>8</v>
      </c>
      <c r="S96" s="279">
        <f t="shared" si="18"/>
        <v>160</v>
      </c>
      <c r="T96" s="280">
        <f t="shared" si="18"/>
        <v>240</v>
      </c>
      <c r="U96" s="281"/>
      <c r="V96" s="282"/>
      <c r="W96" s="282"/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9"/>
    </row>
    <row r="97" spans="1:35" ht="14.25" customHeight="1" x14ac:dyDescent="0.3">
      <c r="A97" s="248"/>
      <c r="B97" s="87"/>
      <c r="C97" s="283"/>
      <c r="D97" s="87"/>
      <c r="E97" s="100"/>
      <c r="F97" s="100"/>
      <c r="G97" s="100"/>
      <c r="H97" s="100"/>
      <c r="I97" s="87"/>
      <c r="J97" s="102"/>
      <c r="K97" s="100"/>
      <c r="L97" s="87"/>
      <c r="M97" s="283"/>
      <c r="N97" s="87"/>
      <c r="O97" s="63"/>
      <c r="P97" s="63"/>
      <c r="Q97" s="63"/>
      <c r="R97" s="63"/>
      <c r="S97" s="63"/>
      <c r="T97" s="63"/>
      <c r="U97" s="63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9"/>
    </row>
    <row r="98" spans="1:35" ht="14.25" customHeight="1" x14ac:dyDescent="0.3">
      <c r="A98" s="2"/>
      <c r="B98" s="275"/>
      <c r="C98" s="6"/>
      <c r="D98" s="275"/>
      <c r="E98" s="276"/>
      <c r="F98" s="276"/>
      <c r="G98" s="276"/>
      <c r="H98" s="276"/>
      <c r="I98" s="275"/>
      <c r="J98" s="277"/>
      <c r="K98" s="276"/>
      <c r="L98" s="275"/>
      <c r="M98" s="6"/>
      <c r="N98" s="275"/>
      <c r="O98" s="107"/>
      <c r="P98" s="284"/>
      <c r="Q98" s="284"/>
      <c r="R98" s="249" t="s">
        <v>569</v>
      </c>
      <c r="S98" s="325">
        <f>Y2+Z2</f>
        <v>60</v>
      </c>
      <c r="T98" s="304"/>
      <c r="U98" s="281"/>
      <c r="V98" s="282"/>
      <c r="W98" s="282"/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9"/>
    </row>
    <row r="99" spans="1:35" ht="14.25" customHeight="1" x14ac:dyDescent="0.3">
      <c r="A99" s="2"/>
      <c r="B99" s="275"/>
      <c r="C99" s="6"/>
      <c r="D99" s="275"/>
      <c r="E99" s="276"/>
      <c r="F99" s="276"/>
      <c r="G99" s="276"/>
      <c r="H99" s="276"/>
      <c r="I99" s="275"/>
      <c r="J99" s="277"/>
      <c r="K99" s="276"/>
      <c r="L99" s="275"/>
      <c r="M99" s="6"/>
      <c r="N99" s="275"/>
      <c r="O99" s="107"/>
      <c r="P99" s="284"/>
      <c r="Q99" s="284"/>
      <c r="R99" s="285" t="s">
        <v>570</v>
      </c>
      <c r="S99" s="326" t="str">
        <f>CONCATENATE("% ",ROUND(V2*100,0))</f>
        <v>% 25</v>
      </c>
      <c r="T99" s="304"/>
      <c r="U99" s="281"/>
      <c r="V99" s="282"/>
      <c r="W99" s="282"/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9"/>
    </row>
    <row r="100" spans="1:35" ht="14.25" customHeight="1" x14ac:dyDescent="0.3">
      <c r="A100" s="286"/>
      <c r="B100" s="100"/>
      <c r="C100" s="100"/>
      <c r="D100" s="100"/>
      <c r="E100" s="100"/>
      <c r="F100" s="100"/>
      <c r="G100" s="100"/>
      <c r="H100" s="100"/>
      <c r="I100" s="87"/>
      <c r="J100" s="102"/>
      <c r="K100" s="100"/>
      <c r="L100" s="100"/>
      <c r="M100" s="103"/>
      <c r="N100" s="100"/>
      <c r="O100" s="100"/>
      <c r="P100" s="100"/>
      <c r="Q100" s="100"/>
      <c r="R100" s="100"/>
      <c r="S100" s="87"/>
      <c r="T100" s="102"/>
      <c r="U100" s="100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9"/>
    </row>
    <row r="101" spans="1:35" ht="14.25" customHeight="1" x14ac:dyDescent="0.3">
      <c r="A101" s="286"/>
      <c r="B101" s="100"/>
      <c r="C101" s="103"/>
      <c r="D101" s="100"/>
      <c r="E101" s="100"/>
      <c r="F101" s="63"/>
      <c r="G101" s="63"/>
      <c r="H101" s="63"/>
      <c r="I101" s="40"/>
      <c r="J101" s="104"/>
      <c r="K101" s="105"/>
      <c r="L101" s="100"/>
      <c r="M101" s="103"/>
      <c r="N101" s="100"/>
      <c r="O101" s="100"/>
      <c r="P101" s="63"/>
      <c r="Q101" s="63"/>
      <c r="R101" s="63"/>
      <c r="S101" s="40"/>
      <c r="T101" s="104"/>
      <c r="U101" s="105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9"/>
    </row>
    <row r="102" spans="1:35" ht="14.25" customHeight="1" x14ac:dyDescent="0.3">
      <c r="A102" s="286"/>
      <c r="B102" s="100"/>
      <c r="C102" s="103"/>
      <c r="D102" s="100"/>
      <c r="E102" s="100"/>
      <c r="F102" s="63"/>
      <c r="G102" s="63"/>
      <c r="H102" s="63"/>
      <c r="I102" s="40"/>
      <c r="J102" s="104"/>
      <c r="K102" s="105"/>
      <c r="L102" s="100"/>
      <c r="M102" s="103"/>
      <c r="N102" s="100"/>
      <c r="O102" s="100"/>
      <c r="P102" s="63"/>
      <c r="Q102" s="63"/>
      <c r="R102" s="63"/>
      <c r="S102" s="40"/>
      <c r="T102" s="104"/>
      <c r="U102" s="105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9"/>
    </row>
    <row r="103" spans="1:35" ht="14.25" customHeight="1" x14ac:dyDescent="0.3">
      <c r="A103" s="286"/>
      <c r="B103" s="100"/>
      <c r="C103" s="103"/>
      <c r="D103" s="100"/>
      <c r="E103" s="100"/>
      <c r="F103" s="63"/>
      <c r="G103" s="63"/>
      <c r="H103" s="63"/>
      <c r="I103" s="40"/>
      <c r="J103" s="104"/>
      <c r="K103" s="105"/>
      <c r="L103" s="100"/>
      <c r="M103" s="103"/>
      <c r="N103" s="100"/>
      <c r="O103" s="100"/>
      <c r="P103" s="63"/>
      <c r="Q103" s="63"/>
      <c r="R103" s="63"/>
      <c r="S103" s="40"/>
      <c r="T103" s="104"/>
      <c r="U103" s="105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9"/>
    </row>
    <row r="104" spans="1:35" ht="14.25" customHeight="1" x14ac:dyDescent="0.3">
      <c r="A104" s="286"/>
      <c r="B104" s="100"/>
      <c r="C104" s="103"/>
      <c r="D104" s="100"/>
      <c r="E104" s="100"/>
      <c r="F104" s="63"/>
      <c r="G104" s="63"/>
      <c r="H104" s="63"/>
      <c r="I104" s="40"/>
      <c r="J104" s="104"/>
      <c r="K104" s="105"/>
      <c r="L104" s="100"/>
      <c r="M104" s="103"/>
      <c r="N104" s="100"/>
      <c r="O104" s="100"/>
      <c r="P104" s="63"/>
      <c r="Q104" s="63"/>
      <c r="R104" s="63"/>
      <c r="S104" s="40"/>
      <c r="T104" s="104"/>
      <c r="U104" s="105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9"/>
    </row>
    <row r="105" spans="1:35" ht="14.25" customHeight="1" x14ac:dyDescent="0.3">
      <c r="A105" s="286"/>
      <c r="B105" s="100"/>
      <c r="C105" s="103"/>
      <c r="D105" s="100"/>
      <c r="E105" s="100"/>
      <c r="F105" s="63"/>
      <c r="G105" s="63"/>
      <c r="H105" s="63"/>
      <c r="I105" s="40"/>
      <c r="J105" s="104"/>
      <c r="K105" s="105"/>
      <c r="L105" s="100"/>
      <c r="M105" s="103"/>
      <c r="N105" s="100"/>
      <c r="O105" s="100"/>
      <c r="P105" s="63"/>
      <c r="Q105" s="63"/>
      <c r="R105" s="63"/>
      <c r="S105" s="40"/>
      <c r="T105" s="104"/>
      <c r="U105" s="105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9"/>
    </row>
    <row r="106" spans="1:35" ht="14.25" customHeight="1" x14ac:dyDescent="0.3">
      <c r="A106" s="286"/>
      <c r="B106" s="100"/>
      <c r="C106" s="103"/>
      <c r="D106" s="100"/>
      <c r="E106" s="100"/>
      <c r="F106" s="63"/>
      <c r="G106" s="63"/>
      <c r="H106" s="63"/>
      <c r="I106" s="40"/>
      <c r="J106" s="104"/>
      <c r="K106" s="105"/>
      <c r="L106" s="100"/>
      <c r="M106" s="103"/>
      <c r="N106" s="100"/>
      <c r="O106" s="100"/>
      <c r="P106" s="63"/>
      <c r="Q106" s="63"/>
      <c r="R106" s="63"/>
      <c r="S106" s="40"/>
      <c r="T106" s="104"/>
      <c r="U106" s="105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9"/>
    </row>
    <row r="107" spans="1:35" ht="14.25" customHeight="1" x14ac:dyDescent="0.3">
      <c r="A107" s="286"/>
      <c r="B107" s="100"/>
      <c r="C107" s="103"/>
      <c r="D107" s="100"/>
      <c r="E107" s="100"/>
      <c r="F107" s="63"/>
      <c r="G107" s="63"/>
      <c r="H107" s="63"/>
      <c r="I107" s="40"/>
      <c r="J107" s="104"/>
      <c r="K107" s="105"/>
      <c r="L107" s="100"/>
      <c r="M107" s="103"/>
      <c r="N107" s="100"/>
      <c r="O107" s="100"/>
      <c r="P107" s="63"/>
      <c r="Q107" s="63"/>
      <c r="R107" s="63"/>
      <c r="S107" s="40"/>
      <c r="T107" s="104"/>
      <c r="U107" s="105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9"/>
    </row>
    <row r="108" spans="1:35" ht="14.25" customHeight="1" x14ac:dyDescent="0.3">
      <c r="A108" s="286"/>
      <c r="B108" s="100"/>
      <c r="C108" s="103"/>
      <c r="D108" s="100"/>
      <c r="E108" s="100"/>
      <c r="F108" s="63"/>
      <c r="G108" s="63"/>
      <c r="H108" s="63"/>
      <c r="I108" s="40"/>
      <c r="J108" s="104"/>
      <c r="K108" s="105"/>
      <c r="L108" s="100"/>
      <c r="M108" s="103"/>
      <c r="N108" s="100"/>
      <c r="O108" s="100"/>
      <c r="P108" s="63"/>
      <c r="Q108" s="63"/>
      <c r="R108" s="63"/>
      <c r="S108" s="40"/>
      <c r="T108" s="104"/>
      <c r="U108" s="105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9"/>
    </row>
    <row r="109" spans="1:35" ht="14.25" customHeight="1" x14ac:dyDescent="0.3">
      <c r="A109" s="286"/>
      <c r="B109" s="100"/>
      <c r="C109" s="103"/>
      <c r="D109" s="100"/>
      <c r="E109" s="100"/>
      <c r="F109" s="63"/>
      <c r="G109" s="63"/>
      <c r="H109" s="63"/>
      <c r="I109" s="40"/>
      <c r="J109" s="104"/>
      <c r="K109" s="105"/>
      <c r="L109" s="100"/>
      <c r="M109" s="103"/>
      <c r="N109" s="100"/>
      <c r="O109" s="100"/>
      <c r="P109" s="63"/>
      <c r="Q109" s="63"/>
      <c r="R109" s="63"/>
      <c r="S109" s="40"/>
      <c r="T109" s="104"/>
      <c r="U109" s="105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9"/>
    </row>
    <row r="110" spans="1:35" ht="14.25" customHeight="1" x14ac:dyDescent="0.3">
      <c r="A110" s="286"/>
      <c r="B110" s="100"/>
      <c r="C110" s="103"/>
      <c r="D110" s="100"/>
      <c r="E110" s="100"/>
      <c r="F110" s="63"/>
      <c r="G110" s="63"/>
      <c r="H110" s="63"/>
      <c r="I110" s="40"/>
      <c r="J110" s="104"/>
      <c r="K110" s="105"/>
      <c r="L110" s="100"/>
      <c r="M110" s="103"/>
      <c r="N110" s="100"/>
      <c r="O110" s="100"/>
      <c r="P110" s="63"/>
      <c r="Q110" s="63"/>
      <c r="R110" s="63"/>
      <c r="S110" s="40"/>
      <c r="T110" s="104"/>
      <c r="U110" s="105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9"/>
    </row>
    <row r="111" spans="1:35" ht="14.25" customHeight="1" x14ac:dyDescent="0.3">
      <c r="A111" s="286"/>
      <c r="B111" s="100"/>
      <c r="C111" s="103"/>
      <c r="D111" s="100"/>
      <c r="E111" s="100"/>
      <c r="F111" s="63"/>
      <c r="G111" s="63"/>
      <c r="H111" s="63"/>
      <c r="I111" s="40"/>
      <c r="J111" s="104"/>
      <c r="K111" s="105"/>
      <c r="L111" s="100"/>
      <c r="M111" s="103"/>
      <c r="N111" s="100"/>
      <c r="O111" s="100"/>
      <c r="P111" s="63"/>
      <c r="Q111" s="63"/>
      <c r="R111" s="63"/>
      <c r="S111" s="40"/>
      <c r="T111" s="104"/>
      <c r="U111" s="105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9"/>
    </row>
    <row r="112" spans="1:35" ht="14.25" customHeight="1" x14ac:dyDescent="0.3">
      <c r="A112" s="286"/>
      <c r="B112" s="100"/>
      <c r="C112" s="103"/>
      <c r="D112" s="100"/>
      <c r="E112" s="100"/>
      <c r="F112" s="63"/>
      <c r="G112" s="63"/>
      <c r="H112" s="63"/>
      <c r="I112" s="40"/>
      <c r="J112" s="104"/>
      <c r="K112" s="105"/>
      <c r="L112" s="100"/>
      <c r="M112" s="103"/>
      <c r="N112" s="100"/>
      <c r="O112" s="100"/>
      <c r="P112" s="63"/>
      <c r="Q112" s="63"/>
      <c r="R112" s="63"/>
      <c r="S112" s="40"/>
      <c r="T112" s="104"/>
      <c r="U112" s="105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9"/>
    </row>
    <row r="113" spans="1:35" ht="14.25" customHeight="1" x14ac:dyDescent="0.3">
      <c r="A113" s="286"/>
      <c r="B113" s="100"/>
      <c r="C113" s="103"/>
      <c r="D113" s="100"/>
      <c r="E113" s="100"/>
      <c r="F113" s="63"/>
      <c r="G113" s="63"/>
      <c r="H113" s="63"/>
      <c r="I113" s="40"/>
      <c r="J113" s="104"/>
      <c r="K113" s="105"/>
      <c r="L113" s="100"/>
      <c r="M113" s="103"/>
      <c r="N113" s="100"/>
      <c r="O113" s="100"/>
      <c r="P113" s="63"/>
      <c r="Q113" s="63"/>
      <c r="R113" s="63"/>
      <c r="S113" s="40"/>
      <c r="T113" s="104"/>
      <c r="U113" s="105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9"/>
    </row>
    <row r="114" spans="1:35" ht="14.25" customHeight="1" x14ac:dyDescent="0.3">
      <c r="A114" s="286"/>
      <c r="B114" s="100"/>
      <c r="C114" s="103"/>
      <c r="D114" s="100"/>
      <c r="E114" s="100"/>
      <c r="F114" s="63"/>
      <c r="G114" s="63"/>
      <c r="H114" s="63"/>
      <c r="I114" s="40"/>
      <c r="J114" s="104"/>
      <c r="K114" s="105"/>
      <c r="L114" s="100"/>
      <c r="M114" s="103"/>
      <c r="N114" s="100"/>
      <c r="O114" s="100"/>
      <c r="P114" s="63"/>
      <c r="Q114" s="63"/>
      <c r="R114" s="63"/>
      <c r="S114" s="40"/>
      <c r="T114" s="104"/>
      <c r="U114" s="105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9"/>
    </row>
    <row r="115" spans="1:35" ht="14.25" customHeight="1" x14ac:dyDescent="0.3">
      <c r="A115" s="286"/>
      <c r="B115" s="100"/>
      <c r="C115" s="103"/>
      <c r="D115" s="100"/>
      <c r="E115" s="100"/>
      <c r="F115" s="63"/>
      <c r="G115" s="63"/>
      <c r="H115" s="63"/>
      <c r="I115" s="40"/>
      <c r="J115" s="104"/>
      <c r="K115" s="105"/>
      <c r="L115" s="100"/>
      <c r="M115" s="103"/>
      <c r="N115" s="100"/>
      <c r="O115" s="100"/>
      <c r="P115" s="63"/>
      <c r="Q115" s="63"/>
      <c r="R115" s="63"/>
      <c r="S115" s="40"/>
      <c r="T115" s="104"/>
      <c r="U115" s="105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9"/>
    </row>
    <row r="116" spans="1:35" ht="14.25" customHeight="1" x14ac:dyDescent="0.3">
      <c r="A116" s="286"/>
      <c r="B116" s="100"/>
      <c r="C116" s="103"/>
      <c r="D116" s="100"/>
      <c r="E116" s="100"/>
      <c r="F116" s="63"/>
      <c r="G116" s="63"/>
      <c r="H116" s="63"/>
      <c r="I116" s="40"/>
      <c r="J116" s="104"/>
      <c r="K116" s="105"/>
      <c r="L116" s="100"/>
      <c r="M116" s="103"/>
      <c r="N116" s="100"/>
      <c r="O116" s="100"/>
      <c r="P116" s="63"/>
      <c r="Q116" s="63"/>
      <c r="R116" s="63"/>
      <c r="S116" s="40"/>
      <c r="T116" s="104"/>
      <c r="U116" s="105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9"/>
    </row>
    <row r="117" spans="1:35" ht="14.25" customHeight="1" x14ac:dyDescent="0.3">
      <c r="A117" s="286"/>
      <c r="B117" s="100"/>
      <c r="C117" s="103"/>
      <c r="D117" s="100"/>
      <c r="E117" s="100"/>
      <c r="F117" s="63"/>
      <c r="G117" s="63"/>
      <c r="H117" s="63"/>
      <c r="I117" s="40"/>
      <c r="J117" s="104"/>
      <c r="K117" s="105"/>
      <c r="L117" s="100"/>
      <c r="M117" s="103"/>
      <c r="N117" s="100"/>
      <c r="O117" s="100"/>
      <c r="P117" s="63"/>
      <c r="Q117" s="63"/>
      <c r="R117" s="63"/>
      <c r="S117" s="40"/>
      <c r="T117" s="104"/>
      <c r="U117" s="105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9"/>
    </row>
    <row r="118" spans="1:35" ht="14.25" customHeight="1" x14ac:dyDescent="0.3">
      <c r="A118" s="286"/>
      <c r="B118" s="100"/>
      <c r="C118" s="103"/>
      <c r="D118" s="100"/>
      <c r="E118" s="100"/>
      <c r="F118" s="63"/>
      <c r="G118" s="63"/>
      <c r="H118" s="63"/>
      <c r="I118" s="40"/>
      <c r="J118" s="104"/>
      <c r="K118" s="105"/>
      <c r="L118" s="100"/>
      <c r="M118" s="103"/>
      <c r="N118" s="100"/>
      <c r="O118" s="100"/>
      <c r="P118" s="63"/>
      <c r="Q118" s="63"/>
      <c r="R118" s="63"/>
      <c r="S118" s="40"/>
      <c r="T118" s="104"/>
      <c r="U118" s="105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9"/>
    </row>
    <row r="119" spans="1:35" ht="14.25" customHeight="1" x14ac:dyDescent="0.3">
      <c r="A119" s="286"/>
      <c r="B119" s="100"/>
      <c r="C119" s="103"/>
      <c r="D119" s="100"/>
      <c r="E119" s="100"/>
      <c r="F119" s="63"/>
      <c r="G119" s="63"/>
      <c r="H119" s="63"/>
      <c r="I119" s="40"/>
      <c r="J119" s="104"/>
      <c r="K119" s="105"/>
      <c r="L119" s="100"/>
      <c r="M119" s="103"/>
      <c r="N119" s="100"/>
      <c r="O119" s="100"/>
      <c r="P119" s="63"/>
      <c r="Q119" s="63"/>
      <c r="R119" s="63"/>
      <c r="S119" s="40"/>
      <c r="T119" s="104"/>
      <c r="U119" s="105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9"/>
    </row>
    <row r="120" spans="1:35" ht="14.25" customHeight="1" x14ac:dyDescent="0.3">
      <c r="A120" s="286"/>
      <c r="B120" s="100"/>
      <c r="C120" s="103"/>
      <c r="D120" s="100"/>
      <c r="E120" s="100"/>
      <c r="F120" s="63"/>
      <c r="G120" s="63"/>
      <c r="H120" s="63"/>
      <c r="I120" s="40"/>
      <c r="J120" s="104"/>
      <c r="K120" s="105"/>
      <c r="L120" s="100"/>
      <c r="M120" s="103"/>
      <c r="N120" s="100"/>
      <c r="O120" s="100"/>
      <c r="P120" s="63"/>
      <c r="Q120" s="63"/>
      <c r="R120" s="63"/>
      <c r="S120" s="40"/>
      <c r="T120" s="104"/>
      <c r="U120" s="105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9"/>
    </row>
    <row r="121" spans="1:35" ht="14.25" customHeight="1" x14ac:dyDescent="0.3">
      <c r="A121" s="286"/>
      <c r="B121" s="100"/>
      <c r="C121" s="103"/>
      <c r="D121" s="100"/>
      <c r="E121" s="100"/>
      <c r="F121" s="63"/>
      <c r="G121" s="63"/>
      <c r="H121" s="63"/>
      <c r="I121" s="40"/>
      <c r="J121" s="104"/>
      <c r="K121" s="105"/>
      <c r="L121" s="100"/>
      <c r="M121" s="103"/>
      <c r="N121" s="100"/>
      <c r="O121" s="100"/>
      <c r="P121" s="63"/>
      <c r="Q121" s="63"/>
      <c r="R121" s="63"/>
      <c r="S121" s="40"/>
      <c r="T121" s="104"/>
      <c r="U121" s="105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9"/>
    </row>
    <row r="122" spans="1:35" ht="14.25" customHeight="1" x14ac:dyDescent="0.3">
      <c r="A122" s="286"/>
      <c r="B122" s="100"/>
      <c r="C122" s="103"/>
      <c r="D122" s="100"/>
      <c r="E122" s="100"/>
      <c r="F122" s="63"/>
      <c r="G122" s="63"/>
      <c r="H122" s="63"/>
      <c r="I122" s="40"/>
      <c r="J122" s="104"/>
      <c r="K122" s="105"/>
      <c r="L122" s="100"/>
      <c r="M122" s="103"/>
      <c r="N122" s="100"/>
      <c r="O122" s="100"/>
      <c r="P122" s="63"/>
      <c r="Q122" s="63"/>
      <c r="R122" s="63"/>
      <c r="S122" s="40"/>
      <c r="T122" s="104"/>
      <c r="U122" s="105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9"/>
    </row>
    <row r="123" spans="1:35" ht="14.25" customHeight="1" x14ac:dyDescent="0.3">
      <c r="A123" s="286"/>
      <c r="B123" s="100"/>
      <c r="C123" s="103"/>
      <c r="D123" s="100"/>
      <c r="E123" s="100"/>
      <c r="F123" s="63"/>
      <c r="G123" s="63"/>
      <c r="H123" s="63"/>
      <c r="I123" s="40"/>
      <c r="J123" s="104"/>
      <c r="K123" s="105"/>
      <c r="L123" s="100"/>
      <c r="M123" s="103"/>
      <c r="N123" s="100"/>
      <c r="O123" s="100"/>
      <c r="P123" s="63"/>
      <c r="Q123" s="63"/>
      <c r="R123" s="63"/>
      <c r="S123" s="40"/>
      <c r="T123" s="104"/>
      <c r="U123" s="105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9"/>
    </row>
    <row r="124" spans="1:35" ht="14.25" customHeight="1" x14ac:dyDescent="0.3">
      <c r="A124" s="286"/>
      <c r="B124" s="100"/>
      <c r="C124" s="103"/>
      <c r="D124" s="100"/>
      <c r="E124" s="100"/>
      <c r="F124" s="63"/>
      <c r="G124" s="63"/>
      <c r="H124" s="63"/>
      <c r="I124" s="40"/>
      <c r="J124" s="104"/>
      <c r="K124" s="105"/>
      <c r="L124" s="100"/>
      <c r="M124" s="103"/>
      <c r="N124" s="100"/>
      <c r="O124" s="100"/>
      <c r="P124" s="63"/>
      <c r="Q124" s="63"/>
      <c r="R124" s="63"/>
      <c r="S124" s="40"/>
      <c r="T124" s="104"/>
      <c r="U124" s="105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9"/>
    </row>
    <row r="125" spans="1:35" ht="14.25" customHeight="1" x14ac:dyDescent="0.3">
      <c r="A125" s="286"/>
      <c r="B125" s="100"/>
      <c r="C125" s="103"/>
      <c r="D125" s="100"/>
      <c r="E125" s="100"/>
      <c r="F125" s="63"/>
      <c r="G125" s="63"/>
      <c r="H125" s="63"/>
      <c r="I125" s="40"/>
      <c r="J125" s="104"/>
      <c r="K125" s="105"/>
      <c r="L125" s="100"/>
      <c r="M125" s="103"/>
      <c r="N125" s="100"/>
      <c r="O125" s="100"/>
      <c r="P125" s="63"/>
      <c r="Q125" s="63"/>
      <c r="R125" s="63"/>
      <c r="S125" s="40"/>
      <c r="T125" s="104"/>
      <c r="U125" s="105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9"/>
    </row>
    <row r="126" spans="1:35" ht="14.25" customHeight="1" x14ac:dyDescent="0.3">
      <c r="A126" s="286"/>
      <c r="B126" s="100"/>
      <c r="C126" s="103"/>
      <c r="D126" s="100"/>
      <c r="E126" s="100"/>
      <c r="F126" s="63"/>
      <c r="G126" s="63"/>
      <c r="H126" s="63"/>
      <c r="I126" s="40"/>
      <c r="J126" s="104"/>
      <c r="K126" s="105"/>
      <c r="L126" s="100"/>
      <c r="M126" s="103"/>
      <c r="N126" s="100"/>
      <c r="O126" s="100"/>
      <c r="P126" s="63"/>
      <c r="Q126" s="63"/>
      <c r="R126" s="63"/>
      <c r="S126" s="40"/>
      <c r="T126" s="104"/>
      <c r="U126" s="105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9"/>
    </row>
    <row r="127" spans="1:35" ht="14.25" customHeight="1" x14ac:dyDescent="0.3">
      <c r="A127" s="286"/>
      <c r="B127" s="100"/>
      <c r="C127" s="103"/>
      <c r="D127" s="100"/>
      <c r="E127" s="100"/>
      <c r="F127" s="63"/>
      <c r="G127" s="63"/>
      <c r="H127" s="63"/>
      <c r="I127" s="40"/>
      <c r="J127" s="104"/>
      <c r="K127" s="105"/>
      <c r="L127" s="100"/>
      <c r="M127" s="103"/>
      <c r="N127" s="100"/>
      <c r="O127" s="100"/>
      <c r="P127" s="63"/>
      <c r="Q127" s="63"/>
      <c r="R127" s="63"/>
      <c r="S127" s="40"/>
      <c r="T127" s="104"/>
      <c r="U127" s="105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9"/>
    </row>
    <row r="128" spans="1:35" ht="14.25" customHeight="1" x14ac:dyDescent="0.3">
      <c r="A128" s="286"/>
      <c r="B128" s="100"/>
      <c r="C128" s="103"/>
      <c r="D128" s="100"/>
      <c r="E128" s="100"/>
      <c r="F128" s="63"/>
      <c r="G128" s="63"/>
      <c r="H128" s="63"/>
      <c r="I128" s="40"/>
      <c r="J128" s="104"/>
      <c r="K128" s="105"/>
      <c r="L128" s="100"/>
      <c r="M128" s="103"/>
      <c r="N128" s="100"/>
      <c r="O128" s="100"/>
      <c r="P128" s="63"/>
      <c r="Q128" s="63"/>
      <c r="R128" s="63"/>
      <c r="S128" s="40"/>
      <c r="T128" s="104"/>
      <c r="U128" s="105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9"/>
    </row>
    <row r="129" spans="1:35" ht="14.25" customHeight="1" x14ac:dyDescent="0.3">
      <c r="A129" s="286"/>
      <c r="B129" s="100"/>
      <c r="C129" s="103"/>
      <c r="D129" s="100"/>
      <c r="E129" s="100"/>
      <c r="F129" s="63"/>
      <c r="G129" s="63"/>
      <c r="H129" s="63"/>
      <c r="I129" s="40"/>
      <c r="J129" s="104"/>
      <c r="K129" s="105"/>
      <c r="L129" s="100"/>
      <c r="M129" s="103"/>
      <c r="N129" s="100"/>
      <c r="O129" s="100"/>
      <c r="P129" s="63"/>
      <c r="Q129" s="63"/>
      <c r="R129" s="63"/>
      <c r="S129" s="40"/>
      <c r="T129" s="104"/>
      <c r="U129" s="105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9"/>
    </row>
    <row r="130" spans="1:35" ht="14.25" customHeight="1" x14ac:dyDescent="0.3">
      <c r="A130" s="286"/>
      <c r="B130" s="100"/>
      <c r="C130" s="103"/>
      <c r="D130" s="100"/>
      <c r="E130" s="100"/>
      <c r="F130" s="63"/>
      <c r="G130" s="63"/>
      <c r="H130" s="63"/>
      <c r="I130" s="40"/>
      <c r="J130" s="104"/>
      <c r="K130" s="105"/>
      <c r="L130" s="100"/>
      <c r="M130" s="103"/>
      <c r="N130" s="100"/>
      <c r="O130" s="100"/>
      <c r="P130" s="63"/>
      <c r="Q130" s="63"/>
      <c r="R130" s="63"/>
      <c r="S130" s="40"/>
      <c r="T130" s="104"/>
      <c r="U130" s="105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9"/>
    </row>
    <row r="131" spans="1:35" ht="14.25" customHeight="1" x14ac:dyDescent="0.3">
      <c r="A131" s="286"/>
      <c r="B131" s="100"/>
      <c r="C131" s="103"/>
      <c r="D131" s="100"/>
      <c r="E131" s="100"/>
      <c r="F131" s="63"/>
      <c r="G131" s="63"/>
      <c r="H131" s="63"/>
      <c r="I131" s="40"/>
      <c r="J131" s="104"/>
      <c r="K131" s="105"/>
      <c r="L131" s="100"/>
      <c r="M131" s="103"/>
      <c r="N131" s="100"/>
      <c r="O131" s="100"/>
      <c r="P131" s="63"/>
      <c r="Q131" s="63"/>
      <c r="R131" s="63"/>
      <c r="S131" s="40"/>
      <c r="T131" s="104"/>
      <c r="U131" s="105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9"/>
    </row>
    <row r="132" spans="1:35" ht="14.25" customHeight="1" x14ac:dyDescent="0.3">
      <c r="A132" s="286"/>
      <c r="B132" s="100"/>
      <c r="C132" s="103"/>
      <c r="D132" s="100"/>
      <c r="E132" s="100"/>
      <c r="F132" s="63"/>
      <c r="G132" s="63"/>
      <c r="H132" s="63"/>
      <c r="I132" s="40"/>
      <c r="J132" s="104"/>
      <c r="K132" s="105"/>
      <c r="L132" s="100"/>
      <c r="M132" s="103"/>
      <c r="N132" s="100"/>
      <c r="O132" s="100"/>
      <c r="P132" s="63"/>
      <c r="Q132" s="63"/>
      <c r="R132" s="63"/>
      <c r="S132" s="40"/>
      <c r="T132" s="104"/>
      <c r="U132" s="105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9"/>
    </row>
    <row r="133" spans="1:35" ht="14.25" customHeight="1" x14ac:dyDescent="0.3">
      <c r="A133" s="286"/>
      <c r="B133" s="100"/>
      <c r="C133" s="103"/>
      <c r="D133" s="100"/>
      <c r="E133" s="100"/>
      <c r="F133" s="63"/>
      <c r="G133" s="63"/>
      <c r="H133" s="63"/>
      <c r="I133" s="40"/>
      <c r="J133" s="104"/>
      <c r="K133" s="105"/>
      <c r="L133" s="100"/>
      <c r="M133" s="103"/>
      <c r="N133" s="100"/>
      <c r="O133" s="100"/>
      <c r="P133" s="63"/>
      <c r="Q133" s="63"/>
      <c r="R133" s="63"/>
      <c r="S133" s="40"/>
      <c r="T133" s="104"/>
      <c r="U133" s="105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9"/>
    </row>
    <row r="134" spans="1:35" ht="14.25" customHeight="1" x14ac:dyDescent="0.3">
      <c r="A134" s="286"/>
      <c r="B134" s="100"/>
      <c r="C134" s="103"/>
      <c r="D134" s="100"/>
      <c r="E134" s="100"/>
      <c r="F134" s="63"/>
      <c r="G134" s="63"/>
      <c r="H134" s="63"/>
      <c r="I134" s="40"/>
      <c r="J134" s="104"/>
      <c r="K134" s="105"/>
      <c r="L134" s="100"/>
      <c r="M134" s="103"/>
      <c r="N134" s="100"/>
      <c r="O134" s="100"/>
      <c r="P134" s="63"/>
      <c r="Q134" s="63"/>
      <c r="R134" s="63"/>
      <c r="S134" s="40"/>
      <c r="T134" s="104"/>
      <c r="U134" s="105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9"/>
    </row>
    <row r="135" spans="1:35" ht="14.25" customHeight="1" x14ac:dyDescent="0.3">
      <c r="A135" s="286"/>
      <c r="B135" s="100"/>
      <c r="C135" s="103"/>
      <c r="D135" s="100"/>
      <c r="E135" s="100"/>
      <c r="F135" s="63"/>
      <c r="G135" s="63"/>
      <c r="H135" s="63"/>
      <c r="I135" s="40"/>
      <c r="J135" s="104"/>
      <c r="K135" s="105"/>
      <c r="L135" s="100"/>
      <c r="M135" s="103"/>
      <c r="N135" s="100"/>
      <c r="O135" s="100"/>
      <c r="P135" s="63"/>
      <c r="Q135" s="63"/>
      <c r="R135" s="63"/>
      <c r="S135" s="40"/>
      <c r="T135" s="104"/>
      <c r="U135" s="105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9"/>
    </row>
    <row r="136" spans="1:35" ht="14.25" customHeight="1" x14ac:dyDescent="0.3">
      <c r="A136" s="286"/>
      <c r="B136" s="100"/>
      <c r="C136" s="103"/>
      <c r="D136" s="100"/>
      <c r="E136" s="100"/>
      <c r="F136" s="63"/>
      <c r="G136" s="63"/>
      <c r="H136" s="63"/>
      <c r="I136" s="40"/>
      <c r="J136" s="104"/>
      <c r="K136" s="105"/>
      <c r="L136" s="100"/>
      <c r="M136" s="103"/>
      <c r="N136" s="100"/>
      <c r="O136" s="100"/>
      <c r="P136" s="63"/>
      <c r="Q136" s="63"/>
      <c r="R136" s="63"/>
      <c r="S136" s="40"/>
      <c r="T136" s="104"/>
      <c r="U136" s="105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9"/>
    </row>
    <row r="137" spans="1:35" ht="14.25" customHeight="1" x14ac:dyDescent="0.3">
      <c r="A137" s="286"/>
      <c r="B137" s="100"/>
      <c r="C137" s="103"/>
      <c r="D137" s="100"/>
      <c r="E137" s="100"/>
      <c r="F137" s="63"/>
      <c r="G137" s="63"/>
      <c r="H137" s="63"/>
      <c r="I137" s="40"/>
      <c r="J137" s="104"/>
      <c r="K137" s="105"/>
      <c r="L137" s="100"/>
      <c r="M137" s="103"/>
      <c r="N137" s="100"/>
      <c r="O137" s="100"/>
      <c r="P137" s="63"/>
      <c r="Q137" s="63"/>
      <c r="R137" s="63"/>
      <c r="S137" s="40"/>
      <c r="T137" s="104"/>
      <c r="U137" s="105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9"/>
    </row>
    <row r="138" spans="1:35" ht="14.25" customHeight="1" x14ac:dyDescent="0.3">
      <c r="A138" s="286"/>
      <c r="B138" s="100"/>
      <c r="C138" s="103"/>
      <c r="D138" s="100"/>
      <c r="E138" s="100"/>
      <c r="F138" s="63"/>
      <c r="G138" s="63"/>
      <c r="H138" s="63"/>
      <c r="I138" s="40"/>
      <c r="J138" s="104"/>
      <c r="K138" s="105"/>
      <c r="L138" s="100"/>
      <c r="M138" s="103"/>
      <c r="N138" s="100"/>
      <c r="O138" s="100"/>
      <c r="P138" s="63"/>
      <c r="Q138" s="63"/>
      <c r="R138" s="63"/>
      <c r="S138" s="40"/>
      <c r="T138" s="104"/>
      <c r="U138" s="105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9"/>
    </row>
    <row r="139" spans="1:35" ht="14.25" customHeight="1" x14ac:dyDescent="0.3">
      <c r="A139" s="286"/>
      <c r="B139" s="100"/>
      <c r="C139" s="103"/>
      <c r="D139" s="100"/>
      <c r="E139" s="100"/>
      <c r="F139" s="63"/>
      <c r="G139" s="63"/>
      <c r="H139" s="63"/>
      <c r="I139" s="40"/>
      <c r="J139" s="104"/>
      <c r="K139" s="105"/>
      <c r="L139" s="100"/>
      <c r="M139" s="103"/>
      <c r="N139" s="100"/>
      <c r="O139" s="100"/>
      <c r="P139" s="63"/>
      <c r="Q139" s="63"/>
      <c r="R139" s="63"/>
      <c r="S139" s="40"/>
      <c r="T139" s="104"/>
      <c r="U139" s="105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9"/>
    </row>
    <row r="140" spans="1:35" ht="14.25" customHeight="1" x14ac:dyDescent="0.3">
      <c r="A140" s="286"/>
      <c r="B140" s="100"/>
      <c r="C140" s="103"/>
      <c r="D140" s="100"/>
      <c r="E140" s="100"/>
      <c r="F140" s="63"/>
      <c r="G140" s="63"/>
      <c r="H140" s="63"/>
      <c r="I140" s="40"/>
      <c r="J140" s="104"/>
      <c r="K140" s="105"/>
      <c r="L140" s="100"/>
      <c r="M140" s="103"/>
      <c r="N140" s="100"/>
      <c r="O140" s="100"/>
      <c r="P140" s="63"/>
      <c r="Q140" s="63"/>
      <c r="R140" s="63"/>
      <c r="S140" s="40"/>
      <c r="T140" s="104"/>
      <c r="U140" s="105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9"/>
    </row>
    <row r="141" spans="1:35" ht="14.25" customHeight="1" x14ac:dyDescent="0.3">
      <c r="A141" s="286"/>
      <c r="B141" s="100"/>
      <c r="C141" s="103"/>
      <c r="D141" s="100"/>
      <c r="E141" s="100"/>
      <c r="F141" s="63"/>
      <c r="G141" s="63"/>
      <c r="H141" s="63"/>
      <c r="I141" s="40"/>
      <c r="J141" s="104"/>
      <c r="K141" s="105"/>
      <c r="L141" s="100"/>
      <c r="M141" s="103"/>
      <c r="N141" s="100"/>
      <c r="O141" s="100"/>
      <c r="P141" s="63"/>
      <c r="Q141" s="63"/>
      <c r="R141" s="63"/>
      <c r="S141" s="40"/>
      <c r="T141" s="104"/>
      <c r="U141" s="105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9"/>
    </row>
    <row r="142" spans="1:35" ht="14.25" customHeight="1" x14ac:dyDescent="0.3">
      <c r="A142" s="286"/>
      <c r="B142" s="100"/>
      <c r="C142" s="103"/>
      <c r="D142" s="100"/>
      <c r="E142" s="100"/>
      <c r="F142" s="63"/>
      <c r="G142" s="63"/>
      <c r="H142" s="63"/>
      <c r="I142" s="40"/>
      <c r="J142" s="104"/>
      <c r="K142" s="105"/>
      <c r="L142" s="100"/>
      <c r="M142" s="103"/>
      <c r="N142" s="100"/>
      <c r="O142" s="100"/>
      <c r="P142" s="63"/>
      <c r="Q142" s="63"/>
      <c r="R142" s="63"/>
      <c r="S142" s="40"/>
      <c r="T142" s="104"/>
      <c r="U142" s="105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9"/>
    </row>
    <row r="143" spans="1:35" ht="14.25" customHeight="1" x14ac:dyDescent="0.3">
      <c r="A143" s="286"/>
      <c r="B143" s="100"/>
      <c r="C143" s="103"/>
      <c r="D143" s="100"/>
      <c r="E143" s="100"/>
      <c r="F143" s="63"/>
      <c r="G143" s="63"/>
      <c r="H143" s="63"/>
      <c r="I143" s="40"/>
      <c r="J143" s="104"/>
      <c r="K143" s="105"/>
      <c r="L143" s="100"/>
      <c r="M143" s="103"/>
      <c r="N143" s="100"/>
      <c r="O143" s="100"/>
      <c r="P143" s="63"/>
      <c r="Q143" s="63"/>
      <c r="R143" s="63"/>
      <c r="S143" s="40"/>
      <c r="T143" s="104"/>
      <c r="U143" s="105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9"/>
    </row>
    <row r="144" spans="1:35" ht="14.25" customHeight="1" x14ac:dyDescent="0.3">
      <c r="A144" s="286"/>
      <c r="B144" s="100"/>
      <c r="C144" s="103"/>
      <c r="D144" s="100"/>
      <c r="E144" s="100"/>
      <c r="F144" s="63"/>
      <c r="G144" s="63"/>
      <c r="H144" s="63"/>
      <c r="I144" s="40"/>
      <c r="J144" s="104"/>
      <c r="K144" s="105"/>
      <c r="L144" s="100"/>
      <c r="M144" s="103"/>
      <c r="N144" s="100"/>
      <c r="O144" s="100"/>
      <c r="P144" s="63"/>
      <c r="Q144" s="63"/>
      <c r="R144" s="63"/>
      <c r="S144" s="40"/>
      <c r="T144" s="104"/>
      <c r="U144" s="105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9"/>
    </row>
    <row r="145" spans="1:35" ht="14.25" customHeight="1" x14ac:dyDescent="0.3">
      <c r="A145" s="286"/>
      <c r="B145" s="100"/>
      <c r="C145" s="103"/>
      <c r="D145" s="100"/>
      <c r="E145" s="100"/>
      <c r="F145" s="63"/>
      <c r="G145" s="63"/>
      <c r="H145" s="63"/>
      <c r="I145" s="40"/>
      <c r="J145" s="104"/>
      <c r="K145" s="105"/>
      <c r="L145" s="100"/>
      <c r="M145" s="103"/>
      <c r="N145" s="100"/>
      <c r="O145" s="100"/>
      <c r="P145" s="63"/>
      <c r="Q145" s="63"/>
      <c r="R145" s="63"/>
      <c r="S145" s="40"/>
      <c r="T145" s="104"/>
      <c r="U145" s="105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9"/>
    </row>
    <row r="146" spans="1:35" ht="14.25" customHeight="1" x14ac:dyDescent="0.3">
      <c r="A146" s="286"/>
      <c r="B146" s="100"/>
      <c r="C146" s="103"/>
      <c r="D146" s="100"/>
      <c r="E146" s="100"/>
      <c r="F146" s="63"/>
      <c r="G146" s="63"/>
      <c r="H146" s="63"/>
      <c r="I146" s="40"/>
      <c r="J146" s="104"/>
      <c r="K146" s="105"/>
      <c r="L146" s="100"/>
      <c r="M146" s="103"/>
      <c r="N146" s="100"/>
      <c r="O146" s="100"/>
      <c r="P146" s="63"/>
      <c r="Q146" s="63"/>
      <c r="R146" s="63"/>
      <c r="S146" s="40"/>
      <c r="T146" s="104"/>
      <c r="U146" s="105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9"/>
    </row>
    <row r="147" spans="1:35" ht="14.25" customHeight="1" x14ac:dyDescent="0.3">
      <c r="A147" s="286"/>
      <c r="B147" s="100"/>
      <c r="C147" s="103"/>
      <c r="D147" s="100"/>
      <c r="E147" s="100"/>
      <c r="F147" s="63"/>
      <c r="G147" s="63"/>
      <c r="H147" s="63"/>
      <c r="I147" s="40"/>
      <c r="J147" s="104"/>
      <c r="K147" s="105"/>
      <c r="L147" s="100"/>
      <c r="M147" s="103"/>
      <c r="N147" s="100"/>
      <c r="O147" s="100"/>
      <c r="P147" s="63"/>
      <c r="Q147" s="63"/>
      <c r="R147" s="63"/>
      <c r="S147" s="40"/>
      <c r="T147" s="104"/>
      <c r="U147" s="105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9"/>
    </row>
    <row r="148" spans="1:35" ht="14.25" customHeight="1" x14ac:dyDescent="0.3">
      <c r="A148" s="286"/>
      <c r="B148" s="100"/>
      <c r="C148" s="103"/>
      <c r="D148" s="100"/>
      <c r="E148" s="100"/>
      <c r="F148" s="63"/>
      <c r="G148" s="63"/>
      <c r="H148" s="63"/>
      <c r="I148" s="40"/>
      <c r="J148" s="104"/>
      <c r="K148" s="105"/>
      <c r="L148" s="100"/>
      <c r="M148" s="103"/>
      <c r="N148" s="100"/>
      <c r="O148" s="100"/>
      <c r="P148" s="63"/>
      <c r="Q148" s="63"/>
      <c r="R148" s="63"/>
      <c r="S148" s="40"/>
      <c r="T148" s="104"/>
      <c r="U148" s="105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9"/>
    </row>
    <row r="149" spans="1:35" ht="14.25" customHeight="1" x14ac:dyDescent="0.3">
      <c r="A149" s="286"/>
      <c r="B149" s="100"/>
      <c r="C149" s="103"/>
      <c r="D149" s="100"/>
      <c r="E149" s="100"/>
      <c r="F149" s="63"/>
      <c r="G149" s="63"/>
      <c r="H149" s="63"/>
      <c r="I149" s="40"/>
      <c r="J149" s="104"/>
      <c r="K149" s="105"/>
      <c r="L149" s="100"/>
      <c r="M149" s="103"/>
      <c r="N149" s="100"/>
      <c r="O149" s="100"/>
      <c r="P149" s="63"/>
      <c r="Q149" s="63"/>
      <c r="R149" s="63"/>
      <c r="S149" s="40"/>
      <c r="T149" s="104"/>
      <c r="U149" s="105"/>
      <c r="V149" s="63"/>
      <c r="W149" s="63"/>
      <c r="X149" s="63"/>
      <c r="Y149" s="63"/>
      <c r="Z149" s="63"/>
      <c r="AA149" s="63"/>
      <c r="AB149" s="63"/>
      <c r="AC149" s="63"/>
      <c r="AD149" s="63"/>
      <c r="AE149" s="63"/>
      <c r="AF149" s="63"/>
      <c r="AG149" s="63"/>
      <c r="AH149" s="63"/>
      <c r="AI149" s="9"/>
    </row>
    <row r="150" spans="1:35" ht="14.25" customHeight="1" x14ac:dyDescent="0.3">
      <c r="A150" s="286"/>
      <c r="B150" s="100"/>
      <c r="C150" s="103"/>
      <c r="D150" s="100"/>
      <c r="E150" s="100"/>
      <c r="F150" s="63"/>
      <c r="G150" s="63"/>
      <c r="H150" s="63"/>
      <c r="I150" s="40"/>
      <c r="J150" s="104"/>
      <c r="K150" s="105"/>
      <c r="L150" s="100"/>
      <c r="M150" s="103"/>
      <c r="N150" s="100"/>
      <c r="O150" s="100"/>
      <c r="P150" s="63"/>
      <c r="Q150" s="63"/>
      <c r="R150" s="63"/>
      <c r="S150" s="40"/>
      <c r="T150" s="104"/>
      <c r="U150" s="105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9"/>
    </row>
    <row r="151" spans="1:35" ht="14.25" customHeight="1" x14ac:dyDescent="0.3">
      <c r="A151" s="286"/>
      <c r="B151" s="100"/>
      <c r="C151" s="103"/>
      <c r="D151" s="100"/>
      <c r="E151" s="100"/>
      <c r="F151" s="63"/>
      <c r="G151" s="63"/>
      <c r="H151" s="63"/>
      <c r="I151" s="40"/>
      <c r="J151" s="104"/>
      <c r="K151" s="105"/>
      <c r="L151" s="100"/>
      <c r="M151" s="103"/>
      <c r="N151" s="100"/>
      <c r="O151" s="100"/>
      <c r="P151" s="63"/>
      <c r="Q151" s="63"/>
      <c r="R151" s="63"/>
      <c r="S151" s="40"/>
      <c r="T151" s="104"/>
      <c r="U151" s="105"/>
      <c r="V151" s="63"/>
      <c r="W151" s="63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9"/>
    </row>
    <row r="152" spans="1:35" ht="14.25" customHeight="1" x14ac:dyDescent="0.3">
      <c r="A152" s="286"/>
      <c r="B152" s="100"/>
      <c r="C152" s="103"/>
      <c r="D152" s="100"/>
      <c r="E152" s="100"/>
      <c r="F152" s="63"/>
      <c r="G152" s="63"/>
      <c r="H152" s="63"/>
      <c r="I152" s="40"/>
      <c r="J152" s="104"/>
      <c r="K152" s="105"/>
      <c r="L152" s="100"/>
      <c r="M152" s="103"/>
      <c r="N152" s="100"/>
      <c r="O152" s="100"/>
      <c r="P152" s="63"/>
      <c r="Q152" s="63"/>
      <c r="R152" s="63"/>
      <c r="S152" s="40"/>
      <c r="T152" s="104"/>
      <c r="U152" s="105"/>
      <c r="V152" s="63"/>
      <c r="W152" s="63"/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9"/>
    </row>
    <row r="153" spans="1:35" ht="14.25" customHeight="1" x14ac:dyDescent="0.3">
      <c r="A153" s="286"/>
      <c r="B153" s="100"/>
      <c r="C153" s="103"/>
      <c r="D153" s="100"/>
      <c r="E153" s="100"/>
      <c r="F153" s="63"/>
      <c r="G153" s="63"/>
      <c r="H153" s="63"/>
      <c r="I153" s="40"/>
      <c r="J153" s="104"/>
      <c r="K153" s="105"/>
      <c r="L153" s="100"/>
      <c r="M153" s="103"/>
      <c r="N153" s="100"/>
      <c r="O153" s="100"/>
      <c r="P153" s="63"/>
      <c r="Q153" s="63"/>
      <c r="R153" s="63"/>
      <c r="S153" s="40"/>
      <c r="T153" s="104"/>
      <c r="U153" s="105"/>
      <c r="V153" s="63"/>
      <c r="W153" s="63"/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9"/>
    </row>
    <row r="154" spans="1:35" ht="14.25" customHeight="1" x14ac:dyDescent="0.3">
      <c r="A154" s="286"/>
      <c r="B154" s="100"/>
      <c r="C154" s="103"/>
      <c r="D154" s="100"/>
      <c r="E154" s="100"/>
      <c r="F154" s="63"/>
      <c r="G154" s="63"/>
      <c r="H154" s="63"/>
      <c r="I154" s="40"/>
      <c r="J154" s="104"/>
      <c r="K154" s="105"/>
      <c r="L154" s="100"/>
      <c r="M154" s="103"/>
      <c r="N154" s="100"/>
      <c r="O154" s="100"/>
      <c r="P154" s="63"/>
      <c r="Q154" s="63"/>
      <c r="R154" s="63"/>
      <c r="S154" s="40"/>
      <c r="T154" s="104"/>
      <c r="U154" s="105"/>
      <c r="V154" s="63"/>
      <c r="W154" s="63"/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9"/>
    </row>
    <row r="155" spans="1:35" ht="14.25" customHeight="1" x14ac:dyDescent="0.3">
      <c r="A155" s="286"/>
      <c r="B155" s="100"/>
      <c r="C155" s="103"/>
      <c r="D155" s="100"/>
      <c r="E155" s="100"/>
      <c r="F155" s="63"/>
      <c r="G155" s="63"/>
      <c r="H155" s="63"/>
      <c r="I155" s="40"/>
      <c r="J155" s="104"/>
      <c r="K155" s="105"/>
      <c r="L155" s="100"/>
      <c r="M155" s="103"/>
      <c r="N155" s="100"/>
      <c r="O155" s="100"/>
      <c r="P155" s="63"/>
      <c r="Q155" s="63"/>
      <c r="R155" s="63"/>
      <c r="S155" s="40"/>
      <c r="T155" s="104"/>
      <c r="U155" s="105"/>
      <c r="V155" s="63"/>
      <c r="W155" s="63"/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9"/>
    </row>
    <row r="156" spans="1:35" ht="14.25" customHeight="1" x14ac:dyDescent="0.3">
      <c r="A156" s="286"/>
      <c r="B156" s="100"/>
      <c r="C156" s="103"/>
      <c r="D156" s="100"/>
      <c r="E156" s="100"/>
      <c r="F156" s="63"/>
      <c r="G156" s="63"/>
      <c r="H156" s="63"/>
      <c r="I156" s="40"/>
      <c r="J156" s="104"/>
      <c r="K156" s="105"/>
      <c r="L156" s="100"/>
      <c r="M156" s="103"/>
      <c r="N156" s="100"/>
      <c r="O156" s="100"/>
      <c r="P156" s="63"/>
      <c r="Q156" s="63"/>
      <c r="R156" s="63"/>
      <c r="S156" s="40"/>
      <c r="T156" s="104"/>
      <c r="U156" s="105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9"/>
    </row>
    <row r="157" spans="1:35" ht="14.25" customHeight="1" x14ac:dyDescent="0.3">
      <c r="A157" s="286"/>
      <c r="B157" s="100"/>
      <c r="C157" s="103"/>
      <c r="D157" s="100"/>
      <c r="E157" s="100"/>
      <c r="F157" s="63"/>
      <c r="G157" s="63"/>
      <c r="H157" s="63"/>
      <c r="I157" s="40"/>
      <c r="J157" s="104"/>
      <c r="K157" s="105"/>
      <c r="L157" s="100"/>
      <c r="M157" s="103"/>
      <c r="N157" s="100"/>
      <c r="O157" s="100"/>
      <c r="P157" s="63"/>
      <c r="Q157" s="63"/>
      <c r="R157" s="63"/>
      <c r="S157" s="40"/>
      <c r="T157" s="104"/>
      <c r="U157" s="105"/>
      <c r="V157" s="63"/>
      <c r="W157" s="63"/>
      <c r="X157" s="63"/>
      <c r="Y157" s="63"/>
      <c r="Z157" s="63"/>
      <c r="AA157" s="63"/>
      <c r="AB157" s="63"/>
      <c r="AC157" s="63"/>
      <c r="AD157" s="63"/>
      <c r="AE157" s="63"/>
      <c r="AF157" s="63"/>
      <c r="AG157" s="63"/>
      <c r="AH157" s="63"/>
      <c r="AI157" s="9"/>
    </row>
    <row r="158" spans="1:35" ht="14.25" customHeight="1" x14ac:dyDescent="0.3">
      <c r="A158" s="286"/>
      <c r="B158" s="100"/>
      <c r="C158" s="103"/>
      <c r="D158" s="100"/>
      <c r="E158" s="100"/>
      <c r="F158" s="63"/>
      <c r="G158" s="63"/>
      <c r="H158" s="63"/>
      <c r="I158" s="40"/>
      <c r="J158" s="104"/>
      <c r="K158" s="105"/>
      <c r="L158" s="100"/>
      <c r="M158" s="103"/>
      <c r="N158" s="100"/>
      <c r="O158" s="100"/>
      <c r="P158" s="63"/>
      <c r="Q158" s="63"/>
      <c r="R158" s="63"/>
      <c r="S158" s="40"/>
      <c r="T158" s="104"/>
      <c r="U158" s="105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9"/>
    </row>
    <row r="159" spans="1:35" ht="14.25" customHeight="1" x14ac:dyDescent="0.3">
      <c r="A159" s="286"/>
      <c r="B159" s="100"/>
      <c r="C159" s="103"/>
      <c r="D159" s="100"/>
      <c r="E159" s="100"/>
      <c r="F159" s="63"/>
      <c r="G159" s="63"/>
      <c r="H159" s="63"/>
      <c r="I159" s="40"/>
      <c r="J159" s="104"/>
      <c r="K159" s="105"/>
      <c r="L159" s="100"/>
      <c r="M159" s="103"/>
      <c r="N159" s="100"/>
      <c r="O159" s="100"/>
      <c r="P159" s="63"/>
      <c r="Q159" s="63"/>
      <c r="R159" s="63"/>
      <c r="S159" s="40"/>
      <c r="T159" s="104"/>
      <c r="U159" s="105"/>
      <c r="V159" s="63"/>
      <c r="W159" s="63"/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9"/>
    </row>
    <row r="160" spans="1:35" ht="14.25" customHeight="1" x14ac:dyDescent="0.3">
      <c r="A160" s="286"/>
      <c r="B160" s="100"/>
      <c r="C160" s="103"/>
      <c r="D160" s="100"/>
      <c r="E160" s="100"/>
      <c r="F160" s="63"/>
      <c r="G160" s="63"/>
      <c r="H160" s="63"/>
      <c r="I160" s="40"/>
      <c r="J160" s="104"/>
      <c r="K160" s="105"/>
      <c r="L160" s="100"/>
      <c r="M160" s="103"/>
      <c r="N160" s="100"/>
      <c r="O160" s="100"/>
      <c r="P160" s="63"/>
      <c r="Q160" s="63"/>
      <c r="R160" s="63"/>
      <c r="S160" s="40"/>
      <c r="T160" s="104"/>
      <c r="U160" s="105"/>
      <c r="V160" s="63"/>
      <c r="W160" s="63"/>
      <c r="X160" s="63"/>
      <c r="Y160" s="63"/>
      <c r="Z160" s="63"/>
      <c r="AA160" s="63"/>
      <c r="AB160" s="63"/>
      <c r="AC160" s="63"/>
      <c r="AD160" s="63"/>
      <c r="AE160" s="63"/>
      <c r="AF160" s="63"/>
      <c r="AG160" s="63"/>
      <c r="AH160" s="63"/>
      <c r="AI160" s="9"/>
    </row>
    <row r="161" spans="1:35" ht="14.25" customHeight="1" x14ac:dyDescent="0.3">
      <c r="A161" s="286"/>
      <c r="B161" s="100"/>
      <c r="C161" s="103"/>
      <c r="D161" s="100"/>
      <c r="E161" s="100"/>
      <c r="F161" s="63"/>
      <c r="G161" s="63"/>
      <c r="H161" s="63"/>
      <c r="I161" s="40"/>
      <c r="J161" s="104"/>
      <c r="K161" s="105"/>
      <c r="L161" s="100"/>
      <c r="M161" s="103"/>
      <c r="N161" s="100"/>
      <c r="O161" s="100"/>
      <c r="P161" s="63"/>
      <c r="Q161" s="63"/>
      <c r="R161" s="63"/>
      <c r="S161" s="40"/>
      <c r="T161" s="104"/>
      <c r="U161" s="105"/>
      <c r="V161" s="63"/>
      <c r="W161" s="63"/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9"/>
    </row>
    <row r="162" spans="1:35" ht="14.25" customHeight="1" x14ac:dyDescent="0.3">
      <c r="A162" s="286"/>
      <c r="B162" s="100"/>
      <c r="C162" s="103"/>
      <c r="D162" s="100"/>
      <c r="E162" s="100"/>
      <c r="F162" s="63"/>
      <c r="G162" s="63"/>
      <c r="H162" s="63"/>
      <c r="I162" s="40"/>
      <c r="J162" s="104"/>
      <c r="K162" s="105"/>
      <c r="L162" s="100"/>
      <c r="M162" s="103"/>
      <c r="N162" s="100"/>
      <c r="O162" s="100"/>
      <c r="P162" s="63"/>
      <c r="Q162" s="63"/>
      <c r="R162" s="63"/>
      <c r="S162" s="40"/>
      <c r="T162" s="104"/>
      <c r="U162" s="105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9"/>
    </row>
    <row r="163" spans="1:35" ht="14.25" customHeight="1" x14ac:dyDescent="0.3">
      <c r="A163" s="286"/>
      <c r="B163" s="100"/>
      <c r="C163" s="103"/>
      <c r="D163" s="100"/>
      <c r="E163" s="100"/>
      <c r="F163" s="63"/>
      <c r="G163" s="63"/>
      <c r="H163" s="63"/>
      <c r="I163" s="40"/>
      <c r="J163" s="104"/>
      <c r="K163" s="105"/>
      <c r="L163" s="100"/>
      <c r="M163" s="103"/>
      <c r="N163" s="100"/>
      <c r="O163" s="100"/>
      <c r="P163" s="63"/>
      <c r="Q163" s="63"/>
      <c r="R163" s="63"/>
      <c r="S163" s="40"/>
      <c r="T163" s="104"/>
      <c r="U163" s="105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  <c r="AF163" s="63"/>
      <c r="AG163" s="63"/>
      <c r="AH163" s="63"/>
      <c r="AI163" s="9"/>
    </row>
    <row r="164" spans="1:35" ht="14.25" customHeight="1" x14ac:dyDescent="0.3">
      <c r="A164" s="286"/>
      <c r="B164" s="100"/>
      <c r="C164" s="103"/>
      <c r="D164" s="100"/>
      <c r="E164" s="100"/>
      <c r="F164" s="63"/>
      <c r="G164" s="63"/>
      <c r="H164" s="63"/>
      <c r="I164" s="40"/>
      <c r="J164" s="104"/>
      <c r="K164" s="105"/>
      <c r="L164" s="100"/>
      <c r="M164" s="103"/>
      <c r="N164" s="100"/>
      <c r="O164" s="100"/>
      <c r="P164" s="63"/>
      <c r="Q164" s="63"/>
      <c r="R164" s="63"/>
      <c r="S164" s="40"/>
      <c r="T164" s="104"/>
      <c r="U164" s="105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G164" s="63"/>
      <c r="AH164" s="63"/>
      <c r="AI164" s="9"/>
    </row>
    <row r="165" spans="1:35" ht="14.25" customHeight="1" x14ac:dyDescent="0.3">
      <c r="A165" s="286"/>
      <c r="B165" s="100"/>
      <c r="C165" s="103"/>
      <c r="D165" s="100"/>
      <c r="E165" s="100"/>
      <c r="F165" s="63"/>
      <c r="G165" s="63"/>
      <c r="H165" s="63"/>
      <c r="I165" s="40"/>
      <c r="J165" s="104"/>
      <c r="K165" s="105"/>
      <c r="L165" s="100"/>
      <c r="M165" s="103"/>
      <c r="N165" s="100"/>
      <c r="O165" s="100"/>
      <c r="P165" s="63"/>
      <c r="Q165" s="63"/>
      <c r="R165" s="63"/>
      <c r="S165" s="40"/>
      <c r="T165" s="104"/>
      <c r="U165" s="105"/>
      <c r="V165" s="63"/>
      <c r="W165" s="63"/>
      <c r="X165" s="63"/>
      <c r="Y165" s="63"/>
      <c r="Z165" s="63"/>
      <c r="AA165" s="63"/>
      <c r="AB165" s="63"/>
      <c r="AC165" s="63"/>
      <c r="AD165" s="63"/>
      <c r="AE165" s="63"/>
      <c r="AF165" s="63"/>
      <c r="AG165" s="63"/>
      <c r="AH165" s="63"/>
      <c r="AI165" s="9"/>
    </row>
    <row r="166" spans="1:35" ht="14.25" customHeight="1" x14ac:dyDescent="0.3">
      <c r="A166" s="286"/>
      <c r="B166" s="100"/>
      <c r="C166" s="103"/>
      <c r="D166" s="100"/>
      <c r="E166" s="100"/>
      <c r="F166" s="63"/>
      <c r="G166" s="63"/>
      <c r="H166" s="63"/>
      <c r="I166" s="40"/>
      <c r="J166" s="104"/>
      <c r="K166" s="105"/>
      <c r="L166" s="100"/>
      <c r="M166" s="103"/>
      <c r="N166" s="100"/>
      <c r="O166" s="100"/>
      <c r="P166" s="63"/>
      <c r="Q166" s="63"/>
      <c r="R166" s="63"/>
      <c r="S166" s="40"/>
      <c r="T166" s="104"/>
      <c r="U166" s="105"/>
      <c r="V166" s="63"/>
      <c r="W166" s="63"/>
      <c r="X166" s="63"/>
      <c r="Y166" s="63"/>
      <c r="Z166" s="63"/>
      <c r="AA166" s="63"/>
      <c r="AB166" s="63"/>
      <c r="AC166" s="63"/>
      <c r="AD166" s="63"/>
      <c r="AE166" s="63"/>
      <c r="AF166" s="63"/>
      <c r="AG166" s="63"/>
      <c r="AH166" s="63"/>
      <c r="AI166" s="9"/>
    </row>
    <row r="167" spans="1:35" ht="14.25" customHeight="1" x14ac:dyDescent="0.3">
      <c r="A167" s="286"/>
      <c r="B167" s="100"/>
      <c r="C167" s="103"/>
      <c r="D167" s="100"/>
      <c r="E167" s="100"/>
      <c r="F167" s="63"/>
      <c r="G167" s="63"/>
      <c r="H167" s="63"/>
      <c r="I167" s="40"/>
      <c r="J167" s="104"/>
      <c r="K167" s="105"/>
      <c r="L167" s="100"/>
      <c r="M167" s="103"/>
      <c r="N167" s="100"/>
      <c r="O167" s="100"/>
      <c r="P167" s="63"/>
      <c r="Q167" s="63"/>
      <c r="R167" s="63"/>
      <c r="S167" s="40"/>
      <c r="T167" s="104"/>
      <c r="U167" s="105"/>
      <c r="V167" s="63"/>
      <c r="W167" s="63"/>
      <c r="X167" s="63"/>
      <c r="Y167" s="63"/>
      <c r="Z167" s="63"/>
      <c r="AA167" s="63"/>
      <c r="AB167" s="63"/>
      <c r="AC167" s="63"/>
      <c r="AD167" s="63"/>
      <c r="AE167" s="63"/>
      <c r="AF167" s="63"/>
      <c r="AG167" s="63"/>
      <c r="AH167" s="63"/>
      <c r="AI167" s="9"/>
    </row>
    <row r="168" spans="1:35" ht="14.25" customHeight="1" x14ac:dyDescent="0.3">
      <c r="A168" s="286"/>
      <c r="B168" s="100"/>
      <c r="C168" s="103"/>
      <c r="D168" s="100"/>
      <c r="E168" s="100"/>
      <c r="F168" s="63"/>
      <c r="G168" s="63"/>
      <c r="H168" s="63"/>
      <c r="I168" s="40"/>
      <c r="J168" s="104"/>
      <c r="K168" s="105"/>
      <c r="L168" s="100"/>
      <c r="M168" s="103"/>
      <c r="N168" s="100"/>
      <c r="O168" s="100"/>
      <c r="P168" s="63"/>
      <c r="Q168" s="63"/>
      <c r="R168" s="63"/>
      <c r="S168" s="40"/>
      <c r="T168" s="104"/>
      <c r="U168" s="105"/>
      <c r="V168" s="63"/>
      <c r="W168" s="63"/>
      <c r="X168" s="63"/>
      <c r="Y168" s="63"/>
      <c r="Z168" s="63"/>
      <c r="AA168" s="63"/>
      <c r="AB168" s="63"/>
      <c r="AC168" s="63"/>
      <c r="AD168" s="63"/>
      <c r="AE168" s="63"/>
      <c r="AF168" s="63"/>
      <c r="AG168" s="63"/>
      <c r="AH168" s="63"/>
      <c r="AI168" s="9"/>
    </row>
    <row r="169" spans="1:35" ht="14.25" customHeight="1" x14ac:dyDescent="0.3">
      <c r="A169" s="286"/>
      <c r="B169" s="100"/>
      <c r="C169" s="103"/>
      <c r="D169" s="100"/>
      <c r="E169" s="100"/>
      <c r="F169" s="63"/>
      <c r="G169" s="63"/>
      <c r="H169" s="63"/>
      <c r="I169" s="40"/>
      <c r="J169" s="104"/>
      <c r="K169" s="105"/>
      <c r="L169" s="100"/>
      <c r="M169" s="103"/>
      <c r="N169" s="100"/>
      <c r="O169" s="100"/>
      <c r="P169" s="63"/>
      <c r="Q169" s="63"/>
      <c r="R169" s="63"/>
      <c r="S169" s="40"/>
      <c r="T169" s="104"/>
      <c r="U169" s="105"/>
      <c r="V169" s="63"/>
      <c r="W169" s="63"/>
      <c r="X169" s="63"/>
      <c r="Y169" s="63"/>
      <c r="Z169" s="63"/>
      <c r="AA169" s="63"/>
      <c r="AB169" s="63"/>
      <c r="AC169" s="63"/>
      <c r="AD169" s="63"/>
      <c r="AE169" s="63"/>
      <c r="AF169" s="63"/>
      <c r="AG169" s="63"/>
      <c r="AH169" s="63"/>
      <c r="AI169" s="9"/>
    </row>
    <row r="170" spans="1:35" ht="14.25" customHeight="1" x14ac:dyDescent="0.3">
      <c r="A170" s="286"/>
      <c r="B170" s="100"/>
      <c r="C170" s="103"/>
      <c r="D170" s="100"/>
      <c r="E170" s="100"/>
      <c r="F170" s="63"/>
      <c r="G170" s="63"/>
      <c r="H170" s="63"/>
      <c r="I170" s="40"/>
      <c r="J170" s="104"/>
      <c r="K170" s="105"/>
      <c r="L170" s="100"/>
      <c r="M170" s="103"/>
      <c r="N170" s="100"/>
      <c r="O170" s="100"/>
      <c r="P170" s="63"/>
      <c r="Q170" s="63"/>
      <c r="R170" s="63"/>
      <c r="S170" s="40"/>
      <c r="T170" s="104"/>
      <c r="U170" s="105"/>
      <c r="V170" s="63"/>
      <c r="W170" s="63"/>
      <c r="X170" s="63"/>
      <c r="Y170" s="63"/>
      <c r="Z170" s="63"/>
      <c r="AA170" s="63"/>
      <c r="AB170" s="63"/>
      <c r="AC170" s="63"/>
      <c r="AD170" s="63"/>
      <c r="AE170" s="63"/>
      <c r="AF170" s="63"/>
      <c r="AG170" s="63"/>
      <c r="AH170" s="63"/>
      <c r="AI170" s="9"/>
    </row>
    <row r="171" spans="1:35" ht="14.25" customHeight="1" x14ac:dyDescent="0.3">
      <c r="A171" s="286"/>
      <c r="B171" s="100"/>
      <c r="C171" s="103"/>
      <c r="D171" s="100"/>
      <c r="E171" s="100"/>
      <c r="F171" s="63"/>
      <c r="G171" s="63"/>
      <c r="H171" s="63"/>
      <c r="I171" s="40"/>
      <c r="J171" s="104"/>
      <c r="K171" s="105"/>
      <c r="L171" s="100"/>
      <c r="M171" s="103"/>
      <c r="N171" s="100"/>
      <c r="O171" s="100"/>
      <c r="P171" s="63"/>
      <c r="Q171" s="63"/>
      <c r="R171" s="63"/>
      <c r="S171" s="40"/>
      <c r="T171" s="104"/>
      <c r="U171" s="105"/>
      <c r="V171" s="63"/>
      <c r="W171" s="63"/>
      <c r="X171" s="63"/>
      <c r="Y171" s="63"/>
      <c r="Z171" s="63"/>
      <c r="AA171" s="63"/>
      <c r="AB171" s="63"/>
      <c r="AC171" s="63"/>
      <c r="AD171" s="63"/>
      <c r="AE171" s="63"/>
      <c r="AF171" s="63"/>
      <c r="AG171" s="63"/>
      <c r="AH171" s="63"/>
      <c r="AI171" s="9"/>
    </row>
    <row r="172" spans="1:35" ht="14.25" customHeight="1" x14ac:dyDescent="0.3">
      <c r="A172" s="286"/>
      <c r="B172" s="100"/>
      <c r="C172" s="103"/>
      <c r="D172" s="100"/>
      <c r="E172" s="100"/>
      <c r="F172" s="63"/>
      <c r="G172" s="63"/>
      <c r="H172" s="63"/>
      <c r="I172" s="40"/>
      <c r="J172" s="104"/>
      <c r="K172" s="105"/>
      <c r="L172" s="100"/>
      <c r="M172" s="103"/>
      <c r="N172" s="100"/>
      <c r="O172" s="100"/>
      <c r="P172" s="63"/>
      <c r="Q172" s="63"/>
      <c r="R172" s="63"/>
      <c r="S172" s="40"/>
      <c r="T172" s="104"/>
      <c r="U172" s="105"/>
      <c r="V172" s="63"/>
      <c r="W172" s="63"/>
      <c r="X172" s="63"/>
      <c r="Y172" s="63"/>
      <c r="Z172" s="63"/>
      <c r="AA172" s="63"/>
      <c r="AB172" s="63"/>
      <c r="AC172" s="63"/>
      <c r="AD172" s="63"/>
      <c r="AE172" s="63"/>
      <c r="AF172" s="63"/>
      <c r="AG172" s="63"/>
      <c r="AH172" s="63"/>
      <c r="AI172" s="9"/>
    </row>
    <row r="173" spans="1:35" ht="14.25" customHeight="1" x14ac:dyDescent="0.3">
      <c r="A173" s="286"/>
      <c r="B173" s="100"/>
      <c r="C173" s="103"/>
      <c r="D173" s="100"/>
      <c r="E173" s="100"/>
      <c r="F173" s="63"/>
      <c r="G173" s="63"/>
      <c r="H173" s="63"/>
      <c r="I173" s="40"/>
      <c r="J173" s="104"/>
      <c r="K173" s="105"/>
      <c r="L173" s="100"/>
      <c r="M173" s="103"/>
      <c r="N173" s="100"/>
      <c r="O173" s="100"/>
      <c r="P173" s="63"/>
      <c r="Q173" s="63"/>
      <c r="R173" s="63"/>
      <c r="S173" s="40"/>
      <c r="T173" s="104"/>
      <c r="U173" s="105"/>
      <c r="V173" s="63"/>
      <c r="W173" s="63"/>
      <c r="X173" s="63"/>
      <c r="Y173" s="63"/>
      <c r="Z173" s="63"/>
      <c r="AA173" s="63"/>
      <c r="AB173" s="63"/>
      <c r="AC173" s="63"/>
      <c r="AD173" s="63"/>
      <c r="AE173" s="63"/>
      <c r="AF173" s="63"/>
      <c r="AG173" s="63"/>
      <c r="AH173" s="63"/>
      <c r="AI173" s="9"/>
    </row>
    <row r="174" spans="1:35" ht="14.25" customHeight="1" x14ac:dyDescent="0.3">
      <c r="A174" s="286"/>
      <c r="B174" s="100"/>
      <c r="C174" s="103"/>
      <c r="D174" s="100"/>
      <c r="E174" s="100"/>
      <c r="F174" s="63"/>
      <c r="G174" s="63"/>
      <c r="H174" s="63"/>
      <c r="I174" s="40"/>
      <c r="J174" s="104"/>
      <c r="K174" s="105"/>
      <c r="L174" s="100"/>
      <c r="M174" s="103"/>
      <c r="N174" s="100"/>
      <c r="O174" s="100"/>
      <c r="P174" s="63"/>
      <c r="Q174" s="63"/>
      <c r="R174" s="63"/>
      <c r="S174" s="40"/>
      <c r="T174" s="104"/>
      <c r="U174" s="105"/>
      <c r="V174" s="63"/>
      <c r="W174" s="63"/>
      <c r="X174" s="63"/>
      <c r="Y174" s="63"/>
      <c r="Z174" s="63"/>
      <c r="AA174" s="63"/>
      <c r="AB174" s="63"/>
      <c r="AC174" s="63"/>
      <c r="AD174" s="63"/>
      <c r="AE174" s="63"/>
      <c r="AF174" s="63"/>
      <c r="AG174" s="63"/>
      <c r="AH174" s="63"/>
      <c r="AI174" s="9"/>
    </row>
    <row r="175" spans="1:35" ht="14.25" customHeight="1" x14ac:dyDescent="0.3">
      <c r="A175" s="286"/>
      <c r="B175" s="100"/>
      <c r="C175" s="103"/>
      <c r="D175" s="100"/>
      <c r="E175" s="100"/>
      <c r="F175" s="63"/>
      <c r="G175" s="63"/>
      <c r="H175" s="63"/>
      <c r="I175" s="40"/>
      <c r="J175" s="104"/>
      <c r="K175" s="105"/>
      <c r="L175" s="100"/>
      <c r="M175" s="103"/>
      <c r="N175" s="100"/>
      <c r="O175" s="100"/>
      <c r="P175" s="63"/>
      <c r="Q175" s="63"/>
      <c r="R175" s="63"/>
      <c r="S175" s="40"/>
      <c r="T175" s="104"/>
      <c r="U175" s="105"/>
      <c r="V175" s="63"/>
      <c r="W175" s="63"/>
      <c r="X175" s="63"/>
      <c r="Y175" s="63"/>
      <c r="Z175" s="63"/>
      <c r="AA175" s="63"/>
      <c r="AB175" s="63"/>
      <c r="AC175" s="63"/>
      <c r="AD175" s="63"/>
      <c r="AE175" s="63"/>
      <c r="AF175" s="63"/>
      <c r="AG175" s="63"/>
      <c r="AH175" s="63"/>
      <c r="AI175" s="9"/>
    </row>
    <row r="176" spans="1:35" ht="14.25" customHeight="1" x14ac:dyDescent="0.3">
      <c r="A176" s="286"/>
      <c r="B176" s="100"/>
      <c r="C176" s="103"/>
      <c r="D176" s="100"/>
      <c r="E176" s="100"/>
      <c r="F176" s="63"/>
      <c r="G176" s="63"/>
      <c r="H176" s="63"/>
      <c r="I176" s="40"/>
      <c r="J176" s="104"/>
      <c r="K176" s="105"/>
      <c r="L176" s="100"/>
      <c r="M176" s="103"/>
      <c r="N176" s="100"/>
      <c r="O176" s="100"/>
      <c r="P176" s="63"/>
      <c r="Q176" s="63"/>
      <c r="R176" s="63"/>
      <c r="S176" s="40"/>
      <c r="T176" s="104"/>
      <c r="U176" s="105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9"/>
    </row>
    <row r="177" spans="1:35" ht="14.25" customHeight="1" x14ac:dyDescent="0.3">
      <c r="A177" s="286"/>
      <c r="B177" s="100"/>
      <c r="C177" s="103"/>
      <c r="D177" s="100"/>
      <c r="E177" s="100"/>
      <c r="F177" s="63"/>
      <c r="G177" s="63"/>
      <c r="H177" s="63"/>
      <c r="I177" s="40"/>
      <c r="J177" s="104"/>
      <c r="K177" s="105"/>
      <c r="L177" s="100"/>
      <c r="M177" s="103"/>
      <c r="N177" s="100"/>
      <c r="O177" s="100"/>
      <c r="P177" s="63"/>
      <c r="Q177" s="63"/>
      <c r="R177" s="63"/>
      <c r="S177" s="40"/>
      <c r="T177" s="104"/>
      <c r="U177" s="105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9"/>
    </row>
    <row r="178" spans="1:35" ht="14.25" customHeight="1" x14ac:dyDescent="0.3">
      <c r="A178" s="286"/>
      <c r="B178" s="100"/>
      <c r="C178" s="103"/>
      <c r="D178" s="100"/>
      <c r="E178" s="100"/>
      <c r="F178" s="63"/>
      <c r="G178" s="63"/>
      <c r="H178" s="63"/>
      <c r="I178" s="40"/>
      <c r="J178" s="104"/>
      <c r="K178" s="105"/>
      <c r="L178" s="100"/>
      <c r="M178" s="103"/>
      <c r="N178" s="100"/>
      <c r="O178" s="100"/>
      <c r="P178" s="63"/>
      <c r="Q178" s="63"/>
      <c r="R178" s="63"/>
      <c r="S178" s="40"/>
      <c r="T178" s="104"/>
      <c r="U178" s="105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9"/>
    </row>
    <row r="179" spans="1:35" ht="14.25" customHeight="1" x14ac:dyDescent="0.3">
      <c r="A179" s="286"/>
      <c r="B179" s="100"/>
      <c r="C179" s="103"/>
      <c r="D179" s="100"/>
      <c r="E179" s="100"/>
      <c r="F179" s="63"/>
      <c r="G179" s="63"/>
      <c r="H179" s="63"/>
      <c r="I179" s="40"/>
      <c r="J179" s="104"/>
      <c r="K179" s="105"/>
      <c r="L179" s="100"/>
      <c r="M179" s="103"/>
      <c r="N179" s="100"/>
      <c r="O179" s="100"/>
      <c r="P179" s="63"/>
      <c r="Q179" s="63"/>
      <c r="R179" s="63"/>
      <c r="S179" s="40"/>
      <c r="T179" s="104"/>
      <c r="U179" s="105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9"/>
    </row>
    <row r="180" spans="1:35" ht="14.25" customHeight="1" x14ac:dyDescent="0.3">
      <c r="A180" s="286"/>
      <c r="B180" s="100"/>
      <c r="C180" s="103"/>
      <c r="D180" s="100"/>
      <c r="E180" s="100"/>
      <c r="F180" s="63"/>
      <c r="G180" s="63"/>
      <c r="H180" s="63"/>
      <c r="I180" s="40"/>
      <c r="J180" s="104"/>
      <c r="K180" s="105"/>
      <c r="L180" s="100"/>
      <c r="M180" s="103"/>
      <c r="N180" s="100"/>
      <c r="O180" s="100"/>
      <c r="P180" s="63"/>
      <c r="Q180" s="63"/>
      <c r="R180" s="63"/>
      <c r="S180" s="40"/>
      <c r="T180" s="104"/>
      <c r="U180" s="105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9"/>
    </row>
    <row r="181" spans="1:35" ht="14.25" customHeight="1" x14ac:dyDescent="0.3">
      <c r="A181" s="286"/>
      <c r="B181" s="100"/>
      <c r="C181" s="103"/>
      <c r="D181" s="100"/>
      <c r="E181" s="100"/>
      <c r="F181" s="63"/>
      <c r="G181" s="63"/>
      <c r="H181" s="63"/>
      <c r="I181" s="40"/>
      <c r="J181" s="104"/>
      <c r="K181" s="105"/>
      <c r="L181" s="100"/>
      <c r="M181" s="103"/>
      <c r="N181" s="100"/>
      <c r="O181" s="100"/>
      <c r="P181" s="63"/>
      <c r="Q181" s="63"/>
      <c r="R181" s="63"/>
      <c r="S181" s="40"/>
      <c r="T181" s="104"/>
      <c r="U181" s="105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9"/>
    </row>
    <row r="182" spans="1:35" ht="14.25" customHeight="1" x14ac:dyDescent="0.3">
      <c r="A182" s="286"/>
      <c r="B182" s="100"/>
      <c r="C182" s="103"/>
      <c r="D182" s="100"/>
      <c r="E182" s="100"/>
      <c r="F182" s="63"/>
      <c r="G182" s="63"/>
      <c r="H182" s="63"/>
      <c r="I182" s="40"/>
      <c r="J182" s="104"/>
      <c r="K182" s="105"/>
      <c r="L182" s="100"/>
      <c r="M182" s="103"/>
      <c r="N182" s="100"/>
      <c r="O182" s="100"/>
      <c r="P182" s="63"/>
      <c r="Q182" s="63"/>
      <c r="R182" s="63"/>
      <c r="S182" s="40"/>
      <c r="T182" s="104"/>
      <c r="U182" s="105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9"/>
    </row>
    <row r="183" spans="1:35" ht="14.25" customHeight="1" x14ac:dyDescent="0.3">
      <c r="A183" s="286"/>
      <c r="B183" s="100"/>
      <c r="C183" s="103"/>
      <c r="D183" s="100"/>
      <c r="E183" s="100"/>
      <c r="F183" s="63"/>
      <c r="G183" s="63"/>
      <c r="H183" s="63"/>
      <c r="I183" s="40"/>
      <c r="J183" s="104"/>
      <c r="K183" s="105"/>
      <c r="L183" s="100"/>
      <c r="M183" s="103"/>
      <c r="N183" s="100"/>
      <c r="O183" s="100"/>
      <c r="P183" s="63"/>
      <c r="Q183" s="63"/>
      <c r="R183" s="63"/>
      <c r="S183" s="40"/>
      <c r="T183" s="104"/>
      <c r="U183" s="105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9"/>
    </row>
    <row r="184" spans="1:35" ht="14.25" customHeight="1" x14ac:dyDescent="0.3">
      <c r="A184" s="286"/>
      <c r="B184" s="100"/>
      <c r="C184" s="103"/>
      <c r="D184" s="100"/>
      <c r="E184" s="100"/>
      <c r="F184" s="63"/>
      <c r="G184" s="63"/>
      <c r="H184" s="63"/>
      <c r="I184" s="40"/>
      <c r="J184" s="104"/>
      <c r="K184" s="105"/>
      <c r="L184" s="100"/>
      <c r="M184" s="103"/>
      <c r="N184" s="100"/>
      <c r="O184" s="100"/>
      <c r="P184" s="63"/>
      <c r="Q184" s="63"/>
      <c r="R184" s="63"/>
      <c r="S184" s="40"/>
      <c r="T184" s="104"/>
      <c r="U184" s="105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9"/>
    </row>
    <row r="185" spans="1:35" ht="14.25" customHeight="1" x14ac:dyDescent="0.3">
      <c r="A185" s="286"/>
      <c r="B185" s="100"/>
      <c r="C185" s="103"/>
      <c r="D185" s="100"/>
      <c r="E185" s="100"/>
      <c r="F185" s="63"/>
      <c r="G185" s="63"/>
      <c r="H185" s="63"/>
      <c r="I185" s="40"/>
      <c r="J185" s="104"/>
      <c r="K185" s="105"/>
      <c r="L185" s="100"/>
      <c r="M185" s="103"/>
      <c r="N185" s="100"/>
      <c r="O185" s="100"/>
      <c r="P185" s="63"/>
      <c r="Q185" s="63"/>
      <c r="R185" s="63"/>
      <c r="S185" s="40"/>
      <c r="T185" s="104"/>
      <c r="U185" s="105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9"/>
    </row>
    <row r="186" spans="1:35" ht="14.25" customHeight="1" x14ac:dyDescent="0.3">
      <c r="A186" s="286"/>
      <c r="B186" s="100"/>
      <c r="C186" s="103"/>
      <c r="D186" s="100"/>
      <c r="E186" s="100"/>
      <c r="F186" s="63"/>
      <c r="G186" s="63"/>
      <c r="H186" s="63"/>
      <c r="I186" s="40"/>
      <c r="J186" s="104"/>
      <c r="K186" s="105"/>
      <c r="L186" s="100"/>
      <c r="M186" s="103"/>
      <c r="N186" s="100"/>
      <c r="O186" s="100"/>
      <c r="P186" s="63"/>
      <c r="Q186" s="63"/>
      <c r="R186" s="63"/>
      <c r="S186" s="40"/>
      <c r="T186" s="104"/>
      <c r="U186" s="105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G186" s="63"/>
      <c r="AH186" s="63"/>
      <c r="AI186" s="9"/>
    </row>
    <row r="187" spans="1:35" ht="14.25" customHeight="1" x14ac:dyDescent="0.3">
      <c r="A187" s="286"/>
      <c r="B187" s="100"/>
      <c r="C187" s="103"/>
      <c r="D187" s="100"/>
      <c r="E187" s="100"/>
      <c r="F187" s="63"/>
      <c r="G187" s="63"/>
      <c r="H187" s="63"/>
      <c r="I187" s="40"/>
      <c r="J187" s="104"/>
      <c r="K187" s="105"/>
      <c r="L187" s="100"/>
      <c r="M187" s="103"/>
      <c r="N187" s="100"/>
      <c r="O187" s="100"/>
      <c r="P187" s="63"/>
      <c r="Q187" s="63"/>
      <c r="R187" s="63"/>
      <c r="S187" s="40"/>
      <c r="T187" s="104"/>
      <c r="U187" s="105"/>
      <c r="V187" s="63"/>
      <c r="W187" s="63"/>
      <c r="X187" s="63"/>
      <c r="Y187" s="63"/>
      <c r="Z187" s="63"/>
      <c r="AA187" s="63"/>
      <c r="AB187" s="63"/>
      <c r="AC187" s="63"/>
      <c r="AD187" s="63"/>
      <c r="AE187" s="63"/>
      <c r="AF187" s="63"/>
      <c r="AG187" s="63"/>
      <c r="AH187" s="63"/>
      <c r="AI187" s="9"/>
    </row>
    <row r="188" spans="1:35" ht="14.25" customHeight="1" x14ac:dyDescent="0.3">
      <c r="A188" s="286"/>
      <c r="B188" s="100"/>
      <c r="C188" s="103"/>
      <c r="D188" s="100"/>
      <c r="E188" s="100"/>
      <c r="F188" s="63"/>
      <c r="G188" s="63"/>
      <c r="H188" s="63"/>
      <c r="I188" s="40"/>
      <c r="J188" s="104"/>
      <c r="K188" s="105"/>
      <c r="L188" s="100"/>
      <c r="M188" s="103"/>
      <c r="N188" s="100"/>
      <c r="O188" s="100"/>
      <c r="P188" s="63"/>
      <c r="Q188" s="63"/>
      <c r="R188" s="63"/>
      <c r="S188" s="40"/>
      <c r="T188" s="104"/>
      <c r="U188" s="105"/>
      <c r="V188" s="63"/>
      <c r="W188" s="63"/>
      <c r="X188" s="63"/>
      <c r="Y188" s="63"/>
      <c r="Z188" s="63"/>
      <c r="AA188" s="63"/>
      <c r="AB188" s="63"/>
      <c r="AC188" s="63"/>
      <c r="AD188" s="63"/>
      <c r="AE188" s="63"/>
      <c r="AF188" s="63"/>
      <c r="AG188" s="63"/>
      <c r="AH188" s="63"/>
      <c r="AI188" s="9"/>
    </row>
    <row r="189" spans="1:35" ht="14.25" customHeight="1" x14ac:dyDescent="0.3">
      <c r="A189" s="286"/>
      <c r="B189" s="100"/>
      <c r="C189" s="103"/>
      <c r="D189" s="100"/>
      <c r="E189" s="100"/>
      <c r="F189" s="63"/>
      <c r="G189" s="63"/>
      <c r="H189" s="63"/>
      <c r="I189" s="40"/>
      <c r="J189" s="104"/>
      <c r="K189" s="105"/>
      <c r="L189" s="100"/>
      <c r="M189" s="103"/>
      <c r="N189" s="100"/>
      <c r="O189" s="100"/>
      <c r="P189" s="63"/>
      <c r="Q189" s="63"/>
      <c r="R189" s="63"/>
      <c r="S189" s="40"/>
      <c r="T189" s="104"/>
      <c r="U189" s="105"/>
      <c r="V189" s="63"/>
      <c r="W189" s="63"/>
      <c r="X189" s="63"/>
      <c r="Y189" s="63"/>
      <c r="Z189" s="63"/>
      <c r="AA189" s="63"/>
      <c r="AB189" s="63"/>
      <c r="AC189" s="63"/>
      <c r="AD189" s="63"/>
      <c r="AE189" s="63"/>
      <c r="AF189" s="63"/>
      <c r="AG189" s="63"/>
      <c r="AH189" s="63"/>
      <c r="AI189" s="9"/>
    </row>
    <row r="190" spans="1:35" ht="14.25" customHeight="1" x14ac:dyDescent="0.3">
      <c r="A190" s="286"/>
      <c r="B190" s="100"/>
      <c r="C190" s="103"/>
      <c r="D190" s="100"/>
      <c r="E190" s="100"/>
      <c r="F190" s="63"/>
      <c r="G190" s="63"/>
      <c r="H190" s="63"/>
      <c r="I190" s="40"/>
      <c r="J190" s="104"/>
      <c r="K190" s="105"/>
      <c r="L190" s="100"/>
      <c r="M190" s="103"/>
      <c r="N190" s="100"/>
      <c r="O190" s="100"/>
      <c r="P190" s="63"/>
      <c r="Q190" s="63"/>
      <c r="R190" s="63"/>
      <c r="S190" s="40"/>
      <c r="T190" s="104"/>
      <c r="U190" s="105"/>
      <c r="V190" s="63"/>
      <c r="W190" s="63"/>
      <c r="X190" s="63"/>
      <c r="Y190" s="63"/>
      <c r="Z190" s="63"/>
      <c r="AA190" s="63"/>
      <c r="AB190" s="63"/>
      <c r="AC190" s="63"/>
      <c r="AD190" s="63"/>
      <c r="AE190" s="63"/>
      <c r="AF190" s="63"/>
      <c r="AG190" s="63"/>
      <c r="AH190" s="63"/>
      <c r="AI190" s="9"/>
    </row>
    <row r="191" spans="1:35" ht="14.25" customHeight="1" x14ac:dyDescent="0.3">
      <c r="A191" s="286"/>
      <c r="B191" s="100"/>
      <c r="C191" s="103"/>
      <c r="D191" s="100"/>
      <c r="E191" s="100"/>
      <c r="F191" s="63"/>
      <c r="G191" s="63"/>
      <c r="H191" s="63"/>
      <c r="I191" s="40"/>
      <c r="J191" s="104"/>
      <c r="K191" s="105"/>
      <c r="L191" s="100"/>
      <c r="M191" s="103"/>
      <c r="N191" s="100"/>
      <c r="O191" s="100"/>
      <c r="P191" s="63"/>
      <c r="Q191" s="63"/>
      <c r="R191" s="63"/>
      <c r="S191" s="40"/>
      <c r="T191" s="104"/>
      <c r="U191" s="105"/>
      <c r="V191" s="63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9"/>
    </row>
    <row r="192" spans="1:35" ht="14.25" customHeight="1" x14ac:dyDescent="0.3">
      <c r="A192" s="286"/>
      <c r="B192" s="100"/>
      <c r="C192" s="103"/>
      <c r="D192" s="100"/>
      <c r="E192" s="100"/>
      <c r="F192" s="63"/>
      <c r="G192" s="63"/>
      <c r="H192" s="63"/>
      <c r="I192" s="40"/>
      <c r="J192" s="104"/>
      <c r="K192" s="105"/>
      <c r="L192" s="100"/>
      <c r="M192" s="103"/>
      <c r="N192" s="100"/>
      <c r="O192" s="100"/>
      <c r="P192" s="63"/>
      <c r="Q192" s="63"/>
      <c r="R192" s="63"/>
      <c r="S192" s="40"/>
      <c r="T192" s="104"/>
      <c r="U192" s="105"/>
      <c r="V192" s="63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9"/>
    </row>
    <row r="193" spans="1:35" ht="14.25" customHeight="1" x14ac:dyDescent="0.3">
      <c r="A193" s="286"/>
      <c r="B193" s="100"/>
      <c r="C193" s="103"/>
      <c r="D193" s="100"/>
      <c r="E193" s="100"/>
      <c r="F193" s="63"/>
      <c r="G193" s="63"/>
      <c r="H193" s="63"/>
      <c r="I193" s="40"/>
      <c r="J193" s="104"/>
      <c r="K193" s="105"/>
      <c r="L193" s="100"/>
      <c r="M193" s="103"/>
      <c r="N193" s="100"/>
      <c r="O193" s="100"/>
      <c r="P193" s="63"/>
      <c r="Q193" s="63"/>
      <c r="R193" s="63"/>
      <c r="S193" s="40"/>
      <c r="T193" s="104"/>
      <c r="U193" s="105"/>
      <c r="V193" s="63"/>
      <c r="W193" s="63"/>
      <c r="X193" s="63"/>
      <c r="Y193" s="63"/>
      <c r="Z193" s="63"/>
      <c r="AA193" s="63"/>
      <c r="AB193" s="63"/>
      <c r="AC193" s="63"/>
      <c r="AD193" s="63"/>
      <c r="AE193" s="63"/>
      <c r="AF193" s="63"/>
      <c r="AG193" s="63"/>
      <c r="AH193" s="63"/>
      <c r="AI193" s="9"/>
    </row>
    <row r="194" spans="1:35" ht="14.25" customHeight="1" x14ac:dyDescent="0.3">
      <c r="A194" s="286"/>
      <c r="B194" s="100"/>
      <c r="C194" s="103"/>
      <c r="D194" s="100"/>
      <c r="E194" s="100"/>
      <c r="F194" s="63"/>
      <c r="G194" s="63"/>
      <c r="H194" s="63"/>
      <c r="I194" s="40"/>
      <c r="J194" s="104"/>
      <c r="K194" s="105"/>
      <c r="L194" s="100"/>
      <c r="M194" s="103"/>
      <c r="N194" s="100"/>
      <c r="O194" s="100"/>
      <c r="P194" s="63"/>
      <c r="Q194" s="63"/>
      <c r="R194" s="63"/>
      <c r="S194" s="40"/>
      <c r="T194" s="104"/>
      <c r="U194" s="105"/>
      <c r="V194" s="63"/>
      <c r="W194" s="63"/>
      <c r="X194" s="63"/>
      <c r="Y194" s="63"/>
      <c r="Z194" s="63"/>
      <c r="AA194" s="63"/>
      <c r="AB194" s="63"/>
      <c r="AC194" s="63"/>
      <c r="AD194" s="63"/>
      <c r="AE194" s="63"/>
      <c r="AF194" s="63"/>
      <c r="AG194" s="63"/>
      <c r="AH194" s="63"/>
      <c r="AI194" s="9"/>
    </row>
    <row r="195" spans="1:35" ht="14.25" customHeight="1" x14ac:dyDescent="0.3">
      <c r="A195" s="286"/>
      <c r="B195" s="100"/>
      <c r="C195" s="103"/>
      <c r="D195" s="100"/>
      <c r="E195" s="100"/>
      <c r="F195" s="63"/>
      <c r="G195" s="63"/>
      <c r="H195" s="63"/>
      <c r="I195" s="40"/>
      <c r="J195" s="104"/>
      <c r="K195" s="105"/>
      <c r="L195" s="100"/>
      <c r="M195" s="103"/>
      <c r="N195" s="100"/>
      <c r="O195" s="100"/>
      <c r="P195" s="63"/>
      <c r="Q195" s="63"/>
      <c r="R195" s="63"/>
      <c r="S195" s="40"/>
      <c r="T195" s="104"/>
      <c r="U195" s="105"/>
      <c r="V195" s="63"/>
      <c r="W195" s="63"/>
      <c r="X195" s="63"/>
      <c r="Y195" s="63"/>
      <c r="Z195" s="63"/>
      <c r="AA195" s="63"/>
      <c r="AB195" s="63"/>
      <c r="AC195" s="63"/>
      <c r="AD195" s="63"/>
      <c r="AE195" s="63"/>
      <c r="AF195" s="63"/>
      <c r="AG195" s="63"/>
      <c r="AH195" s="63"/>
      <c r="AI195" s="9"/>
    </row>
    <row r="196" spans="1:35" ht="14.25" customHeight="1" x14ac:dyDescent="0.3">
      <c r="A196" s="286"/>
      <c r="B196" s="100"/>
      <c r="C196" s="103"/>
      <c r="D196" s="100"/>
      <c r="E196" s="100"/>
      <c r="F196" s="63"/>
      <c r="G196" s="63"/>
      <c r="H196" s="63"/>
      <c r="I196" s="40"/>
      <c r="J196" s="104"/>
      <c r="K196" s="105"/>
      <c r="L196" s="100"/>
      <c r="M196" s="103"/>
      <c r="N196" s="100"/>
      <c r="O196" s="100"/>
      <c r="P196" s="63"/>
      <c r="Q196" s="63"/>
      <c r="R196" s="63"/>
      <c r="S196" s="40"/>
      <c r="T196" s="104"/>
      <c r="U196" s="105"/>
      <c r="V196" s="63"/>
      <c r="W196" s="63"/>
      <c r="X196" s="63"/>
      <c r="Y196" s="63"/>
      <c r="Z196" s="63"/>
      <c r="AA196" s="63"/>
      <c r="AB196" s="63"/>
      <c r="AC196" s="63"/>
      <c r="AD196" s="63"/>
      <c r="AE196" s="63"/>
      <c r="AF196" s="63"/>
      <c r="AG196" s="63"/>
      <c r="AH196" s="63"/>
      <c r="AI196" s="9"/>
    </row>
    <row r="197" spans="1:35" ht="14.25" customHeight="1" x14ac:dyDescent="0.3">
      <c r="A197" s="286"/>
      <c r="B197" s="100"/>
      <c r="C197" s="103"/>
      <c r="D197" s="100"/>
      <c r="E197" s="100"/>
      <c r="F197" s="63"/>
      <c r="G197" s="63"/>
      <c r="H197" s="63"/>
      <c r="I197" s="40"/>
      <c r="J197" s="104"/>
      <c r="K197" s="105"/>
      <c r="L197" s="100"/>
      <c r="M197" s="103"/>
      <c r="N197" s="100"/>
      <c r="O197" s="100"/>
      <c r="P197" s="63"/>
      <c r="Q197" s="63"/>
      <c r="R197" s="63"/>
      <c r="S197" s="40"/>
      <c r="T197" s="104"/>
      <c r="U197" s="105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9"/>
    </row>
    <row r="198" spans="1:35" ht="14.25" customHeight="1" x14ac:dyDescent="0.3">
      <c r="A198" s="286"/>
      <c r="B198" s="100"/>
      <c r="C198" s="103"/>
      <c r="D198" s="100"/>
      <c r="E198" s="100"/>
      <c r="F198" s="63"/>
      <c r="G198" s="63"/>
      <c r="H198" s="63"/>
      <c r="I198" s="40"/>
      <c r="J198" s="104"/>
      <c r="K198" s="105"/>
      <c r="L198" s="100"/>
      <c r="M198" s="103"/>
      <c r="N198" s="100"/>
      <c r="O198" s="100"/>
      <c r="P198" s="63"/>
      <c r="Q198" s="63"/>
      <c r="R198" s="63"/>
      <c r="S198" s="40"/>
      <c r="T198" s="104"/>
      <c r="U198" s="105"/>
      <c r="V198" s="63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9"/>
    </row>
    <row r="199" spans="1:35" ht="14.25" customHeight="1" x14ac:dyDescent="0.3">
      <c r="A199" s="286"/>
      <c r="B199" s="100"/>
      <c r="C199" s="103"/>
      <c r="D199" s="100"/>
      <c r="E199" s="100"/>
      <c r="F199" s="63"/>
      <c r="G199" s="63"/>
      <c r="H199" s="63"/>
      <c r="I199" s="40"/>
      <c r="J199" s="104"/>
      <c r="K199" s="105"/>
      <c r="L199" s="100"/>
      <c r="M199" s="103"/>
      <c r="N199" s="100"/>
      <c r="O199" s="100"/>
      <c r="P199" s="63"/>
      <c r="Q199" s="63"/>
      <c r="R199" s="63"/>
      <c r="S199" s="40"/>
      <c r="T199" s="104"/>
      <c r="U199" s="105"/>
      <c r="V199" s="63"/>
      <c r="W199" s="63"/>
      <c r="X199" s="63"/>
      <c r="Y199" s="63"/>
      <c r="Z199" s="63"/>
      <c r="AA199" s="63"/>
      <c r="AB199" s="63"/>
      <c r="AC199" s="63"/>
      <c r="AD199" s="63"/>
      <c r="AE199" s="63"/>
      <c r="AF199" s="63"/>
      <c r="AG199" s="63"/>
      <c r="AH199" s="63"/>
      <c r="AI199" s="9"/>
    </row>
    <row r="200" spans="1:35" ht="14.25" customHeight="1" x14ac:dyDescent="0.3">
      <c r="A200" s="286"/>
      <c r="B200" s="100"/>
      <c r="C200" s="103"/>
      <c r="D200" s="100"/>
      <c r="E200" s="100"/>
      <c r="F200" s="63"/>
      <c r="G200" s="63"/>
      <c r="H200" s="63"/>
      <c r="I200" s="40"/>
      <c r="J200" s="104"/>
      <c r="K200" s="105"/>
      <c r="L200" s="100"/>
      <c r="M200" s="103"/>
      <c r="N200" s="100"/>
      <c r="O200" s="100"/>
      <c r="P200" s="63"/>
      <c r="Q200" s="63"/>
      <c r="R200" s="63"/>
      <c r="S200" s="40"/>
      <c r="T200" s="104"/>
      <c r="U200" s="105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G200" s="63"/>
      <c r="AH200" s="63"/>
      <c r="AI200" s="9"/>
    </row>
    <row r="201" spans="1:35" ht="14.25" customHeight="1" x14ac:dyDescent="0.3">
      <c r="A201" s="286"/>
      <c r="B201" s="100"/>
      <c r="C201" s="103"/>
      <c r="D201" s="100"/>
      <c r="E201" s="100"/>
      <c r="F201" s="63"/>
      <c r="G201" s="63"/>
      <c r="H201" s="63"/>
      <c r="I201" s="40"/>
      <c r="J201" s="104"/>
      <c r="K201" s="105"/>
      <c r="L201" s="100"/>
      <c r="M201" s="103"/>
      <c r="N201" s="100"/>
      <c r="O201" s="100"/>
      <c r="P201" s="63"/>
      <c r="Q201" s="63"/>
      <c r="R201" s="63"/>
      <c r="S201" s="40"/>
      <c r="T201" s="104"/>
      <c r="U201" s="105"/>
      <c r="V201" s="63"/>
      <c r="W201" s="63"/>
      <c r="X201" s="63"/>
      <c r="Y201" s="63"/>
      <c r="Z201" s="63"/>
      <c r="AA201" s="63"/>
      <c r="AB201" s="63"/>
      <c r="AC201" s="63"/>
      <c r="AD201" s="63"/>
      <c r="AE201" s="63"/>
      <c r="AF201" s="63"/>
      <c r="AG201" s="63"/>
      <c r="AH201" s="63"/>
      <c r="AI201" s="9"/>
    </row>
    <row r="202" spans="1:35" ht="14.25" customHeight="1" x14ac:dyDescent="0.3">
      <c r="A202" s="286"/>
      <c r="B202" s="100"/>
      <c r="C202" s="103"/>
      <c r="D202" s="100"/>
      <c r="E202" s="100"/>
      <c r="F202" s="63"/>
      <c r="G202" s="63"/>
      <c r="H202" s="63"/>
      <c r="I202" s="40"/>
      <c r="J202" s="104"/>
      <c r="K202" s="105"/>
      <c r="L202" s="100"/>
      <c r="M202" s="103"/>
      <c r="N202" s="100"/>
      <c r="O202" s="100"/>
      <c r="P202" s="63"/>
      <c r="Q202" s="63"/>
      <c r="R202" s="63"/>
      <c r="S202" s="40"/>
      <c r="T202" s="104"/>
      <c r="U202" s="105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9"/>
    </row>
    <row r="203" spans="1:35" ht="14.25" customHeight="1" x14ac:dyDescent="0.3">
      <c r="A203" s="286"/>
      <c r="B203" s="100"/>
      <c r="C203" s="103"/>
      <c r="D203" s="100"/>
      <c r="E203" s="100"/>
      <c r="F203" s="63"/>
      <c r="G203" s="63"/>
      <c r="H203" s="63"/>
      <c r="I203" s="40"/>
      <c r="J203" s="104"/>
      <c r="K203" s="105"/>
      <c r="L203" s="100"/>
      <c r="M203" s="103"/>
      <c r="N203" s="100"/>
      <c r="O203" s="100"/>
      <c r="P203" s="63"/>
      <c r="Q203" s="63"/>
      <c r="R203" s="63"/>
      <c r="S203" s="40"/>
      <c r="T203" s="104"/>
      <c r="U203" s="105"/>
      <c r="V203" s="63"/>
      <c r="W203" s="63"/>
      <c r="X203" s="63"/>
      <c r="Y203" s="63"/>
      <c r="Z203" s="63"/>
      <c r="AA203" s="63"/>
      <c r="AB203" s="63"/>
      <c r="AC203" s="63"/>
      <c r="AD203" s="63"/>
      <c r="AE203" s="63"/>
      <c r="AF203" s="63"/>
      <c r="AG203" s="63"/>
      <c r="AH203" s="63"/>
      <c r="AI203" s="9"/>
    </row>
    <row r="204" spans="1:35" ht="14.25" customHeight="1" x14ac:dyDescent="0.3">
      <c r="A204" s="286"/>
      <c r="B204" s="100"/>
      <c r="C204" s="103"/>
      <c r="D204" s="100"/>
      <c r="E204" s="100"/>
      <c r="F204" s="63"/>
      <c r="G204" s="63"/>
      <c r="H204" s="63"/>
      <c r="I204" s="40"/>
      <c r="J204" s="104"/>
      <c r="K204" s="105"/>
      <c r="L204" s="100"/>
      <c r="M204" s="103"/>
      <c r="N204" s="100"/>
      <c r="O204" s="100"/>
      <c r="P204" s="63"/>
      <c r="Q204" s="63"/>
      <c r="R204" s="63"/>
      <c r="S204" s="40"/>
      <c r="T204" s="104"/>
      <c r="U204" s="105"/>
      <c r="V204" s="63"/>
      <c r="W204" s="63"/>
      <c r="X204" s="63"/>
      <c r="Y204" s="63"/>
      <c r="Z204" s="63"/>
      <c r="AA204" s="63"/>
      <c r="AB204" s="63"/>
      <c r="AC204" s="63"/>
      <c r="AD204" s="63"/>
      <c r="AE204" s="63"/>
      <c r="AF204" s="63"/>
      <c r="AG204" s="63"/>
      <c r="AH204" s="63"/>
      <c r="AI204" s="9"/>
    </row>
    <row r="205" spans="1:35" ht="14.25" customHeight="1" x14ac:dyDescent="0.3">
      <c r="A205" s="286"/>
      <c r="B205" s="100"/>
      <c r="C205" s="103"/>
      <c r="D205" s="100"/>
      <c r="E205" s="100"/>
      <c r="F205" s="63"/>
      <c r="G205" s="63"/>
      <c r="H205" s="63"/>
      <c r="I205" s="40"/>
      <c r="J205" s="104"/>
      <c r="K205" s="105"/>
      <c r="L205" s="100"/>
      <c r="M205" s="103"/>
      <c r="N205" s="100"/>
      <c r="O205" s="100"/>
      <c r="P205" s="63"/>
      <c r="Q205" s="63"/>
      <c r="R205" s="63"/>
      <c r="S205" s="40"/>
      <c r="T205" s="104"/>
      <c r="U205" s="105"/>
      <c r="V205" s="63"/>
      <c r="W205" s="63"/>
      <c r="X205" s="63"/>
      <c r="Y205" s="63"/>
      <c r="Z205" s="63"/>
      <c r="AA205" s="63"/>
      <c r="AB205" s="63"/>
      <c r="AC205" s="63"/>
      <c r="AD205" s="63"/>
      <c r="AE205" s="63"/>
      <c r="AF205" s="63"/>
      <c r="AG205" s="63"/>
      <c r="AH205" s="63"/>
      <c r="AI205" s="9"/>
    </row>
    <row r="206" spans="1:35" ht="14.25" customHeight="1" x14ac:dyDescent="0.3">
      <c r="A206" s="286"/>
      <c r="B206" s="100"/>
      <c r="C206" s="103"/>
      <c r="D206" s="100"/>
      <c r="E206" s="100"/>
      <c r="F206" s="63"/>
      <c r="G206" s="63"/>
      <c r="H206" s="63"/>
      <c r="I206" s="40"/>
      <c r="J206" s="104"/>
      <c r="K206" s="105"/>
      <c r="L206" s="100"/>
      <c r="M206" s="103"/>
      <c r="N206" s="100"/>
      <c r="O206" s="100"/>
      <c r="P206" s="63"/>
      <c r="Q206" s="63"/>
      <c r="R206" s="63"/>
      <c r="S206" s="40"/>
      <c r="T206" s="104"/>
      <c r="U206" s="105"/>
      <c r="V206" s="63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9"/>
    </row>
    <row r="207" spans="1:35" ht="14.25" customHeight="1" x14ac:dyDescent="0.3">
      <c r="A207" s="286"/>
      <c r="B207" s="100"/>
      <c r="C207" s="103"/>
      <c r="D207" s="100"/>
      <c r="E207" s="100"/>
      <c r="F207" s="63"/>
      <c r="G207" s="63"/>
      <c r="H207" s="63"/>
      <c r="I207" s="40"/>
      <c r="J207" s="104"/>
      <c r="K207" s="105"/>
      <c r="L207" s="100"/>
      <c r="M207" s="103"/>
      <c r="N207" s="100"/>
      <c r="O207" s="100"/>
      <c r="P207" s="63"/>
      <c r="Q207" s="63"/>
      <c r="R207" s="63"/>
      <c r="S207" s="40"/>
      <c r="T207" s="104"/>
      <c r="U207" s="105"/>
      <c r="V207" s="63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9"/>
    </row>
    <row r="208" spans="1:35" ht="14.25" customHeight="1" x14ac:dyDescent="0.3">
      <c r="A208" s="286"/>
      <c r="B208" s="100"/>
      <c r="C208" s="103"/>
      <c r="D208" s="100"/>
      <c r="E208" s="100"/>
      <c r="F208" s="63"/>
      <c r="G208" s="63"/>
      <c r="H208" s="63"/>
      <c r="I208" s="40"/>
      <c r="J208" s="104"/>
      <c r="K208" s="105"/>
      <c r="L208" s="100"/>
      <c r="M208" s="103"/>
      <c r="N208" s="100"/>
      <c r="O208" s="100"/>
      <c r="P208" s="63"/>
      <c r="Q208" s="63"/>
      <c r="R208" s="63"/>
      <c r="S208" s="40"/>
      <c r="T208" s="104"/>
      <c r="U208" s="105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G208" s="63"/>
      <c r="AH208" s="63"/>
      <c r="AI208" s="9"/>
    </row>
    <row r="209" spans="1:35" ht="14.25" customHeight="1" x14ac:dyDescent="0.3">
      <c r="A209" s="286"/>
      <c r="B209" s="100"/>
      <c r="C209" s="103"/>
      <c r="D209" s="100"/>
      <c r="E209" s="100"/>
      <c r="F209" s="63"/>
      <c r="G209" s="63"/>
      <c r="H209" s="63"/>
      <c r="I209" s="40"/>
      <c r="J209" s="104"/>
      <c r="K209" s="105"/>
      <c r="L209" s="100"/>
      <c r="M209" s="103"/>
      <c r="N209" s="100"/>
      <c r="O209" s="100"/>
      <c r="P209" s="63"/>
      <c r="Q209" s="63"/>
      <c r="R209" s="63"/>
      <c r="S209" s="40"/>
      <c r="T209" s="104"/>
      <c r="U209" s="105"/>
      <c r="V209" s="63"/>
      <c r="W209" s="63"/>
      <c r="X209" s="63"/>
      <c r="Y209" s="63"/>
      <c r="Z209" s="63"/>
      <c r="AA209" s="63"/>
      <c r="AB209" s="63"/>
      <c r="AC209" s="63"/>
      <c r="AD209" s="63"/>
      <c r="AE209" s="63"/>
      <c r="AF209" s="63"/>
      <c r="AG209" s="63"/>
      <c r="AH209" s="63"/>
      <c r="AI209" s="9"/>
    </row>
    <row r="210" spans="1:35" ht="14.25" customHeight="1" x14ac:dyDescent="0.3">
      <c r="A210" s="286"/>
      <c r="B210" s="100"/>
      <c r="C210" s="103"/>
      <c r="D210" s="100"/>
      <c r="E210" s="100"/>
      <c r="F210" s="63"/>
      <c r="G210" s="63"/>
      <c r="H210" s="63"/>
      <c r="I210" s="40"/>
      <c r="J210" s="104"/>
      <c r="K210" s="105"/>
      <c r="L210" s="100"/>
      <c r="M210" s="103"/>
      <c r="N210" s="100"/>
      <c r="O210" s="100"/>
      <c r="P210" s="63"/>
      <c r="Q210" s="63"/>
      <c r="R210" s="63"/>
      <c r="S210" s="40"/>
      <c r="T210" s="104"/>
      <c r="U210" s="105"/>
      <c r="V210" s="63"/>
      <c r="W210" s="63"/>
      <c r="X210" s="63"/>
      <c r="Y210" s="63"/>
      <c r="Z210" s="63"/>
      <c r="AA210" s="63"/>
      <c r="AB210" s="63"/>
      <c r="AC210" s="63"/>
      <c r="AD210" s="63"/>
      <c r="AE210" s="63"/>
      <c r="AF210" s="63"/>
      <c r="AG210" s="63"/>
      <c r="AH210" s="63"/>
      <c r="AI210" s="9"/>
    </row>
    <row r="211" spans="1:35" ht="14.25" customHeight="1" x14ac:dyDescent="0.3">
      <c r="A211" s="286"/>
      <c r="B211" s="100"/>
      <c r="C211" s="103"/>
      <c r="D211" s="100"/>
      <c r="E211" s="100"/>
      <c r="F211" s="63"/>
      <c r="G211" s="63"/>
      <c r="H211" s="63"/>
      <c r="I211" s="40"/>
      <c r="J211" s="104"/>
      <c r="K211" s="105"/>
      <c r="L211" s="100"/>
      <c r="M211" s="103"/>
      <c r="N211" s="100"/>
      <c r="O211" s="100"/>
      <c r="P211" s="63"/>
      <c r="Q211" s="63"/>
      <c r="R211" s="63"/>
      <c r="S211" s="40"/>
      <c r="T211" s="104"/>
      <c r="U211" s="105"/>
      <c r="V211" s="63"/>
      <c r="W211" s="63"/>
      <c r="X211" s="63"/>
      <c r="Y211" s="63"/>
      <c r="Z211" s="63"/>
      <c r="AA211" s="63"/>
      <c r="AB211" s="63"/>
      <c r="AC211" s="63"/>
      <c r="AD211" s="63"/>
      <c r="AE211" s="63"/>
      <c r="AF211" s="63"/>
      <c r="AG211" s="63"/>
      <c r="AH211" s="63"/>
      <c r="AI211" s="9"/>
    </row>
    <row r="212" spans="1:35" ht="14.25" customHeight="1" x14ac:dyDescent="0.3">
      <c r="A212" s="286"/>
      <c r="B212" s="100"/>
      <c r="C212" s="103"/>
      <c r="D212" s="100"/>
      <c r="E212" s="100"/>
      <c r="F212" s="63"/>
      <c r="G212" s="63"/>
      <c r="H212" s="63"/>
      <c r="I212" s="40"/>
      <c r="J212" s="104"/>
      <c r="K212" s="105"/>
      <c r="L212" s="100"/>
      <c r="M212" s="103"/>
      <c r="N212" s="100"/>
      <c r="O212" s="100"/>
      <c r="P212" s="63"/>
      <c r="Q212" s="63"/>
      <c r="R212" s="63"/>
      <c r="S212" s="40"/>
      <c r="T212" s="104"/>
      <c r="U212" s="105"/>
      <c r="V212" s="63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9"/>
    </row>
    <row r="213" spans="1:35" ht="14.25" customHeight="1" x14ac:dyDescent="0.3">
      <c r="A213" s="286"/>
      <c r="B213" s="100"/>
      <c r="C213" s="103"/>
      <c r="D213" s="100"/>
      <c r="E213" s="100"/>
      <c r="F213" s="63"/>
      <c r="G213" s="63"/>
      <c r="H213" s="63"/>
      <c r="I213" s="40"/>
      <c r="J213" s="104"/>
      <c r="K213" s="105"/>
      <c r="L213" s="100"/>
      <c r="M213" s="103"/>
      <c r="N213" s="100"/>
      <c r="O213" s="100"/>
      <c r="P213" s="63"/>
      <c r="Q213" s="63"/>
      <c r="R213" s="63"/>
      <c r="S213" s="40"/>
      <c r="T213" s="104"/>
      <c r="U213" s="105"/>
      <c r="V213" s="63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9"/>
    </row>
    <row r="214" spans="1:35" ht="14.25" customHeight="1" x14ac:dyDescent="0.3">
      <c r="A214" s="286"/>
      <c r="B214" s="100"/>
      <c r="C214" s="103"/>
      <c r="D214" s="100"/>
      <c r="E214" s="100"/>
      <c r="F214" s="63"/>
      <c r="G214" s="63"/>
      <c r="H214" s="63"/>
      <c r="I214" s="40"/>
      <c r="J214" s="104"/>
      <c r="K214" s="105"/>
      <c r="L214" s="100"/>
      <c r="M214" s="103"/>
      <c r="N214" s="100"/>
      <c r="O214" s="100"/>
      <c r="P214" s="63"/>
      <c r="Q214" s="63"/>
      <c r="R214" s="63"/>
      <c r="S214" s="40"/>
      <c r="T214" s="104"/>
      <c r="U214" s="105"/>
      <c r="V214" s="63"/>
      <c r="W214" s="63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9"/>
    </row>
    <row r="215" spans="1:35" ht="14.25" customHeight="1" x14ac:dyDescent="0.3">
      <c r="A215" s="286"/>
      <c r="B215" s="100"/>
      <c r="C215" s="103"/>
      <c r="D215" s="100"/>
      <c r="E215" s="100"/>
      <c r="F215" s="63"/>
      <c r="G215" s="63"/>
      <c r="H215" s="63"/>
      <c r="I215" s="40"/>
      <c r="J215" s="104"/>
      <c r="K215" s="105"/>
      <c r="L215" s="100"/>
      <c r="M215" s="103"/>
      <c r="N215" s="100"/>
      <c r="O215" s="100"/>
      <c r="P215" s="63"/>
      <c r="Q215" s="63"/>
      <c r="R215" s="63"/>
      <c r="S215" s="40"/>
      <c r="T215" s="104"/>
      <c r="U215" s="105"/>
      <c r="V215" s="63"/>
      <c r="W215" s="63"/>
      <c r="X215" s="63"/>
      <c r="Y215" s="63"/>
      <c r="Z215" s="63"/>
      <c r="AA215" s="63"/>
      <c r="AB215" s="63"/>
      <c r="AC215" s="63"/>
      <c r="AD215" s="63"/>
      <c r="AE215" s="63"/>
      <c r="AF215" s="63"/>
      <c r="AG215" s="63"/>
      <c r="AH215" s="63"/>
      <c r="AI215" s="9"/>
    </row>
    <row r="216" spans="1:35" ht="14.25" customHeight="1" x14ac:dyDescent="0.3">
      <c r="A216" s="286"/>
      <c r="B216" s="100"/>
      <c r="C216" s="103"/>
      <c r="D216" s="100"/>
      <c r="E216" s="100"/>
      <c r="F216" s="63"/>
      <c r="G216" s="63"/>
      <c r="H216" s="63"/>
      <c r="I216" s="40"/>
      <c r="J216" s="104"/>
      <c r="K216" s="105"/>
      <c r="L216" s="100"/>
      <c r="M216" s="103"/>
      <c r="N216" s="100"/>
      <c r="O216" s="100"/>
      <c r="P216" s="63"/>
      <c r="Q216" s="63"/>
      <c r="R216" s="63"/>
      <c r="S216" s="40"/>
      <c r="T216" s="104"/>
      <c r="U216" s="105"/>
      <c r="V216" s="63"/>
      <c r="W216" s="63"/>
      <c r="X216" s="63"/>
      <c r="Y216" s="63"/>
      <c r="Z216" s="63"/>
      <c r="AA216" s="63"/>
      <c r="AB216" s="63"/>
      <c r="AC216" s="63"/>
      <c r="AD216" s="63"/>
      <c r="AE216" s="63"/>
      <c r="AF216" s="63"/>
      <c r="AG216" s="63"/>
      <c r="AH216" s="63"/>
      <c r="AI216" s="9"/>
    </row>
    <row r="217" spans="1:35" ht="14.25" customHeight="1" x14ac:dyDescent="0.3">
      <c r="A217" s="286"/>
      <c r="B217" s="100"/>
      <c r="C217" s="103"/>
      <c r="D217" s="100"/>
      <c r="E217" s="100"/>
      <c r="F217" s="63"/>
      <c r="G217" s="63"/>
      <c r="H217" s="63"/>
      <c r="I217" s="40"/>
      <c r="J217" s="104"/>
      <c r="K217" s="105"/>
      <c r="L217" s="100"/>
      <c r="M217" s="103"/>
      <c r="N217" s="100"/>
      <c r="O217" s="100"/>
      <c r="P217" s="63"/>
      <c r="Q217" s="63"/>
      <c r="R217" s="63"/>
      <c r="S217" s="40"/>
      <c r="T217" s="104"/>
      <c r="U217" s="105"/>
      <c r="V217" s="63"/>
      <c r="W217" s="63"/>
      <c r="X217" s="63"/>
      <c r="Y217" s="63"/>
      <c r="Z217" s="63"/>
      <c r="AA217" s="63"/>
      <c r="AB217" s="63"/>
      <c r="AC217" s="63"/>
      <c r="AD217" s="63"/>
      <c r="AE217" s="63"/>
      <c r="AF217" s="63"/>
      <c r="AG217" s="63"/>
      <c r="AH217" s="63"/>
      <c r="AI217" s="9"/>
    </row>
    <row r="218" spans="1:35" ht="14.25" customHeight="1" x14ac:dyDescent="0.3">
      <c r="A218" s="286"/>
      <c r="B218" s="100"/>
      <c r="C218" s="103"/>
      <c r="D218" s="100"/>
      <c r="E218" s="100"/>
      <c r="F218" s="63"/>
      <c r="G218" s="63"/>
      <c r="H218" s="63"/>
      <c r="I218" s="40"/>
      <c r="J218" s="104"/>
      <c r="K218" s="105"/>
      <c r="L218" s="100"/>
      <c r="M218" s="103"/>
      <c r="N218" s="100"/>
      <c r="O218" s="100"/>
      <c r="P218" s="63"/>
      <c r="Q218" s="63"/>
      <c r="R218" s="63"/>
      <c r="S218" s="40"/>
      <c r="T218" s="104"/>
      <c r="U218" s="105"/>
      <c r="V218" s="63"/>
      <c r="W218" s="63"/>
      <c r="X218" s="63"/>
      <c r="Y218" s="63"/>
      <c r="Z218" s="63"/>
      <c r="AA218" s="63"/>
      <c r="AB218" s="63"/>
      <c r="AC218" s="63"/>
      <c r="AD218" s="63"/>
      <c r="AE218" s="63"/>
      <c r="AF218" s="63"/>
      <c r="AG218" s="63"/>
      <c r="AH218" s="63"/>
      <c r="AI218" s="9"/>
    </row>
    <row r="219" spans="1:35" ht="14.25" customHeight="1" x14ac:dyDescent="0.3">
      <c r="A219" s="286"/>
      <c r="B219" s="100"/>
      <c r="C219" s="103"/>
      <c r="D219" s="100"/>
      <c r="E219" s="100"/>
      <c r="F219" s="63"/>
      <c r="G219" s="63"/>
      <c r="H219" s="63"/>
      <c r="I219" s="40"/>
      <c r="J219" s="104"/>
      <c r="K219" s="105"/>
      <c r="L219" s="100"/>
      <c r="M219" s="103"/>
      <c r="N219" s="100"/>
      <c r="O219" s="100"/>
      <c r="P219" s="63"/>
      <c r="Q219" s="63"/>
      <c r="R219" s="63"/>
      <c r="S219" s="40"/>
      <c r="T219" s="104"/>
      <c r="U219" s="105"/>
      <c r="V219" s="63"/>
      <c r="W219" s="63"/>
      <c r="X219" s="63"/>
      <c r="Y219" s="63"/>
      <c r="Z219" s="63"/>
      <c r="AA219" s="63"/>
      <c r="AB219" s="63"/>
      <c r="AC219" s="63"/>
      <c r="AD219" s="63"/>
      <c r="AE219" s="63"/>
      <c r="AF219" s="63"/>
      <c r="AG219" s="63"/>
      <c r="AH219" s="63"/>
      <c r="AI219" s="9"/>
    </row>
    <row r="220" spans="1:35" ht="14.25" customHeight="1" x14ac:dyDescent="0.3">
      <c r="A220" s="286"/>
      <c r="B220" s="100"/>
      <c r="C220" s="103"/>
      <c r="D220" s="100"/>
      <c r="E220" s="100"/>
      <c r="F220" s="63"/>
      <c r="G220" s="63"/>
      <c r="H220" s="63"/>
      <c r="I220" s="40"/>
      <c r="J220" s="104"/>
      <c r="K220" s="105"/>
      <c r="L220" s="100"/>
      <c r="M220" s="103"/>
      <c r="N220" s="100"/>
      <c r="O220" s="100"/>
      <c r="P220" s="63"/>
      <c r="Q220" s="63"/>
      <c r="R220" s="63"/>
      <c r="S220" s="40"/>
      <c r="T220" s="104"/>
      <c r="U220" s="105"/>
      <c r="V220" s="63"/>
      <c r="W220" s="63"/>
      <c r="X220" s="63"/>
      <c r="Y220" s="63"/>
      <c r="Z220" s="63"/>
      <c r="AA220" s="63"/>
      <c r="AB220" s="63"/>
      <c r="AC220" s="63"/>
      <c r="AD220" s="63"/>
      <c r="AE220" s="63"/>
      <c r="AF220" s="63"/>
      <c r="AG220" s="63"/>
      <c r="AH220" s="63"/>
      <c r="AI220" s="9"/>
    </row>
    <row r="221" spans="1:35" ht="14.25" customHeight="1" x14ac:dyDescent="0.3">
      <c r="A221" s="286"/>
      <c r="B221" s="100"/>
      <c r="C221" s="103"/>
      <c r="D221" s="100"/>
      <c r="E221" s="100"/>
      <c r="F221" s="63"/>
      <c r="G221" s="63"/>
      <c r="H221" s="63"/>
      <c r="I221" s="40"/>
      <c r="J221" s="104"/>
      <c r="K221" s="105"/>
      <c r="L221" s="100"/>
      <c r="M221" s="103"/>
      <c r="N221" s="100"/>
      <c r="O221" s="100"/>
      <c r="P221" s="63"/>
      <c r="Q221" s="63"/>
      <c r="R221" s="63"/>
      <c r="S221" s="40"/>
      <c r="T221" s="104"/>
      <c r="U221" s="105"/>
      <c r="V221" s="63"/>
      <c r="W221" s="63"/>
      <c r="X221" s="63"/>
      <c r="Y221" s="63"/>
      <c r="Z221" s="63"/>
      <c r="AA221" s="63"/>
      <c r="AB221" s="63"/>
      <c r="AC221" s="63"/>
      <c r="AD221" s="63"/>
      <c r="AE221" s="63"/>
      <c r="AF221" s="63"/>
      <c r="AG221" s="63"/>
      <c r="AH221" s="63"/>
      <c r="AI221" s="9"/>
    </row>
    <row r="222" spans="1:35" ht="14.25" customHeight="1" x14ac:dyDescent="0.3">
      <c r="A222" s="286"/>
      <c r="B222" s="100"/>
      <c r="C222" s="103"/>
      <c r="D222" s="100"/>
      <c r="E222" s="100"/>
      <c r="F222" s="63"/>
      <c r="G222" s="63"/>
      <c r="H222" s="63"/>
      <c r="I222" s="40"/>
      <c r="J222" s="104"/>
      <c r="K222" s="105"/>
      <c r="L222" s="100"/>
      <c r="M222" s="103"/>
      <c r="N222" s="100"/>
      <c r="O222" s="100"/>
      <c r="P222" s="63"/>
      <c r="Q222" s="63"/>
      <c r="R222" s="63"/>
      <c r="S222" s="40"/>
      <c r="T222" s="104"/>
      <c r="U222" s="105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G222" s="63"/>
      <c r="AH222" s="63"/>
      <c r="AI222" s="9"/>
    </row>
    <row r="223" spans="1:35" ht="14.25" customHeight="1" x14ac:dyDescent="0.3">
      <c r="A223" s="286"/>
      <c r="B223" s="100"/>
      <c r="C223" s="103"/>
      <c r="D223" s="100"/>
      <c r="E223" s="100"/>
      <c r="F223" s="63"/>
      <c r="G223" s="63"/>
      <c r="H223" s="63"/>
      <c r="I223" s="40"/>
      <c r="J223" s="104"/>
      <c r="K223" s="105"/>
      <c r="L223" s="100"/>
      <c r="M223" s="103"/>
      <c r="N223" s="100"/>
      <c r="O223" s="100"/>
      <c r="P223" s="63"/>
      <c r="Q223" s="63"/>
      <c r="R223" s="63"/>
      <c r="S223" s="40"/>
      <c r="T223" s="104"/>
      <c r="U223" s="105"/>
      <c r="V223" s="63"/>
      <c r="W223" s="63"/>
      <c r="X223" s="63"/>
      <c r="Y223" s="63"/>
      <c r="Z223" s="63"/>
      <c r="AA223" s="63"/>
      <c r="AB223" s="63"/>
      <c r="AC223" s="63"/>
      <c r="AD223" s="63"/>
      <c r="AE223" s="63"/>
      <c r="AF223" s="63"/>
      <c r="AG223" s="63"/>
      <c r="AH223" s="63"/>
      <c r="AI223" s="9"/>
    </row>
    <row r="224" spans="1:35" ht="14.25" customHeight="1" x14ac:dyDescent="0.3">
      <c r="A224" s="286"/>
      <c r="B224" s="100"/>
      <c r="C224" s="103"/>
      <c r="D224" s="100"/>
      <c r="E224" s="100"/>
      <c r="F224" s="63"/>
      <c r="G224" s="63"/>
      <c r="H224" s="63"/>
      <c r="I224" s="40"/>
      <c r="J224" s="104"/>
      <c r="K224" s="105"/>
      <c r="L224" s="100"/>
      <c r="M224" s="103"/>
      <c r="N224" s="100"/>
      <c r="O224" s="100"/>
      <c r="P224" s="63"/>
      <c r="Q224" s="63"/>
      <c r="R224" s="63"/>
      <c r="S224" s="40"/>
      <c r="T224" s="104"/>
      <c r="U224" s="105"/>
      <c r="V224" s="63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9"/>
    </row>
    <row r="225" spans="1:35" ht="14.25" customHeight="1" x14ac:dyDescent="0.3">
      <c r="A225" s="286"/>
      <c r="B225" s="100"/>
      <c r="C225" s="103"/>
      <c r="D225" s="100"/>
      <c r="E225" s="100"/>
      <c r="F225" s="63"/>
      <c r="G225" s="63"/>
      <c r="H225" s="63"/>
      <c r="I225" s="40"/>
      <c r="J225" s="104"/>
      <c r="K225" s="105"/>
      <c r="L225" s="100"/>
      <c r="M225" s="103"/>
      <c r="N225" s="100"/>
      <c r="O225" s="100"/>
      <c r="P225" s="63"/>
      <c r="Q225" s="63"/>
      <c r="R225" s="63"/>
      <c r="S225" s="40"/>
      <c r="T225" s="104"/>
      <c r="U225" s="105"/>
      <c r="V225" s="63"/>
      <c r="W225" s="63"/>
      <c r="X225" s="63"/>
      <c r="Y225" s="63"/>
      <c r="Z225" s="63"/>
      <c r="AA225" s="63"/>
      <c r="AB225" s="63"/>
      <c r="AC225" s="63"/>
      <c r="AD225" s="63"/>
      <c r="AE225" s="63"/>
      <c r="AF225" s="63"/>
      <c r="AG225" s="63"/>
      <c r="AH225" s="63"/>
      <c r="AI225" s="9"/>
    </row>
    <row r="226" spans="1:35" ht="14.25" customHeight="1" x14ac:dyDescent="0.3">
      <c r="A226" s="286"/>
      <c r="B226" s="100"/>
      <c r="C226" s="103"/>
      <c r="D226" s="100"/>
      <c r="E226" s="100"/>
      <c r="F226" s="63"/>
      <c r="G226" s="63"/>
      <c r="H226" s="63"/>
      <c r="I226" s="40"/>
      <c r="J226" s="104"/>
      <c r="K226" s="105"/>
      <c r="L226" s="100"/>
      <c r="M226" s="103"/>
      <c r="N226" s="100"/>
      <c r="O226" s="100"/>
      <c r="P226" s="63"/>
      <c r="Q226" s="63"/>
      <c r="R226" s="63"/>
      <c r="S226" s="40"/>
      <c r="T226" s="104"/>
      <c r="U226" s="105"/>
      <c r="V226" s="63"/>
      <c r="W226" s="63"/>
      <c r="X226" s="63"/>
      <c r="Y226" s="63"/>
      <c r="Z226" s="63"/>
      <c r="AA226" s="63"/>
      <c r="AB226" s="63"/>
      <c r="AC226" s="63"/>
      <c r="AD226" s="63"/>
      <c r="AE226" s="63"/>
      <c r="AF226" s="63"/>
      <c r="AG226" s="63"/>
      <c r="AH226" s="63"/>
      <c r="AI226" s="9"/>
    </row>
    <row r="227" spans="1:35" ht="14.25" customHeight="1" x14ac:dyDescent="0.3">
      <c r="A227" s="286"/>
      <c r="B227" s="100"/>
      <c r="C227" s="103"/>
      <c r="D227" s="100"/>
      <c r="E227" s="100"/>
      <c r="F227" s="63"/>
      <c r="G227" s="63"/>
      <c r="H227" s="63"/>
      <c r="I227" s="40"/>
      <c r="J227" s="104"/>
      <c r="K227" s="105"/>
      <c r="L227" s="100"/>
      <c r="M227" s="103"/>
      <c r="N227" s="100"/>
      <c r="O227" s="100"/>
      <c r="P227" s="63"/>
      <c r="Q227" s="63"/>
      <c r="R227" s="63"/>
      <c r="S227" s="40"/>
      <c r="T227" s="104"/>
      <c r="U227" s="105"/>
      <c r="V227" s="63"/>
      <c r="W227" s="63"/>
      <c r="X227" s="63"/>
      <c r="Y227" s="63"/>
      <c r="Z227" s="63"/>
      <c r="AA227" s="63"/>
      <c r="AB227" s="63"/>
      <c r="AC227" s="63"/>
      <c r="AD227" s="63"/>
      <c r="AE227" s="63"/>
      <c r="AF227" s="63"/>
      <c r="AG227" s="63"/>
      <c r="AH227" s="63"/>
      <c r="AI227" s="9"/>
    </row>
    <row r="228" spans="1:35" ht="14.25" customHeight="1" x14ac:dyDescent="0.3">
      <c r="A228" s="286"/>
      <c r="B228" s="100"/>
      <c r="C228" s="103"/>
      <c r="D228" s="100"/>
      <c r="E228" s="100"/>
      <c r="F228" s="63"/>
      <c r="G228" s="63"/>
      <c r="H228" s="63"/>
      <c r="I228" s="40"/>
      <c r="J228" s="104"/>
      <c r="K228" s="105"/>
      <c r="L228" s="100"/>
      <c r="M228" s="103"/>
      <c r="N228" s="100"/>
      <c r="O228" s="100"/>
      <c r="P228" s="63"/>
      <c r="Q228" s="63"/>
      <c r="R228" s="63"/>
      <c r="S228" s="40"/>
      <c r="T228" s="104"/>
      <c r="U228" s="105"/>
      <c r="V228" s="63"/>
      <c r="W228" s="63"/>
      <c r="X228" s="63"/>
      <c r="Y228" s="63"/>
      <c r="Z228" s="63"/>
      <c r="AA228" s="63"/>
      <c r="AB228" s="63"/>
      <c r="AC228" s="63"/>
      <c r="AD228" s="63"/>
      <c r="AE228" s="63"/>
      <c r="AF228" s="63"/>
      <c r="AG228" s="63"/>
      <c r="AH228" s="63"/>
      <c r="AI228" s="9"/>
    </row>
    <row r="229" spans="1:35" ht="14.25" customHeight="1" x14ac:dyDescent="0.3">
      <c r="A229" s="286"/>
      <c r="B229" s="100"/>
      <c r="C229" s="103"/>
      <c r="D229" s="100"/>
      <c r="E229" s="100"/>
      <c r="F229" s="63"/>
      <c r="G229" s="63"/>
      <c r="H229" s="63"/>
      <c r="I229" s="40"/>
      <c r="J229" s="104"/>
      <c r="K229" s="105"/>
      <c r="L229" s="100"/>
      <c r="M229" s="103"/>
      <c r="N229" s="100"/>
      <c r="O229" s="100"/>
      <c r="P229" s="63"/>
      <c r="Q229" s="63"/>
      <c r="R229" s="63"/>
      <c r="S229" s="40"/>
      <c r="T229" s="104"/>
      <c r="U229" s="105"/>
      <c r="V229" s="63"/>
      <c r="W229" s="63"/>
      <c r="X229" s="63"/>
      <c r="Y229" s="63"/>
      <c r="Z229" s="63"/>
      <c r="AA229" s="63"/>
      <c r="AB229" s="63"/>
      <c r="AC229" s="63"/>
      <c r="AD229" s="63"/>
      <c r="AE229" s="63"/>
      <c r="AF229" s="63"/>
      <c r="AG229" s="63"/>
      <c r="AH229" s="63"/>
      <c r="AI229" s="9"/>
    </row>
    <row r="230" spans="1:35" ht="14.25" customHeight="1" x14ac:dyDescent="0.3">
      <c r="A230" s="286"/>
      <c r="B230" s="100"/>
      <c r="C230" s="103"/>
      <c r="D230" s="100"/>
      <c r="E230" s="100"/>
      <c r="F230" s="63"/>
      <c r="G230" s="63"/>
      <c r="H230" s="63"/>
      <c r="I230" s="40"/>
      <c r="J230" s="104"/>
      <c r="K230" s="105"/>
      <c r="L230" s="100"/>
      <c r="M230" s="103"/>
      <c r="N230" s="100"/>
      <c r="O230" s="100"/>
      <c r="P230" s="63"/>
      <c r="Q230" s="63"/>
      <c r="R230" s="63"/>
      <c r="S230" s="40"/>
      <c r="T230" s="104"/>
      <c r="U230" s="105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9"/>
    </row>
    <row r="231" spans="1:35" ht="14.25" customHeight="1" x14ac:dyDescent="0.3">
      <c r="A231" s="286"/>
      <c r="B231" s="100"/>
      <c r="C231" s="103"/>
      <c r="D231" s="100"/>
      <c r="E231" s="100"/>
      <c r="F231" s="63"/>
      <c r="G231" s="63"/>
      <c r="H231" s="63"/>
      <c r="I231" s="40"/>
      <c r="J231" s="104"/>
      <c r="K231" s="105"/>
      <c r="L231" s="100"/>
      <c r="M231" s="103"/>
      <c r="N231" s="100"/>
      <c r="O231" s="100"/>
      <c r="P231" s="63"/>
      <c r="Q231" s="63"/>
      <c r="R231" s="63"/>
      <c r="S231" s="40"/>
      <c r="T231" s="104"/>
      <c r="U231" s="105"/>
      <c r="V231" s="63"/>
      <c r="W231" s="63"/>
      <c r="X231" s="63"/>
      <c r="Y231" s="63"/>
      <c r="Z231" s="63"/>
      <c r="AA231" s="63"/>
      <c r="AB231" s="63"/>
      <c r="AC231" s="63"/>
      <c r="AD231" s="63"/>
      <c r="AE231" s="63"/>
      <c r="AF231" s="63"/>
      <c r="AG231" s="63"/>
      <c r="AH231" s="63"/>
      <c r="AI231" s="9"/>
    </row>
    <row r="232" spans="1:35" ht="14.25" customHeight="1" x14ac:dyDescent="0.3">
      <c r="A232" s="286"/>
      <c r="B232" s="100"/>
      <c r="C232" s="103"/>
      <c r="D232" s="100"/>
      <c r="E232" s="100"/>
      <c r="F232" s="63"/>
      <c r="G232" s="63"/>
      <c r="H232" s="63"/>
      <c r="I232" s="40"/>
      <c r="J232" s="104"/>
      <c r="K232" s="105"/>
      <c r="L232" s="100"/>
      <c r="M232" s="103"/>
      <c r="N232" s="100"/>
      <c r="O232" s="100"/>
      <c r="P232" s="63"/>
      <c r="Q232" s="63"/>
      <c r="R232" s="63"/>
      <c r="S232" s="40"/>
      <c r="T232" s="104"/>
      <c r="U232" s="105"/>
      <c r="V232" s="63"/>
      <c r="W232" s="63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9"/>
    </row>
    <row r="233" spans="1:35" ht="14.25" customHeight="1" x14ac:dyDescent="0.3">
      <c r="A233" s="286"/>
      <c r="B233" s="100"/>
      <c r="C233" s="103"/>
      <c r="D233" s="100"/>
      <c r="E233" s="100"/>
      <c r="F233" s="63"/>
      <c r="G233" s="63"/>
      <c r="H233" s="63"/>
      <c r="I233" s="40"/>
      <c r="J233" s="104"/>
      <c r="K233" s="105"/>
      <c r="L233" s="100"/>
      <c r="M233" s="103"/>
      <c r="N233" s="100"/>
      <c r="O233" s="100"/>
      <c r="P233" s="63"/>
      <c r="Q233" s="63"/>
      <c r="R233" s="63"/>
      <c r="S233" s="40"/>
      <c r="T233" s="104"/>
      <c r="U233" s="105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9"/>
    </row>
    <row r="234" spans="1:35" ht="14.25" customHeight="1" x14ac:dyDescent="0.3">
      <c r="A234" s="286"/>
      <c r="B234" s="100"/>
      <c r="C234" s="103"/>
      <c r="D234" s="100"/>
      <c r="E234" s="100"/>
      <c r="F234" s="63"/>
      <c r="G234" s="63"/>
      <c r="H234" s="63"/>
      <c r="I234" s="40"/>
      <c r="J234" s="104"/>
      <c r="K234" s="105"/>
      <c r="L234" s="100"/>
      <c r="M234" s="103"/>
      <c r="N234" s="100"/>
      <c r="O234" s="100"/>
      <c r="P234" s="63"/>
      <c r="Q234" s="63"/>
      <c r="R234" s="63"/>
      <c r="S234" s="40"/>
      <c r="T234" s="104"/>
      <c r="U234" s="105"/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9"/>
    </row>
    <row r="235" spans="1:35" ht="14.25" customHeight="1" x14ac:dyDescent="0.3">
      <c r="A235" s="286"/>
      <c r="B235" s="100"/>
      <c r="C235" s="103"/>
      <c r="D235" s="100"/>
      <c r="E235" s="100"/>
      <c r="F235" s="63"/>
      <c r="G235" s="63"/>
      <c r="H235" s="63"/>
      <c r="I235" s="40"/>
      <c r="J235" s="104"/>
      <c r="K235" s="105"/>
      <c r="L235" s="100"/>
      <c r="M235" s="103"/>
      <c r="N235" s="100"/>
      <c r="O235" s="100"/>
      <c r="P235" s="63"/>
      <c r="Q235" s="63"/>
      <c r="R235" s="63"/>
      <c r="S235" s="40"/>
      <c r="T235" s="104"/>
      <c r="U235" s="105"/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9"/>
    </row>
    <row r="236" spans="1:35" ht="14.25" customHeight="1" x14ac:dyDescent="0.3">
      <c r="A236" s="286"/>
      <c r="B236" s="100"/>
      <c r="C236" s="103"/>
      <c r="D236" s="100"/>
      <c r="E236" s="100"/>
      <c r="F236" s="63"/>
      <c r="G236" s="63"/>
      <c r="H236" s="63"/>
      <c r="I236" s="40"/>
      <c r="J236" s="104"/>
      <c r="K236" s="105"/>
      <c r="L236" s="100"/>
      <c r="M236" s="103"/>
      <c r="N236" s="100"/>
      <c r="O236" s="100"/>
      <c r="P236" s="63"/>
      <c r="Q236" s="63"/>
      <c r="R236" s="63"/>
      <c r="S236" s="40"/>
      <c r="T236" s="104"/>
      <c r="U236" s="105"/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9"/>
    </row>
    <row r="237" spans="1:35" ht="14.25" customHeight="1" x14ac:dyDescent="0.3">
      <c r="A237" s="286"/>
      <c r="B237" s="100"/>
      <c r="C237" s="103"/>
      <c r="D237" s="100"/>
      <c r="E237" s="100"/>
      <c r="F237" s="63"/>
      <c r="G237" s="63"/>
      <c r="H237" s="63"/>
      <c r="I237" s="40"/>
      <c r="J237" s="104"/>
      <c r="K237" s="105"/>
      <c r="L237" s="100"/>
      <c r="M237" s="103"/>
      <c r="N237" s="100"/>
      <c r="O237" s="100"/>
      <c r="P237" s="63"/>
      <c r="Q237" s="63"/>
      <c r="R237" s="63"/>
      <c r="S237" s="40"/>
      <c r="T237" s="104"/>
      <c r="U237" s="105"/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9"/>
    </row>
    <row r="238" spans="1:35" ht="14.25" customHeight="1" x14ac:dyDescent="0.3">
      <c r="A238" s="286"/>
      <c r="B238" s="100"/>
      <c r="C238" s="103"/>
      <c r="D238" s="100"/>
      <c r="E238" s="100"/>
      <c r="F238" s="63"/>
      <c r="G238" s="63"/>
      <c r="H238" s="63"/>
      <c r="I238" s="40"/>
      <c r="J238" s="104"/>
      <c r="K238" s="105"/>
      <c r="L238" s="100"/>
      <c r="M238" s="103"/>
      <c r="N238" s="100"/>
      <c r="O238" s="100"/>
      <c r="P238" s="63"/>
      <c r="Q238" s="63"/>
      <c r="R238" s="63"/>
      <c r="S238" s="40"/>
      <c r="T238" s="104"/>
      <c r="U238" s="105"/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9"/>
    </row>
    <row r="239" spans="1:35" ht="14.25" customHeight="1" x14ac:dyDescent="0.3">
      <c r="A239" s="286"/>
      <c r="B239" s="100"/>
      <c r="C239" s="103"/>
      <c r="D239" s="100"/>
      <c r="E239" s="100"/>
      <c r="F239" s="63"/>
      <c r="G239" s="63"/>
      <c r="H239" s="63"/>
      <c r="I239" s="40"/>
      <c r="J239" s="104"/>
      <c r="K239" s="105"/>
      <c r="L239" s="100"/>
      <c r="M239" s="103"/>
      <c r="N239" s="100"/>
      <c r="O239" s="100"/>
      <c r="P239" s="63"/>
      <c r="Q239" s="63"/>
      <c r="R239" s="63"/>
      <c r="S239" s="40"/>
      <c r="T239" s="104"/>
      <c r="U239" s="105"/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9"/>
    </row>
    <row r="240" spans="1:35" ht="14.25" customHeight="1" x14ac:dyDescent="0.3">
      <c r="A240" s="286"/>
      <c r="B240" s="100"/>
      <c r="C240" s="103"/>
      <c r="D240" s="100"/>
      <c r="E240" s="100"/>
      <c r="F240" s="63"/>
      <c r="G240" s="63"/>
      <c r="H240" s="63"/>
      <c r="I240" s="40"/>
      <c r="J240" s="104"/>
      <c r="K240" s="105"/>
      <c r="L240" s="100"/>
      <c r="M240" s="103"/>
      <c r="N240" s="100"/>
      <c r="O240" s="100"/>
      <c r="P240" s="63"/>
      <c r="Q240" s="63"/>
      <c r="R240" s="63"/>
      <c r="S240" s="40"/>
      <c r="T240" s="104"/>
      <c r="U240" s="105"/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9"/>
    </row>
    <row r="241" spans="1:35" ht="14.25" customHeight="1" x14ac:dyDescent="0.3">
      <c r="A241" s="286"/>
      <c r="B241" s="100"/>
      <c r="C241" s="103"/>
      <c r="D241" s="100"/>
      <c r="E241" s="100"/>
      <c r="F241" s="63"/>
      <c r="G241" s="63"/>
      <c r="H241" s="63"/>
      <c r="I241" s="40"/>
      <c r="J241" s="104"/>
      <c r="K241" s="105"/>
      <c r="L241" s="100"/>
      <c r="M241" s="103"/>
      <c r="N241" s="100"/>
      <c r="O241" s="100"/>
      <c r="P241" s="63"/>
      <c r="Q241" s="63"/>
      <c r="R241" s="63"/>
      <c r="S241" s="40"/>
      <c r="T241" s="104"/>
      <c r="U241" s="105"/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9"/>
    </row>
    <row r="242" spans="1:35" ht="14.25" customHeight="1" x14ac:dyDescent="0.3">
      <c r="A242" s="286"/>
      <c r="B242" s="100"/>
      <c r="C242" s="103"/>
      <c r="D242" s="100"/>
      <c r="E242" s="100"/>
      <c r="F242" s="63"/>
      <c r="G242" s="63"/>
      <c r="H242" s="63"/>
      <c r="I242" s="40"/>
      <c r="J242" s="104"/>
      <c r="K242" s="105"/>
      <c r="L242" s="100"/>
      <c r="M242" s="103"/>
      <c r="N242" s="100"/>
      <c r="O242" s="100"/>
      <c r="P242" s="63"/>
      <c r="Q242" s="63"/>
      <c r="R242" s="63"/>
      <c r="S242" s="40"/>
      <c r="T242" s="104"/>
      <c r="U242" s="105"/>
      <c r="V242" s="63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9"/>
    </row>
    <row r="243" spans="1:35" ht="14.25" customHeight="1" x14ac:dyDescent="0.3">
      <c r="A243" s="286"/>
      <c r="B243" s="100"/>
      <c r="C243" s="103"/>
      <c r="D243" s="100"/>
      <c r="E243" s="100"/>
      <c r="F243" s="63"/>
      <c r="G243" s="63"/>
      <c r="H243" s="63"/>
      <c r="I243" s="40"/>
      <c r="J243" s="104"/>
      <c r="K243" s="105"/>
      <c r="L243" s="100"/>
      <c r="M243" s="103"/>
      <c r="N243" s="100"/>
      <c r="O243" s="100"/>
      <c r="P243" s="63"/>
      <c r="Q243" s="63"/>
      <c r="R243" s="63"/>
      <c r="S243" s="40"/>
      <c r="T243" s="104"/>
      <c r="U243" s="105"/>
      <c r="V243" s="63"/>
      <c r="W243" s="63"/>
      <c r="X243" s="63"/>
      <c r="Y243" s="63"/>
      <c r="Z243" s="63"/>
      <c r="AA243" s="63"/>
      <c r="AB243" s="63"/>
      <c r="AC243" s="63"/>
      <c r="AD243" s="63"/>
      <c r="AE243" s="63"/>
      <c r="AF243" s="63"/>
      <c r="AG243" s="63"/>
      <c r="AH243" s="63"/>
      <c r="AI243" s="9"/>
    </row>
    <row r="244" spans="1:35" ht="14.25" customHeight="1" x14ac:dyDescent="0.3">
      <c r="A244" s="286"/>
      <c r="B244" s="100"/>
      <c r="C244" s="103"/>
      <c r="D244" s="100"/>
      <c r="E244" s="100"/>
      <c r="F244" s="63"/>
      <c r="G244" s="63"/>
      <c r="H244" s="63"/>
      <c r="I244" s="40"/>
      <c r="J244" s="104"/>
      <c r="K244" s="105"/>
      <c r="L244" s="100"/>
      <c r="M244" s="103"/>
      <c r="N244" s="100"/>
      <c r="O244" s="100"/>
      <c r="P244" s="63"/>
      <c r="Q244" s="63"/>
      <c r="R244" s="63"/>
      <c r="S244" s="40"/>
      <c r="T244" s="104"/>
      <c r="U244" s="105"/>
      <c r="V244" s="63"/>
      <c r="W244" s="63"/>
      <c r="X244" s="63"/>
      <c r="Y244" s="63"/>
      <c r="Z244" s="63"/>
      <c r="AA244" s="63"/>
      <c r="AB244" s="63"/>
      <c r="AC244" s="63"/>
      <c r="AD244" s="63"/>
      <c r="AE244" s="63"/>
      <c r="AF244" s="63"/>
      <c r="AG244" s="63"/>
      <c r="AH244" s="63"/>
      <c r="AI244" s="9"/>
    </row>
    <row r="245" spans="1:35" ht="14.25" customHeight="1" x14ac:dyDescent="0.3">
      <c r="A245" s="286"/>
      <c r="B245" s="100"/>
      <c r="C245" s="103"/>
      <c r="D245" s="100"/>
      <c r="E245" s="100"/>
      <c r="F245" s="63"/>
      <c r="G245" s="63"/>
      <c r="H245" s="63"/>
      <c r="I245" s="40"/>
      <c r="J245" s="104"/>
      <c r="K245" s="105"/>
      <c r="L245" s="100"/>
      <c r="M245" s="103"/>
      <c r="N245" s="100"/>
      <c r="O245" s="100"/>
      <c r="P245" s="63"/>
      <c r="Q245" s="63"/>
      <c r="R245" s="63"/>
      <c r="S245" s="40"/>
      <c r="T245" s="104"/>
      <c r="U245" s="105"/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9"/>
    </row>
    <row r="246" spans="1:35" ht="14.25" customHeight="1" x14ac:dyDescent="0.3">
      <c r="A246" s="286"/>
      <c r="B246" s="100"/>
      <c r="C246" s="103"/>
      <c r="D246" s="100"/>
      <c r="E246" s="100"/>
      <c r="F246" s="63"/>
      <c r="G246" s="63"/>
      <c r="H246" s="63"/>
      <c r="I246" s="40"/>
      <c r="J246" s="104"/>
      <c r="K246" s="105"/>
      <c r="L246" s="100"/>
      <c r="M246" s="103"/>
      <c r="N246" s="100"/>
      <c r="O246" s="100"/>
      <c r="P246" s="63"/>
      <c r="Q246" s="63"/>
      <c r="R246" s="63"/>
      <c r="S246" s="40"/>
      <c r="T246" s="104"/>
      <c r="U246" s="105"/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9"/>
    </row>
    <row r="247" spans="1:35" ht="14.25" customHeight="1" x14ac:dyDescent="0.3">
      <c r="A247" s="286"/>
      <c r="B247" s="100"/>
      <c r="C247" s="103"/>
      <c r="D247" s="100"/>
      <c r="E247" s="100"/>
      <c r="F247" s="63"/>
      <c r="G247" s="63"/>
      <c r="H247" s="63"/>
      <c r="I247" s="40"/>
      <c r="J247" s="104"/>
      <c r="K247" s="105"/>
      <c r="L247" s="100"/>
      <c r="M247" s="103"/>
      <c r="N247" s="100"/>
      <c r="O247" s="100"/>
      <c r="P247" s="63"/>
      <c r="Q247" s="63"/>
      <c r="R247" s="63"/>
      <c r="S247" s="40"/>
      <c r="T247" s="104"/>
      <c r="U247" s="105"/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9"/>
    </row>
    <row r="248" spans="1:35" ht="14.25" customHeight="1" x14ac:dyDescent="0.3">
      <c r="A248" s="286"/>
      <c r="B248" s="100"/>
      <c r="C248" s="103"/>
      <c r="D248" s="100"/>
      <c r="E248" s="100"/>
      <c r="F248" s="63"/>
      <c r="G248" s="63"/>
      <c r="H248" s="63"/>
      <c r="I248" s="40"/>
      <c r="J248" s="104"/>
      <c r="K248" s="105"/>
      <c r="L248" s="100"/>
      <c r="M248" s="103"/>
      <c r="N248" s="100"/>
      <c r="O248" s="100"/>
      <c r="P248" s="63"/>
      <c r="Q248" s="63"/>
      <c r="R248" s="63"/>
      <c r="S248" s="40"/>
      <c r="T248" s="104"/>
      <c r="U248" s="105"/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9"/>
    </row>
    <row r="249" spans="1:35" ht="14.25" customHeight="1" x14ac:dyDescent="0.3">
      <c r="A249" s="286"/>
      <c r="B249" s="100"/>
      <c r="C249" s="103"/>
      <c r="D249" s="100"/>
      <c r="E249" s="100"/>
      <c r="F249" s="63"/>
      <c r="G249" s="63"/>
      <c r="H249" s="63"/>
      <c r="I249" s="40"/>
      <c r="J249" s="104"/>
      <c r="K249" s="105"/>
      <c r="L249" s="100"/>
      <c r="M249" s="103"/>
      <c r="N249" s="100"/>
      <c r="O249" s="100"/>
      <c r="P249" s="63"/>
      <c r="Q249" s="63"/>
      <c r="R249" s="63"/>
      <c r="S249" s="40"/>
      <c r="T249" s="104"/>
      <c r="U249" s="105"/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9"/>
    </row>
    <row r="250" spans="1:35" ht="14.25" customHeight="1" x14ac:dyDescent="0.3">
      <c r="A250" s="286"/>
      <c r="B250" s="100"/>
      <c r="C250" s="103"/>
      <c r="D250" s="100"/>
      <c r="E250" s="100"/>
      <c r="F250" s="63"/>
      <c r="G250" s="63"/>
      <c r="H250" s="63"/>
      <c r="I250" s="40"/>
      <c r="J250" s="104"/>
      <c r="K250" s="105"/>
      <c r="L250" s="100"/>
      <c r="M250" s="103"/>
      <c r="N250" s="100"/>
      <c r="O250" s="100"/>
      <c r="P250" s="63"/>
      <c r="Q250" s="63"/>
      <c r="R250" s="63"/>
      <c r="S250" s="40"/>
      <c r="T250" s="104"/>
      <c r="U250" s="105"/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9"/>
    </row>
    <row r="251" spans="1:35" ht="14.25" customHeight="1" x14ac:dyDescent="0.3">
      <c r="A251" s="286"/>
      <c r="B251" s="100"/>
      <c r="C251" s="103"/>
      <c r="D251" s="100"/>
      <c r="E251" s="100"/>
      <c r="F251" s="63"/>
      <c r="G251" s="63"/>
      <c r="H251" s="63"/>
      <c r="I251" s="40"/>
      <c r="J251" s="104"/>
      <c r="K251" s="105"/>
      <c r="L251" s="100"/>
      <c r="M251" s="103"/>
      <c r="N251" s="100"/>
      <c r="O251" s="100"/>
      <c r="P251" s="63"/>
      <c r="Q251" s="63"/>
      <c r="R251" s="63"/>
      <c r="S251" s="40"/>
      <c r="T251" s="104"/>
      <c r="U251" s="105"/>
      <c r="V251" s="63"/>
      <c r="W251" s="63"/>
      <c r="X251" s="63"/>
      <c r="Y251" s="63"/>
      <c r="Z251" s="63"/>
      <c r="AA251" s="63"/>
      <c r="AB251" s="63"/>
      <c r="AC251" s="63"/>
      <c r="AD251" s="63"/>
      <c r="AE251" s="63"/>
      <c r="AF251" s="63"/>
      <c r="AG251" s="63"/>
      <c r="AH251" s="63"/>
      <c r="AI251" s="9"/>
    </row>
    <row r="252" spans="1:35" ht="14.25" customHeight="1" x14ac:dyDescent="0.3">
      <c r="A252" s="286"/>
      <c r="B252" s="100"/>
      <c r="C252" s="103"/>
      <c r="D252" s="100"/>
      <c r="E252" s="100"/>
      <c r="F252" s="63"/>
      <c r="G252" s="63"/>
      <c r="H252" s="63"/>
      <c r="I252" s="40"/>
      <c r="J252" s="104"/>
      <c r="K252" s="105"/>
      <c r="L252" s="100"/>
      <c r="M252" s="103"/>
      <c r="N252" s="100"/>
      <c r="O252" s="100"/>
      <c r="P252" s="63"/>
      <c r="Q252" s="63"/>
      <c r="R252" s="63"/>
      <c r="S252" s="40"/>
      <c r="T252" s="104"/>
      <c r="U252" s="105"/>
      <c r="V252" s="63"/>
      <c r="W252" s="63"/>
      <c r="X252" s="63"/>
      <c r="Y252" s="63"/>
      <c r="Z252" s="63"/>
      <c r="AA252" s="63"/>
      <c r="AB252" s="63"/>
      <c r="AC252" s="63"/>
      <c r="AD252" s="63"/>
      <c r="AE252" s="63"/>
      <c r="AF252" s="63"/>
      <c r="AG252" s="63"/>
      <c r="AH252" s="63"/>
      <c r="AI252" s="9"/>
    </row>
    <row r="253" spans="1:35" ht="14.25" customHeight="1" x14ac:dyDescent="0.3">
      <c r="A253" s="286"/>
      <c r="B253" s="100"/>
      <c r="C253" s="103"/>
      <c r="D253" s="100"/>
      <c r="E253" s="100"/>
      <c r="F253" s="63"/>
      <c r="G253" s="63"/>
      <c r="H253" s="63"/>
      <c r="I253" s="40"/>
      <c r="J253" s="104"/>
      <c r="K253" s="105"/>
      <c r="L253" s="100"/>
      <c r="M253" s="103"/>
      <c r="N253" s="100"/>
      <c r="O253" s="100"/>
      <c r="P253" s="63"/>
      <c r="Q253" s="63"/>
      <c r="R253" s="63"/>
      <c r="S253" s="40"/>
      <c r="T253" s="104"/>
      <c r="U253" s="105"/>
      <c r="V253" s="63"/>
      <c r="W253" s="63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9"/>
    </row>
    <row r="254" spans="1:35" ht="14.25" customHeight="1" x14ac:dyDescent="0.3">
      <c r="A254" s="286"/>
      <c r="B254" s="100"/>
      <c r="C254" s="103"/>
      <c r="D254" s="100"/>
      <c r="E254" s="100"/>
      <c r="F254" s="63"/>
      <c r="G254" s="63"/>
      <c r="H254" s="63"/>
      <c r="I254" s="40"/>
      <c r="J254" s="104"/>
      <c r="K254" s="105"/>
      <c r="L254" s="100"/>
      <c r="M254" s="103"/>
      <c r="N254" s="100"/>
      <c r="O254" s="100"/>
      <c r="P254" s="63"/>
      <c r="Q254" s="63"/>
      <c r="R254" s="63"/>
      <c r="S254" s="40"/>
      <c r="T254" s="104"/>
      <c r="U254" s="105"/>
      <c r="V254" s="63"/>
      <c r="W254" s="63"/>
      <c r="X254" s="63"/>
      <c r="Y254" s="63"/>
      <c r="Z254" s="63"/>
      <c r="AA254" s="63"/>
      <c r="AB254" s="63"/>
      <c r="AC254" s="63"/>
      <c r="AD254" s="63"/>
      <c r="AE254" s="63"/>
      <c r="AF254" s="63"/>
      <c r="AG254" s="63"/>
      <c r="AH254" s="63"/>
      <c r="AI254" s="9"/>
    </row>
    <row r="255" spans="1:35" ht="14.25" customHeight="1" x14ac:dyDescent="0.3">
      <c r="A255" s="286"/>
      <c r="B255" s="100"/>
      <c r="C255" s="103"/>
      <c r="D255" s="100"/>
      <c r="E255" s="100"/>
      <c r="F255" s="63"/>
      <c r="G255" s="63"/>
      <c r="H255" s="63"/>
      <c r="I255" s="40"/>
      <c r="J255" s="104"/>
      <c r="K255" s="105"/>
      <c r="L255" s="100"/>
      <c r="M255" s="103"/>
      <c r="N255" s="100"/>
      <c r="O255" s="100"/>
      <c r="P255" s="63"/>
      <c r="Q255" s="63"/>
      <c r="R255" s="63"/>
      <c r="S255" s="40"/>
      <c r="T255" s="104"/>
      <c r="U255" s="105"/>
      <c r="V255" s="63"/>
      <c r="W255" s="63"/>
      <c r="X255" s="63"/>
      <c r="Y255" s="63"/>
      <c r="Z255" s="63"/>
      <c r="AA255" s="63"/>
      <c r="AB255" s="63"/>
      <c r="AC255" s="63"/>
      <c r="AD255" s="63"/>
      <c r="AE255" s="63"/>
      <c r="AF255" s="63"/>
      <c r="AG255" s="63"/>
      <c r="AH255" s="63"/>
      <c r="AI255" s="9"/>
    </row>
    <row r="256" spans="1:35" ht="14.25" customHeight="1" x14ac:dyDescent="0.3">
      <c r="A256" s="286"/>
      <c r="B256" s="100"/>
      <c r="C256" s="103"/>
      <c r="D256" s="100"/>
      <c r="E256" s="100"/>
      <c r="F256" s="63"/>
      <c r="G256" s="63"/>
      <c r="H256" s="63"/>
      <c r="I256" s="40"/>
      <c r="J256" s="104"/>
      <c r="K256" s="105"/>
      <c r="L256" s="100"/>
      <c r="M256" s="103"/>
      <c r="N256" s="100"/>
      <c r="O256" s="100"/>
      <c r="P256" s="63"/>
      <c r="Q256" s="63"/>
      <c r="R256" s="63"/>
      <c r="S256" s="40"/>
      <c r="T256" s="104"/>
      <c r="U256" s="105"/>
      <c r="V256" s="63"/>
      <c r="W256" s="63"/>
      <c r="X256" s="63"/>
      <c r="Y256" s="63"/>
      <c r="Z256" s="63"/>
      <c r="AA256" s="63"/>
      <c r="AB256" s="63"/>
      <c r="AC256" s="63"/>
      <c r="AD256" s="63"/>
      <c r="AE256" s="63"/>
      <c r="AF256" s="63"/>
      <c r="AG256" s="63"/>
      <c r="AH256" s="63"/>
      <c r="AI256" s="9"/>
    </row>
    <row r="257" spans="1:35" ht="14.25" customHeight="1" x14ac:dyDescent="0.3">
      <c r="A257" s="286"/>
      <c r="B257" s="100"/>
      <c r="C257" s="103"/>
      <c r="D257" s="100"/>
      <c r="E257" s="100"/>
      <c r="F257" s="63"/>
      <c r="G257" s="63"/>
      <c r="H257" s="63"/>
      <c r="I257" s="40"/>
      <c r="J257" s="104"/>
      <c r="K257" s="105"/>
      <c r="L257" s="100"/>
      <c r="M257" s="103"/>
      <c r="N257" s="100"/>
      <c r="O257" s="100"/>
      <c r="P257" s="63"/>
      <c r="Q257" s="63"/>
      <c r="R257" s="63"/>
      <c r="S257" s="40"/>
      <c r="T257" s="104"/>
      <c r="U257" s="105"/>
      <c r="V257" s="63"/>
      <c r="W257" s="63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9"/>
    </row>
    <row r="258" spans="1:35" ht="14.25" customHeight="1" x14ac:dyDescent="0.3">
      <c r="A258" s="286"/>
      <c r="B258" s="100"/>
      <c r="C258" s="103"/>
      <c r="D258" s="100"/>
      <c r="E258" s="100"/>
      <c r="F258" s="63"/>
      <c r="G258" s="63"/>
      <c r="H258" s="63"/>
      <c r="I258" s="40"/>
      <c r="J258" s="104"/>
      <c r="K258" s="105"/>
      <c r="L258" s="100"/>
      <c r="M258" s="103"/>
      <c r="N258" s="100"/>
      <c r="O258" s="100"/>
      <c r="P258" s="63"/>
      <c r="Q258" s="63"/>
      <c r="R258" s="63"/>
      <c r="S258" s="40"/>
      <c r="T258" s="104"/>
      <c r="U258" s="105"/>
      <c r="V258" s="63"/>
      <c r="W258" s="63"/>
      <c r="X258" s="63"/>
      <c r="Y258" s="63"/>
      <c r="Z258" s="63"/>
      <c r="AA258" s="63"/>
      <c r="AB258" s="63"/>
      <c r="AC258" s="63"/>
      <c r="AD258" s="63"/>
      <c r="AE258" s="63"/>
      <c r="AF258" s="63"/>
      <c r="AG258" s="63"/>
      <c r="AH258" s="63"/>
      <c r="AI258" s="9"/>
    </row>
    <row r="259" spans="1:35" ht="14.25" customHeight="1" x14ac:dyDescent="0.3">
      <c r="A259" s="286"/>
      <c r="B259" s="100"/>
      <c r="C259" s="103"/>
      <c r="D259" s="100"/>
      <c r="E259" s="100"/>
      <c r="F259" s="63"/>
      <c r="G259" s="63"/>
      <c r="H259" s="63"/>
      <c r="I259" s="40"/>
      <c r="J259" s="104"/>
      <c r="K259" s="105"/>
      <c r="L259" s="100"/>
      <c r="M259" s="103"/>
      <c r="N259" s="100"/>
      <c r="O259" s="100"/>
      <c r="P259" s="63"/>
      <c r="Q259" s="63"/>
      <c r="R259" s="63"/>
      <c r="S259" s="40"/>
      <c r="T259" s="104"/>
      <c r="U259" s="105"/>
      <c r="V259" s="63"/>
      <c r="W259" s="63"/>
      <c r="X259" s="63"/>
      <c r="Y259" s="63"/>
      <c r="Z259" s="63"/>
      <c r="AA259" s="63"/>
      <c r="AB259" s="63"/>
      <c r="AC259" s="63"/>
      <c r="AD259" s="63"/>
      <c r="AE259" s="63"/>
      <c r="AF259" s="63"/>
      <c r="AG259" s="63"/>
      <c r="AH259" s="63"/>
      <c r="AI259" s="9"/>
    </row>
    <row r="260" spans="1:35" ht="14.25" customHeight="1" x14ac:dyDescent="0.3">
      <c r="A260" s="286"/>
      <c r="B260" s="100"/>
      <c r="C260" s="103"/>
      <c r="D260" s="100"/>
      <c r="E260" s="100"/>
      <c r="F260" s="63"/>
      <c r="G260" s="63"/>
      <c r="H260" s="63"/>
      <c r="I260" s="40"/>
      <c r="J260" s="104"/>
      <c r="K260" s="105"/>
      <c r="L260" s="100"/>
      <c r="M260" s="103"/>
      <c r="N260" s="100"/>
      <c r="O260" s="100"/>
      <c r="P260" s="63"/>
      <c r="Q260" s="63"/>
      <c r="R260" s="63"/>
      <c r="S260" s="40"/>
      <c r="T260" s="104"/>
      <c r="U260" s="105"/>
      <c r="V260" s="63"/>
      <c r="W260" s="63"/>
      <c r="X260" s="63"/>
      <c r="Y260" s="63"/>
      <c r="Z260" s="63"/>
      <c r="AA260" s="63"/>
      <c r="AB260" s="63"/>
      <c r="AC260" s="63"/>
      <c r="AD260" s="63"/>
      <c r="AE260" s="63"/>
      <c r="AF260" s="63"/>
      <c r="AG260" s="63"/>
      <c r="AH260" s="63"/>
      <c r="AI260" s="9"/>
    </row>
    <row r="261" spans="1:35" ht="14.25" customHeight="1" x14ac:dyDescent="0.3">
      <c r="A261" s="286"/>
      <c r="B261" s="100"/>
      <c r="C261" s="103"/>
      <c r="D261" s="100"/>
      <c r="E261" s="100"/>
      <c r="F261" s="63"/>
      <c r="G261" s="63"/>
      <c r="H261" s="63"/>
      <c r="I261" s="40"/>
      <c r="J261" s="104"/>
      <c r="K261" s="105"/>
      <c r="L261" s="100"/>
      <c r="M261" s="103"/>
      <c r="N261" s="100"/>
      <c r="O261" s="100"/>
      <c r="P261" s="63"/>
      <c r="Q261" s="63"/>
      <c r="R261" s="63"/>
      <c r="S261" s="40"/>
      <c r="T261" s="104"/>
      <c r="U261" s="105"/>
      <c r="V261" s="63"/>
      <c r="W261" s="63"/>
      <c r="X261" s="63"/>
      <c r="Y261" s="63"/>
      <c r="Z261" s="63"/>
      <c r="AA261" s="63"/>
      <c r="AB261" s="63"/>
      <c r="AC261" s="63"/>
      <c r="AD261" s="63"/>
      <c r="AE261" s="63"/>
      <c r="AF261" s="63"/>
      <c r="AG261" s="63"/>
      <c r="AH261" s="63"/>
      <c r="AI261" s="9"/>
    </row>
    <row r="262" spans="1:35" ht="14.25" customHeight="1" x14ac:dyDescent="0.3">
      <c r="A262" s="286"/>
      <c r="B262" s="100"/>
      <c r="C262" s="103"/>
      <c r="D262" s="100"/>
      <c r="E262" s="100"/>
      <c r="F262" s="63"/>
      <c r="G262" s="63"/>
      <c r="H262" s="63"/>
      <c r="I262" s="40"/>
      <c r="J262" s="104"/>
      <c r="K262" s="105"/>
      <c r="L262" s="100"/>
      <c r="M262" s="103"/>
      <c r="N262" s="100"/>
      <c r="O262" s="100"/>
      <c r="P262" s="63"/>
      <c r="Q262" s="63"/>
      <c r="R262" s="63"/>
      <c r="S262" s="40"/>
      <c r="T262" s="104"/>
      <c r="U262" s="105"/>
      <c r="V262" s="63"/>
      <c r="W262" s="63"/>
      <c r="X262" s="63"/>
      <c r="Y262" s="63"/>
      <c r="Z262" s="63"/>
      <c r="AA262" s="63"/>
      <c r="AB262" s="63"/>
      <c r="AC262" s="63"/>
      <c r="AD262" s="63"/>
      <c r="AE262" s="63"/>
      <c r="AF262" s="63"/>
      <c r="AG262" s="63"/>
      <c r="AH262" s="63"/>
      <c r="AI262" s="9"/>
    </row>
    <row r="263" spans="1:35" ht="14.25" customHeight="1" x14ac:dyDescent="0.3">
      <c r="A263" s="286"/>
      <c r="B263" s="100"/>
      <c r="C263" s="103"/>
      <c r="D263" s="100"/>
      <c r="E263" s="100"/>
      <c r="F263" s="63"/>
      <c r="G263" s="63"/>
      <c r="H263" s="63"/>
      <c r="I263" s="40"/>
      <c r="J263" s="104"/>
      <c r="K263" s="105"/>
      <c r="L263" s="100"/>
      <c r="M263" s="103"/>
      <c r="N263" s="100"/>
      <c r="O263" s="100"/>
      <c r="P263" s="63"/>
      <c r="Q263" s="63"/>
      <c r="R263" s="63"/>
      <c r="S263" s="40"/>
      <c r="T263" s="104"/>
      <c r="U263" s="105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9"/>
    </row>
    <row r="264" spans="1:35" ht="14.25" customHeight="1" x14ac:dyDescent="0.3">
      <c r="A264" s="286"/>
      <c r="B264" s="100"/>
      <c r="C264" s="103"/>
      <c r="D264" s="100"/>
      <c r="E264" s="100"/>
      <c r="F264" s="63"/>
      <c r="G264" s="63"/>
      <c r="H264" s="63"/>
      <c r="I264" s="40"/>
      <c r="J264" s="104"/>
      <c r="K264" s="105"/>
      <c r="L264" s="100"/>
      <c r="M264" s="103"/>
      <c r="N264" s="100"/>
      <c r="O264" s="100"/>
      <c r="P264" s="63"/>
      <c r="Q264" s="63"/>
      <c r="R264" s="63"/>
      <c r="S264" s="40"/>
      <c r="T264" s="104"/>
      <c r="U264" s="105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9"/>
    </row>
    <row r="265" spans="1:35" ht="14.25" customHeight="1" x14ac:dyDescent="0.3">
      <c r="A265" s="286"/>
      <c r="B265" s="100"/>
      <c r="C265" s="103"/>
      <c r="D265" s="100"/>
      <c r="E265" s="100"/>
      <c r="F265" s="63"/>
      <c r="G265" s="63"/>
      <c r="H265" s="63"/>
      <c r="I265" s="40"/>
      <c r="J265" s="104"/>
      <c r="K265" s="105"/>
      <c r="L265" s="100"/>
      <c r="M265" s="103"/>
      <c r="N265" s="100"/>
      <c r="O265" s="100"/>
      <c r="P265" s="63"/>
      <c r="Q265" s="63"/>
      <c r="R265" s="63"/>
      <c r="S265" s="40"/>
      <c r="T265" s="104"/>
      <c r="U265" s="105"/>
      <c r="V265" s="63"/>
      <c r="W265" s="63"/>
      <c r="X265" s="63"/>
      <c r="Y265" s="63"/>
      <c r="Z265" s="63"/>
      <c r="AA265" s="63"/>
      <c r="AB265" s="63"/>
      <c r="AC265" s="63"/>
      <c r="AD265" s="63"/>
      <c r="AE265" s="63"/>
      <c r="AF265" s="63"/>
      <c r="AG265" s="63"/>
      <c r="AH265" s="63"/>
      <c r="AI265" s="9"/>
    </row>
    <row r="266" spans="1:35" ht="14.25" customHeight="1" x14ac:dyDescent="0.3">
      <c r="A266" s="286"/>
      <c r="B266" s="100"/>
      <c r="C266" s="103"/>
      <c r="D266" s="100"/>
      <c r="E266" s="100"/>
      <c r="F266" s="63"/>
      <c r="G266" s="63"/>
      <c r="H266" s="63"/>
      <c r="I266" s="40"/>
      <c r="J266" s="104"/>
      <c r="K266" s="105"/>
      <c r="L266" s="100"/>
      <c r="M266" s="103"/>
      <c r="N266" s="100"/>
      <c r="O266" s="100"/>
      <c r="P266" s="63"/>
      <c r="Q266" s="63"/>
      <c r="R266" s="63"/>
      <c r="S266" s="40"/>
      <c r="T266" s="104"/>
      <c r="U266" s="105"/>
      <c r="V266" s="63"/>
      <c r="W266" s="63"/>
      <c r="X266" s="63"/>
      <c r="Y266" s="63"/>
      <c r="Z266" s="63"/>
      <c r="AA266" s="63"/>
      <c r="AB266" s="63"/>
      <c r="AC266" s="63"/>
      <c r="AD266" s="63"/>
      <c r="AE266" s="63"/>
      <c r="AF266" s="63"/>
      <c r="AG266" s="63"/>
      <c r="AH266" s="63"/>
      <c r="AI266" s="9"/>
    </row>
    <row r="267" spans="1:35" ht="14.25" customHeight="1" x14ac:dyDescent="0.3">
      <c r="A267" s="286"/>
      <c r="B267" s="100"/>
      <c r="C267" s="103"/>
      <c r="D267" s="100"/>
      <c r="E267" s="100"/>
      <c r="F267" s="63"/>
      <c r="G267" s="63"/>
      <c r="H267" s="63"/>
      <c r="I267" s="40"/>
      <c r="J267" s="104"/>
      <c r="K267" s="105"/>
      <c r="L267" s="100"/>
      <c r="M267" s="103"/>
      <c r="N267" s="100"/>
      <c r="O267" s="100"/>
      <c r="P267" s="63"/>
      <c r="Q267" s="63"/>
      <c r="R267" s="63"/>
      <c r="S267" s="40"/>
      <c r="T267" s="104"/>
      <c r="U267" s="105"/>
      <c r="V267" s="63"/>
      <c r="W267" s="63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9"/>
    </row>
    <row r="268" spans="1:35" ht="14.25" customHeight="1" x14ac:dyDescent="0.3">
      <c r="A268" s="286"/>
      <c r="B268" s="100"/>
      <c r="C268" s="103"/>
      <c r="D268" s="100"/>
      <c r="E268" s="100"/>
      <c r="F268" s="63"/>
      <c r="G268" s="63"/>
      <c r="H268" s="63"/>
      <c r="I268" s="40"/>
      <c r="J268" s="104"/>
      <c r="K268" s="105"/>
      <c r="L268" s="100"/>
      <c r="M268" s="103"/>
      <c r="N268" s="100"/>
      <c r="O268" s="100"/>
      <c r="P268" s="63"/>
      <c r="Q268" s="63"/>
      <c r="R268" s="63"/>
      <c r="S268" s="40"/>
      <c r="T268" s="104"/>
      <c r="U268" s="105"/>
      <c r="V268" s="63"/>
      <c r="W268" s="63"/>
      <c r="X268" s="63"/>
      <c r="Y268" s="63"/>
      <c r="Z268" s="63"/>
      <c r="AA268" s="63"/>
      <c r="AB268" s="63"/>
      <c r="AC268" s="63"/>
      <c r="AD268" s="63"/>
      <c r="AE268" s="63"/>
      <c r="AF268" s="63"/>
      <c r="AG268" s="63"/>
      <c r="AH268" s="63"/>
      <c r="AI268" s="9"/>
    </row>
    <row r="269" spans="1:35" ht="14.25" customHeight="1" x14ac:dyDescent="0.3">
      <c r="A269" s="286"/>
      <c r="B269" s="100"/>
      <c r="C269" s="103"/>
      <c r="D269" s="100"/>
      <c r="E269" s="100"/>
      <c r="F269" s="63"/>
      <c r="G269" s="63"/>
      <c r="H269" s="63"/>
      <c r="I269" s="40"/>
      <c r="J269" s="104"/>
      <c r="K269" s="105"/>
      <c r="L269" s="100"/>
      <c r="M269" s="103"/>
      <c r="N269" s="100"/>
      <c r="O269" s="100"/>
      <c r="P269" s="63"/>
      <c r="Q269" s="63"/>
      <c r="R269" s="63"/>
      <c r="S269" s="40"/>
      <c r="T269" s="104"/>
      <c r="U269" s="105"/>
      <c r="V269" s="63"/>
      <c r="W269" s="63"/>
      <c r="X269" s="63"/>
      <c r="Y269" s="63"/>
      <c r="Z269" s="63"/>
      <c r="AA269" s="63"/>
      <c r="AB269" s="63"/>
      <c r="AC269" s="63"/>
      <c r="AD269" s="63"/>
      <c r="AE269" s="63"/>
      <c r="AF269" s="63"/>
      <c r="AG269" s="63"/>
      <c r="AH269" s="63"/>
      <c r="AI269" s="9"/>
    </row>
    <row r="270" spans="1:35" ht="14.25" customHeight="1" x14ac:dyDescent="0.3">
      <c r="A270" s="286"/>
      <c r="B270" s="100"/>
      <c r="C270" s="103"/>
      <c r="D270" s="100"/>
      <c r="E270" s="100"/>
      <c r="F270" s="63"/>
      <c r="G270" s="63"/>
      <c r="H270" s="63"/>
      <c r="I270" s="40"/>
      <c r="J270" s="104"/>
      <c r="K270" s="105"/>
      <c r="L270" s="100"/>
      <c r="M270" s="103"/>
      <c r="N270" s="100"/>
      <c r="O270" s="100"/>
      <c r="P270" s="63"/>
      <c r="Q270" s="63"/>
      <c r="R270" s="63"/>
      <c r="S270" s="40"/>
      <c r="T270" s="104"/>
      <c r="U270" s="105"/>
      <c r="V270" s="63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9"/>
    </row>
    <row r="271" spans="1:35" ht="14.25" customHeight="1" x14ac:dyDescent="0.3">
      <c r="A271" s="286"/>
      <c r="B271" s="100"/>
      <c r="C271" s="103"/>
      <c r="D271" s="100"/>
      <c r="E271" s="100"/>
      <c r="F271" s="63"/>
      <c r="G271" s="63"/>
      <c r="H271" s="63"/>
      <c r="I271" s="40"/>
      <c r="J271" s="104"/>
      <c r="K271" s="105"/>
      <c r="L271" s="100"/>
      <c r="M271" s="103"/>
      <c r="N271" s="100"/>
      <c r="O271" s="100"/>
      <c r="P271" s="63"/>
      <c r="Q271" s="63"/>
      <c r="R271" s="63"/>
      <c r="S271" s="40"/>
      <c r="T271" s="104"/>
      <c r="U271" s="105"/>
      <c r="V271" s="63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9"/>
    </row>
    <row r="272" spans="1:35" ht="14.25" customHeight="1" x14ac:dyDescent="0.3">
      <c r="A272" s="286"/>
      <c r="B272" s="100"/>
      <c r="C272" s="103"/>
      <c r="D272" s="100"/>
      <c r="E272" s="100"/>
      <c r="F272" s="63"/>
      <c r="G272" s="63"/>
      <c r="H272" s="63"/>
      <c r="I272" s="40"/>
      <c r="J272" s="104"/>
      <c r="K272" s="105"/>
      <c r="L272" s="100"/>
      <c r="M272" s="103"/>
      <c r="N272" s="100"/>
      <c r="O272" s="100"/>
      <c r="P272" s="63"/>
      <c r="Q272" s="63"/>
      <c r="R272" s="63"/>
      <c r="S272" s="40"/>
      <c r="T272" s="104"/>
      <c r="U272" s="105"/>
      <c r="V272" s="63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9"/>
    </row>
    <row r="273" spans="1:35" ht="14.25" customHeight="1" x14ac:dyDescent="0.3">
      <c r="A273" s="286"/>
      <c r="B273" s="100"/>
      <c r="C273" s="103"/>
      <c r="D273" s="100"/>
      <c r="E273" s="100"/>
      <c r="F273" s="63"/>
      <c r="G273" s="63"/>
      <c r="H273" s="63"/>
      <c r="I273" s="40"/>
      <c r="J273" s="104"/>
      <c r="K273" s="105"/>
      <c r="L273" s="100"/>
      <c r="M273" s="103"/>
      <c r="N273" s="100"/>
      <c r="O273" s="100"/>
      <c r="P273" s="63"/>
      <c r="Q273" s="63"/>
      <c r="R273" s="63"/>
      <c r="S273" s="40"/>
      <c r="T273" s="104"/>
      <c r="U273" s="105"/>
      <c r="V273" s="63"/>
      <c r="W273" s="63"/>
      <c r="X273" s="63"/>
      <c r="Y273" s="63"/>
      <c r="Z273" s="63"/>
      <c r="AA273" s="63"/>
      <c r="AB273" s="63"/>
      <c r="AC273" s="63"/>
      <c r="AD273" s="63"/>
      <c r="AE273" s="63"/>
      <c r="AF273" s="63"/>
      <c r="AG273" s="63"/>
      <c r="AH273" s="63"/>
      <c r="AI273" s="9"/>
    </row>
    <row r="274" spans="1:35" ht="14.25" customHeight="1" x14ac:dyDescent="0.3">
      <c r="A274" s="286"/>
      <c r="B274" s="100"/>
      <c r="C274" s="103"/>
      <c r="D274" s="100"/>
      <c r="E274" s="100"/>
      <c r="F274" s="63"/>
      <c r="G274" s="63"/>
      <c r="H274" s="63"/>
      <c r="I274" s="40"/>
      <c r="J274" s="104"/>
      <c r="K274" s="105"/>
      <c r="L274" s="100"/>
      <c r="M274" s="103"/>
      <c r="N274" s="100"/>
      <c r="O274" s="100"/>
      <c r="P274" s="63"/>
      <c r="Q274" s="63"/>
      <c r="R274" s="63"/>
      <c r="S274" s="40"/>
      <c r="T274" s="104"/>
      <c r="U274" s="105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9"/>
    </row>
    <row r="275" spans="1:35" ht="14.25" customHeight="1" x14ac:dyDescent="0.3">
      <c r="A275" s="286"/>
      <c r="B275" s="100"/>
      <c r="C275" s="103"/>
      <c r="D275" s="100"/>
      <c r="E275" s="100"/>
      <c r="F275" s="63"/>
      <c r="G275" s="63"/>
      <c r="H275" s="63"/>
      <c r="I275" s="40"/>
      <c r="J275" s="104"/>
      <c r="K275" s="105"/>
      <c r="L275" s="100"/>
      <c r="M275" s="103"/>
      <c r="N275" s="100"/>
      <c r="O275" s="100"/>
      <c r="P275" s="63"/>
      <c r="Q275" s="63"/>
      <c r="R275" s="63"/>
      <c r="S275" s="40"/>
      <c r="T275" s="104"/>
      <c r="U275" s="105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9"/>
    </row>
    <row r="276" spans="1:35" ht="14.25" customHeight="1" x14ac:dyDescent="0.3">
      <c r="A276" s="286"/>
      <c r="B276" s="100"/>
      <c r="C276" s="103"/>
      <c r="D276" s="100"/>
      <c r="E276" s="100"/>
      <c r="F276" s="63"/>
      <c r="G276" s="63"/>
      <c r="H276" s="63"/>
      <c r="I276" s="40"/>
      <c r="J276" s="104"/>
      <c r="K276" s="105"/>
      <c r="L276" s="100"/>
      <c r="M276" s="103"/>
      <c r="N276" s="100"/>
      <c r="O276" s="100"/>
      <c r="P276" s="63"/>
      <c r="Q276" s="63"/>
      <c r="R276" s="63"/>
      <c r="S276" s="40"/>
      <c r="T276" s="104"/>
      <c r="U276" s="105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9"/>
    </row>
    <row r="277" spans="1:35" ht="14.25" customHeight="1" x14ac:dyDescent="0.3">
      <c r="A277" s="286"/>
      <c r="B277" s="100"/>
      <c r="C277" s="103"/>
      <c r="D277" s="100"/>
      <c r="E277" s="100"/>
      <c r="F277" s="63"/>
      <c r="G277" s="63"/>
      <c r="H277" s="63"/>
      <c r="I277" s="40"/>
      <c r="J277" s="104"/>
      <c r="K277" s="105"/>
      <c r="L277" s="100"/>
      <c r="M277" s="103"/>
      <c r="N277" s="100"/>
      <c r="O277" s="100"/>
      <c r="P277" s="63"/>
      <c r="Q277" s="63"/>
      <c r="R277" s="63"/>
      <c r="S277" s="40"/>
      <c r="T277" s="104"/>
      <c r="U277" s="105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  <c r="AF277" s="63"/>
      <c r="AG277" s="63"/>
      <c r="AH277" s="63"/>
      <c r="AI277" s="9"/>
    </row>
    <row r="278" spans="1:35" ht="14.25" customHeight="1" x14ac:dyDescent="0.3">
      <c r="A278" s="286"/>
      <c r="B278" s="100"/>
      <c r="C278" s="103"/>
      <c r="D278" s="100"/>
      <c r="E278" s="100"/>
      <c r="F278" s="63"/>
      <c r="G278" s="63"/>
      <c r="H278" s="63"/>
      <c r="I278" s="40"/>
      <c r="J278" s="104"/>
      <c r="K278" s="105"/>
      <c r="L278" s="100"/>
      <c r="M278" s="103"/>
      <c r="N278" s="100"/>
      <c r="O278" s="100"/>
      <c r="P278" s="63"/>
      <c r="Q278" s="63"/>
      <c r="R278" s="63"/>
      <c r="S278" s="40"/>
      <c r="T278" s="104"/>
      <c r="U278" s="105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  <c r="AF278" s="63"/>
      <c r="AG278" s="63"/>
      <c r="AH278" s="63"/>
      <c r="AI278" s="9"/>
    </row>
    <row r="279" spans="1:35" ht="14.25" customHeight="1" x14ac:dyDescent="0.3">
      <c r="A279" s="286"/>
      <c r="B279" s="100"/>
      <c r="C279" s="103"/>
      <c r="D279" s="100"/>
      <c r="E279" s="100"/>
      <c r="F279" s="63"/>
      <c r="G279" s="63"/>
      <c r="H279" s="63"/>
      <c r="I279" s="40"/>
      <c r="J279" s="104"/>
      <c r="K279" s="105"/>
      <c r="L279" s="100"/>
      <c r="M279" s="103"/>
      <c r="N279" s="100"/>
      <c r="O279" s="100"/>
      <c r="P279" s="63"/>
      <c r="Q279" s="63"/>
      <c r="R279" s="63"/>
      <c r="S279" s="40"/>
      <c r="T279" s="104"/>
      <c r="U279" s="105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  <c r="AF279" s="63"/>
      <c r="AG279" s="63"/>
      <c r="AH279" s="63"/>
      <c r="AI279" s="9"/>
    </row>
    <row r="280" spans="1:35" ht="14.25" customHeight="1" x14ac:dyDescent="0.3">
      <c r="A280" s="286"/>
      <c r="B280" s="100"/>
      <c r="C280" s="103"/>
      <c r="D280" s="100"/>
      <c r="E280" s="100"/>
      <c r="F280" s="63"/>
      <c r="G280" s="63"/>
      <c r="H280" s="63"/>
      <c r="I280" s="40"/>
      <c r="J280" s="104"/>
      <c r="K280" s="105"/>
      <c r="L280" s="100"/>
      <c r="M280" s="103"/>
      <c r="N280" s="100"/>
      <c r="O280" s="100"/>
      <c r="P280" s="63"/>
      <c r="Q280" s="63"/>
      <c r="R280" s="63"/>
      <c r="S280" s="40"/>
      <c r="T280" s="104"/>
      <c r="U280" s="105"/>
      <c r="V280" s="63"/>
      <c r="W280" s="63"/>
      <c r="X280" s="63"/>
      <c r="Y280" s="63"/>
      <c r="Z280" s="63"/>
      <c r="AA280" s="63"/>
      <c r="AB280" s="63"/>
      <c r="AC280" s="63"/>
      <c r="AD280" s="63"/>
      <c r="AE280" s="63"/>
      <c r="AF280" s="63"/>
      <c r="AG280" s="63"/>
      <c r="AH280" s="63"/>
      <c r="AI280" s="9"/>
    </row>
    <row r="281" spans="1:35" ht="14.25" customHeight="1" x14ac:dyDescent="0.3">
      <c r="A281" s="286"/>
      <c r="B281" s="100"/>
      <c r="C281" s="103"/>
      <c r="D281" s="100"/>
      <c r="E281" s="100"/>
      <c r="F281" s="63"/>
      <c r="G281" s="63"/>
      <c r="H281" s="63"/>
      <c r="I281" s="40"/>
      <c r="J281" s="104"/>
      <c r="K281" s="105"/>
      <c r="L281" s="100"/>
      <c r="M281" s="103"/>
      <c r="N281" s="100"/>
      <c r="O281" s="100"/>
      <c r="P281" s="63"/>
      <c r="Q281" s="63"/>
      <c r="R281" s="63"/>
      <c r="S281" s="40"/>
      <c r="T281" s="104"/>
      <c r="U281" s="105"/>
      <c r="V281" s="63"/>
      <c r="W281" s="63"/>
      <c r="X281" s="63"/>
      <c r="Y281" s="63"/>
      <c r="Z281" s="63"/>
      <c r="AA281" s="63"/>
      <c r="AB281" s="63"/>
      <c r="AC281" s="63"/>
      <c r="AD281" s="63"/>
      <c r="AE281" s="63"/>
      <c r="AF281" s="63"/>
      <c r="AG281" s="63"/>
      <c r="AH281" s="63"/>
      <c r="AI281" s="9"/>
    </row>
    <row r="282" spans="1:35" ht="14.25" customHeight="1" x14ac:dyDescent="0.3">
      <c r="A282" s="286"/>
      <c r="B282" s="100"/>
      <c r="C282" s="103"/>
      <c r="D282" s="100"/>
      <c r="E282" s="100"/>
      <c r="F282" s="63"/>
      <c r="G282" s="63"/>
      <c r="H282" s="63"/>
      <c r="I282" s="40"/>
      <c r="J282" s="104"/>
      <c r="K282" s="105"/>
      <c r="L282" s="100"/>
      <c r="M282" s="103"/>
      <c r="N282" s="100"/>
      <c r="O282" s="100"/>
      <c r="P282" s="63"/>
      <c r="Q282" s="63"/>
      <c r="R282" s="63"/>
      <c r="S282" s="40"/>
      <c r="T282" s="104"/>
      <c r="U282" s="105"/>
      <c r="V282" s="63"/>
      <c r="W282" s="63"/>
      <c r="X282" s="63"/>
      <c r="Y282" s="63"/>
      <c r="Z282" s="63"/>
      <c r="AA282" s="63"/>
      <c r="AB282" s="63"/>
      <c r="AC282" s="63"/>
      <c r="AD282" s="63"/>
      <c r="AE282" s="63"/>
      <c r="AF282" s="63"/>
      <c r="AG282" s="63"/>
      <c r="AH282" s="63"/>
      <c r="AI282" s="9"/>
    </row>
    <row r="283" spans="1:35" ht="14.25" customHeight="1" x14ac:dyDescent="0.3">
      <c r="A283" s="286"/>
      <c r="B283" s="100"/>
      <c r="C283" s="103"/>
      <c r="D283" s="100"/>
      <c r="E283" s="100"/>
      <c r="F283" s="63"/>
      <c r="G283" s="63"/>
      <c r="H283" s="63"/>
      <c r="I283" s="40"/>
      <c r="J283" s="104"/>
      <c r="K283" s="105"/>
      <c r="L283" s="100"/>
      <c r="M283" s="103"/>
      <c r="N283" s="100"/>
      <c r="O283" s="100"/>
      <c r="P283" s="63"/>
      <c r="Q283" s="63"/>
      <c r="R283" s="63"/>
      <c r="S283" s="40"/>
      <c r="T283" s="104"/>
      <c r="U283" s="105"/>
      <c r="V283" s="63"/>
      <c r="W283" s="63"/>
      <c r="X283" s="63"/>
      <c r="Y283" s="63"/>
      <c r="Z283" s="63"/>
      <c r="AA283" s="63"/>
      <c r="AB283" s="63"/>
      <c r="AC283" s="63"/>
      <c r="AD283" s="63"/>
      <c r="AE283" s="63"/>
      <c r="AF283" s="63"/>
      <c r="AG283" s="63"/>
      <c r="AH283" s="63"/>
      <c r="AI283" s="9"/>
    </row>
    <row r="284" spans="1:35" ht="14.25" customHeight="1" x14ac:dyDescent="0.3">
      <c r="A284" s="286"/>
      <c r="B284" s="100"/>
      <c r="C284" s="103"/>
      <c r="D284" s="100"/>
      <c r="E284" s="100"/>
      <c r="F284" s="63"/>
      <c r="G284" s="63"/>
      <c r="H284" s="63"/>
      <c r="I284" s="40"/>
      <c r="J284" s="104"/>
      <c r="K284" s="105"/>
      <c r="L284" s="100"/>
      <c r="M284" s="103"/>
      <c r="N284" s="100"/>
      <c r="O284" s="100"/>
      <c r="P284" s="63"/>
      <c r="Q284" s="63"/>
      <c r="R284" s="63"/>
      <c r="S284" s="40"/>
      <c r="T284" s="104"/>
      <c r="U284" s="105"/>
      <c r="V284" s="63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9"/>
    </row>
    <row r="285" spans="1:35" ht="14.25" customHeight="1" x14ac:dyDescent="0.3">
      <c r="A285" s="286"/>
      <c r="B285" s="100"/>
      <c r="C285" s="103"/>
      <c r="D285" s="100"/>
      <c r="E285" s="100"/>
      <c r="F285" s="63"/>
      <c r="G285" s="63"/>
      <c r="H285" s="63"/>
      <c r="I285" s="40"/>
      <c r="J285" s="104"/>
      <c r="K285" s="105"/>
      <c r="L285" s="100"/>
      <c r="M285" s="103"/>
      <c r="N285" s="100"/>
      <c r="O285" s="100"/>
      <c r="P285" s="63"/>
      <c r="Q285" s="63"/>
      <c r="R285" s="63"/>
      <c r="S285" s="40"/>
      <c r="T285" s="104"/>
      <c r="U285" s="105"/>
      <c r="V285" s="63"/>
      <c r="W285" s="63"/>
      <c r="X285" s="63"/>
      <c r="Y285" s="63"/>
      <c r="Z285" s="63"/>
      <c r="AA285" s="63"/>
      <c r="AB285" s="63"/>
      <c r="AC285" s="63"/>
      <c r="AD285" s="63"/>
      <c r="AE285" s="63"/>
      <c r="AF285" s="63"/>
      <c r="AG285" s="63"/>
      <c r="AH285" s="63"/>
      <c r="AI285" s="9"/>
    </row>
    <row r="286" spans="1:35" ht="14.25" customHeight="1" x14ac:dyDescent="0.3">
      <c r="A286" s="286"/>
      <c r="B286" s="100"/>
      <c r="C286" s="103"/>
      <c r="D286" s="100"/>
      <c r="E286" s="100"/>
      <c r="F286" s="63"/>
      <c r="G286" s="63"/>
      <c r="H286" s="63"/>
      <c r="I286" s="40"/>
      <c r="J286" s="104"/>
      <c r="K286" s="105"/>
      <c r="L286" s="100"/>
      <c r="M286" s="103"/>
      <c r="N286" s="100"/>
      <c r="O286" s="100"/>
      <c r="P286" s="63"/>
      <c r="Q286" s="63"/>
      <c r="R286" s="63"/>
      <c r="S286" s="40"/>
      <c r="T286" s="104"/>
      <c r="U286" s="105"/>
      <c r="V286" s="63"/>
      <c r="W286" s="63"/>
      <c r="X286" s="63"/>
      <c r="Y286" s="63"/>
      <c r="Z286" s="63"/>
      <c r="AA286" s="63"/>
      <c r="AB286" s="63"/>
      <c r="AC286" s="63"/>
      <c r="AD286" s="63"/>
      <c r="AE286" s="63"/>
      <c r="AF286" s="63"/>
      <c r="AG286" s="63"/>
      <c r="AH286" s="63"/>
      <c r="AI286" s="9"/>
    </row>
    <row r="287" spans="1:35" ht="14.25" customHeight="1" x14ac:dyDescent="0.3">
      <c r="A287" s="286"/>
      <c r="B287" s="100"/>
      <c r="C287" s="103"/>
      <c r="D287" s="100"/>
      <c r="E287" s="100"/>
      <c r="F287" s="63"/>
      <c r="G287" s="63"/>
      <c r="H287" s="63"/>
      <c r="I287" s="40"/>
      <c r="J287" s="104"/>
      <c r="K287" s="105"/>
      <c r="L287" s="100"/>
      <c r="M287" s="103"/>
      <c r="N287" s="100"/>
      <c r="O287" s="100"/>
      <c r="P287" s="63"/>
      <c r="Q287" s="63"/>
      <c r="R287" s="63"/>
      <c r="S287" s="40"/>
      <c r="T287" s="104"/>
      <c r="U287" s="105"/>
      <c r="V287" s="63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9"/>
    </row>
    <row r="288" spans="1:35" ht="14.25" customHeight="1" x14ac:dyDescent="0.3">
      <c r="A288" s="286"/>
      <c r="B288" s="100"/>
      <c r="C288" s="103"/>
      <c r="D288" s="100"/>
      <c r="E288" s="100"/>
      <c r="F288" s="63"/>
      <c r="G288" s="63"/>
      <c r="H288" s="63"/>
      <c r="I288" s="40"/>
      <c r="J288" s="104"/>
      <c r="K288" s="105"/>
      <c r="L288" s="100"/>
      <c r="M288" s="103"/>
      <c r="N288" s="100"/>
      <c r="O288" s="100"/>
      <c r="P288" s="63"/>
      <c r="Q288" s="63"/>
      <c r="R288" s="63"/>
      <c r="S288" s="40"/>
      <c r="T288" s="104"/>
      <c r="U288" s="105"/>
      <c r="V288" s="63"/>
      <c r="W288" s="63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9"/>
    </row>
    <row r="289" spans="1:35" ht="14.25" customHeight="1" x14ac:dyDescent="0.3">
      <c r="A289" s="286"/>
      <c r="B289" s="100"/>
      <c r="C289" s="103"/>
      <c r="D289" s="100"/>
      <c r="E289" s="100"/>
      <c r="F289" s="63"/>
      <c r="G289" s="63"/>
      <c r="H289" s="63"/>
      <c r="I289" s="40"/>
      <c r="J289" s="104"/>
      <c r="K289" s="105"/>
      <c r="L289" s="100"/>
      <c r="M289" s="103"/>
      <c r="N289" s="100"/>
      <c r="O289" s="100"/>
      <c r="P289" s="63"/>
      <c r="Q289" s="63"/>
      <c r="R289" s="63"/>
      <c r="S289" s="40"/>
      <c r="T289" s="104"/>
      <c r="U289" s="105"/>
      <c r="V289" s="63"/>
      <c r="W289" s="63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9"/>
    </row>
    <row r="290" spans="1:35" ht="14.25" customHeight="1" x14ac:dyDescent="0.3">
      <c r="A290" s="286"/>
      <c r="B290" s="100"/>
      <c r="C290" s="103"/>
      <c r="D290" s="100"/>
      <c r="E290" s="100"/>
      <c r="F290" s="63"/>
      <c r="G290" s="63"/>
      <c r="H290" s="63"/>
      <c r="I290" s="40"/>
      <c r="J290" s="104"/>
      <c r="K290" s="105"/>
      <c r="L290" s="100"/>
      <c r="M290" s="103"/>
      <c r="N290" s="100"/>
      <c r="O290" s="100"/>
      <c r="P290" s="63"/>
      <c r="Q290" s="63"/>
      <c r="R290" s="63"/>
      <c r="S290" s="40"/>
      <c r="T290" s="104"/>
      <c r="U290" s="105"/>
      <c r="V290" s="63"/>
      <c r="W290" s="63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9"/>
    </row>
    <row r="291" spans="1:35" ht="14.25" customHeight="1" x14ac:dyDescent="0.3">
      <c r="A291" s="286"/>
      <c r="B291" s="100"/>
      <c r="C291" s="103"/>
      <c r="D291" s="100"/>
      <c r="E291" s="100"/>
      <c r="F291" s="63"/>
      <c r="G291" s="63"/>
      <c r="H291" s="63"/>
      <c r="I291" s="40"/>
      <c r="J291" s="104"/>
      <c r="K291" s="105"/>
      <c r="L291" s="100"/>
      <c r="M291" s="103"/>
      <c r="N291" s="100"/>
      <c r="O291" s="100"/>
      <c r="P291" s="63"/>
      <c r="Q291" s="63"/>
      <c r="R291" s="63"/>
      <c r="S291" s="40"/>
      <c r="T291" s="104"/>
      <c r="U291" s="105"/>
      <c r="V291" s="63"/>
      <c r="W291" s="63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9"/>
    </row>
    <row r="292" spans="1:35" ht="14.25" customHeight="1" x14ac:dyDescent="0.3">
      <c r="A292" s="286"/>
      <c r="B292" s="100"/>
      <c r="C292" s="103"/>
      <c r="D292" s="100"/>
      <c r="E292" s="100"/>
      <c r="F292" s="63"/>
      <c r="G292" s="63"/>
      <c r="H292" s="63"/>
      <c r="I292" s="40"/>
      <c r="J292" s="104"/>
      <c r="K292" s="105"/>
      <c r="L292" s="100"/>
      <c r="M292" s="103"/>
      <c r="N292" s="100"/>
      <c r="O292" s="100"/>
      <c r="P292" s="63"/>
      <c r="Q292" s="63"/>
      <c r="R292" s="63"/>
      <c r="S292" s="40"/>
      <c r="T292" s="104"/>
      <c r="U292" s="105"/>
      <c r="V292" s="63"/>
      <c r="W292" s="63"/>
      <c r="X292" s="63"/>
      <c r="Y292" s="63"/>
      <c r="Z292" s="63"/>
      <c r="AA292" s="63"/>
      <c r="AB292" s="63"/>
      <c r="AC292" s="63"/>
      <c r="AD292" s="63"/>
      <c r="AE292" s="63"/>
      <c r="AF292" s="63"/>
      <c r="AG292" s="63"/>
      <c r="AH292" s="63"/>
      <c r="AI292" s="9"/>
    </row>
    <row r="293" spans="1:35" ht="14.25" customHeight="1" x14ac:dyDescent="0.3">
      <c r="A293" s="286"/>
      <c r="B293" s="100"/>
      <c r="C293" s="103"/>
      <c r="D293" s="100"/>
      <c r="E293" s="100"/>
      <c r="F293" s="63"/>
      <c r="G293" s="63"/>
      <c r="H293" s="63"/>
      <c r="I293" s="40"/>
      <c r="J293" s="104"/>
      <c r="K293" s="105"/>
      <c r="L293" s="100"/>
      <c r="M293" s="103"/>
      <c r="N293" s="100"/>
      <c r="O293" s="100"/>
      <c r="P293" s="63"/>
      <c r="Q293" s="63"/>
      <c r="R293" s="63"/>
      <c r="S293" s="40"/>
      <c r="T293" s="104"/>
      <c r="U293" s="105"/>
      <c r="V293" s="63"/>
      <c r="W293" s="63"/>
      <c r="X293" s="63"/>
      <c r="Y293" s="63"/>
      <c r="Z293" s="63"/>
      <c r="AA293" s="63"/>
      <c r="AB293" s="63"/>
      <c r="AC293" s="63"/>
      <c r="AD293" s="63"/>
      <c r="AE293" s="63"/>
      <c r="AF293" s="63"/>
      <c r="AG293" s="63"/>
      <c r="AH293" s="63"/>
      <c r="AI293" s="9"/>
    </row>
    <row r="294" spans="1:35" ht="14.25" customHeight="1" x14ac:dyDescent="0.3">
      <c r="A294" s="286"/>
      <c r="B294" s="100"/>
      <c r="C294" s="103"/>
      <c r="D294" s="100"/>
      <c r="E294" s="100"/>
      <c r="F294" s="63"/>
      <c r="G294" s="63"/>
      <c r="H294" s="63"/>
      <c r="I294" s="40"/>
      <c r="J294" s="104"/>
      <c r="K294" s="105"/>
      <c r="L294" s="100"/>
      <c r="M294" s="103"/>
      <c r="N294" s="100"/>
      <c r="O294" s="100"/>
      <c r="P294" s="63"/>
      <c r="Q294" s="63"/>
      <c r="R294" s="63"/>
      <c r="S294" s="40"/>
      <c r="T294" s="104"/>
      <c r="U294" s="105"/>
      <c r="V294" s="63"/>
      <c r="W294" s="63"/>
      <c r="X294" s="63"/>
      <c r="Y294" s="63"/>
      <c r="Z294" s="63"/>
      <c r="AA294" s="63"/>
      <c r="AB294" s="63"/>
      <c r="AC294" s="63"/>
      <c r="AD294" s="63"/>
      <c r="AE294" s="63"/>
      <c r="AF294" s="63"/>
      <c r="AG294" s="63"/>
      <c r="AH294" s="63"/>
      <c r="AI294" s="9"/>
    </row>
    <row r="295" spans="1:35" ht="14.25" customHeight="1" x14ac:dyDescent="0.3">
      <c r="A295" s="286"/>
      <c r="B295" s="100"/>
      <c r="C295" s="103"/>
      <c r="D295" s="100"/>
      <c r="E295" s="100"/>
      <c r="F295" s="63"/>
      <c r="G295" s="63"/>
      <c r="H295" s="63"/>
      <c r="I295" s="40"/>
      <c r="J295" s="104"/>
      <c r="K295" s="105"/>
      <c r="L295" s="100"/>
      <c r="M295" s="103"/>
      <c r="N295" s="100"/>
      <c r="O295" s="100"/>
      <c r="P295" s="63"/>
      <c r="Q295" s="63"/>
      <c r="R295" s="63"/>
      <c r="S295" s="40"/>
      <c r="T295" s="104"/>
      <c r="U295" s="105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9"/>
    </row>
    <row r="296" spans="1:35" ht="14.25" customHeight="1" x14ac:dyDescent="0.3">
      <c r="A296" s="286"/>
      <c r="B296" s="100"/>
      <c r="C296" s="103"/>
      <c r="D296" s="100"/>
      <c r="E296" s="100"/>
      <c r="F296" s="63"/>
      <c r="G296" s="63"/>
      <c r="H296" s="63"/>
      <c r="I296" s="40"/>
      <c r="J296" s="104"/>
      <c r="K296" s="105"/>
      <c r="L296" s="100"/>
      <c r="M296" s="103"/>
      <c r="N296" s="100"/>
      <c r="O296" s="100"/>
      <c r="P296" s="63"/>
      <c r="Q296" s="63"/>
      <c r="R296" s="63"/>
      <c r="S296" s="40"/>
      <c r="T296" s="104"/>
      <c r="U296" s="105"/>
      <c r="V296" s="63"/>
      <c r="W296" s="63"/>
      <c r="X296" s="63"/>
      <c r="Y296" s="63"/>
      <c r="Z296" s="63"/>
      <c r="AA296" s="63"/>
      <c r="AB296" s="63"/>
      <c r="AC296" s="63"/>
      <c r="AD296" s="63"/>
      <c r="AE296" s="63"/>
      <c r="AF296" s="63"/>
      <c r="AG296" s="63"/>
      <c r="AH296" s="63"/>
      <c r="AI296" s="9"/>
    </row>
    <row r="297" spans="1:35" ht="14.25" customHeight="1" x14ac:dyDescent="0.3">
      <c r="A297" s="291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9"/>
    </row>
    <row r="298" spans="1:35" ht="14.25" customHeight="1" x14ac:dyDescent="0.3">
      <c r="A298" s="291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9"/>
    </row>
    <row r="299" spans="1:35" ht="14.25" customHeight="1" x14ac:dyDescent="0.3">
      <c r="A299" s="291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9"/>
    </row>
    <row r="300" spans="1:35" ht="15.75" customHeight="1" x14ac:dyDescent="0.3"/>
    <row r="301" spans="1:35" ht="15.75" customHeight="1" x14ac:dyDescent="0.3"/>
    <row r="302" spans="1:35" ht="15.75" customHeight="1" x14ac:dyDescent="0.3"/>
    <row r="303" spans="1:35" ht="15.75" customHeight="1" x14ac:dyDescent="0.3"/>
    <row r="304" spans="1:35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autoFilter ref="AI1:AI299" xr:uid="{00000000-0009-0000-0000-00001B000000}">
    <filterColumn colId="0">
      <filters blank="1">
        <filter val="boş"/>
      </filters>
    </filterColumn>
  </autoFilter>
  <mergeCells count="14">
    <mergeCell ref="S98:T98"/>
    <mergeCell ref="S99:T99"/>
    <mergeCell ref="A4:A26"/>
    <mergeCell ref="B5:B26"/>
    <mergeCell ref="L5:L26"/>
    <mergeCell ref="A27:A49"/>
    <mergeCell ref="B28:B49"/>
    <mergeCell ref="A50:A72"/>
    <mergeCell ref="B51:B72"/>
    <mergeCell ref="L28:L49"/>
    <mergeCell ref="L51:L72"/>
    <mergeCell ref="L74:L95"/>
    <mergeCell ref="A73:A95"/>
    <mergeCell ref="B74:B95"/>
  </mergeCells>
  <conditionalFormatting sqref="C5:K24 C28:K47 C51:K70 C74:K93">
    <cfRule type="expression" dxfId="27" priority="1">
      <formula>$W5=TRUE</formula>
    </cfRule>
  </conditionalFormatting>
  <conditionalFormatting sqref="C5:K24">
    <cfRule type="expression" dxfId="26" priority="2">
      <formula>$AC5=TRUE</formula>
    </cfRule>
    <cfRule type="expression" dxfId="25" priority="3">
      <formula>$AE5=TRUE</formula>
    </cfRule>
    <cfRule type="expression" dxfId="24" priority="4">
      <formula>$AG5=TRUE</formula>
    </cfRule>
  </conditionalFormatting>
  <conditionalFormatting sqref="C28:K47">
    <cfRule type="expression" dxfId="23" priority="5">
      <formula>$AC28=TRUE</formula>
    </cfRule>
    <cfRule type="expression" dxfId="22" priority="6">
      <formula>$AE28=TRUE</formula>
    </cfRule>
    <cfRule type="expression" dxfId="21" priority="7">
      <formula>$AG28=TRUE</formula>
    </cfRule>
  </conditionalFormatting>
  <conditionalFormatting sqref="C51:K70 C28:K47 C5:K24 C74:K93">
    <cfRule type="expression" dxfId="20" priority="11">
      <formula>$AA5=TRUE</formula>
    </cfRule>
  </conditionalFormatting>
  <conditionalFormatting sqref="C51:K70">
    <cfRule type="expression" dxfId="19" priority="8">
      <formula>$AC51=TRUE</formula>
    </cfRule>
    <cfRule type="expression" dxfId="18" priority="9">
      <formula>$AE51=TRUE</formula>
    </cfRule>
    <cfRule type="expression" dxfId="17" priority="10">
      <formula>$AG51=TRUE</formula>
    </cfRule>
  </conditionalFormatting>
  <conditionalFormatting sqref="C74:K93">
    <cfRule type="expression" dxfId="16" priority="12">
      <formula>$AC74=TRUE</formula>
    </cfRule>
    <cfRule type="expression" dxfId="15" priority="13">
      <formula>$AE74=TRUE</formula>
    </cfRule>
    <cfRule type="expression" dxfId="14" priority="14">
      <formula>$AG74=TRUE</formula>
    </cfRule>
  </conditionalFormatting>
  <conditionalFormatting sqref="M5:U24 M28:U47 M51:U70 M74:U93">
    <cfRule type="expression" dxfId="13" priority="15">
      <formula>$X5=TRUE</formula>
    </cfRule>
  </conditionalFormatting>
  <conditionalFormatting sqref="M5:U24">
    <cfRule type="expression" dxfId="12" priority="16">
      <formula>$AD5=TRUE</formula>
    </cfRule>
    <cfRule type="expression" dxfId="11" priority="17">
      <formula>$AF5=TRUE</formula>
    </cfRule>
    <cfRule type="expression" dxfId="10" priority="18">
      <formula>$AH5=TRUE</formula>
    </cfRule>
  </conditionalFormatting>
  <conditionalFormatting sqref="M28:U47">
    <cfRule type="expression" dxfId="9" priority="19">
      <formula>$AD28=TRUE</formula>
    </cfRule>
    <cfRule type="expression" dxfId="8" priority="20">
      <formula>$AF28=TRUE</formula>
    </cfRule>
    <cfRule type="expression" dxfId="7" priority="21">
      <formula>$AH28=TRUE</formula>
    </cfRule>
  </conditionalFormatting>
  <conditionalFormatting sqref="M51:U70 M28:U47 M5:U24 M74:U93">
    <cfRule type="expression" dxfId="6" priority="25">
      <formula>$AB5=TRUE</formula>
    </cfRule>
  </conditionalFormatting>
  <conditionalFormatting sqref="M51:U70">
    <cfRule type="expression" dxfId="5" priority="22">
      <formula>$AD51=TRUE</formula>
    </cfRule>
    <cfRule type="expression" dxfId="4" priority="23">
      <formula>$AF51=TRUE</formula>
    </cfRule>
    <cfRule type="expression" dxfId="3" priority="24">
      <formula>$AH51=TRUE</formula>
    </cfRule>
  </conditionalFormatting>
  <conditionalFormatting sqref="M74:U93">
    <cfRule type="expression" dxfId="2" priority="26">
      <formula>$AD74=TRUE</formula>
    </cfRule>
    <cfRule type="expression" dxfId="1" priority="27">
      <formula>$AF74=TRUE</formula>
    </cfRule>
    <cfRule type="expression" dxfId="0" priority="28">
      <formula>$AH74=TRUE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A86E8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199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64</v>
      </c>
      <c r="E2" s="311" t="s">
        <v>1</v>
      </c>
      <c r="F2" s="312"/>
      <c r="G2" s="14">
        <f t="shared" ref="G2:K2" si="0">G99</f>
        <v>158</v>
      </c>
      <c r="H2" s="15">
        <f t="shared" si="0"/>
        <v>10</v>
      </c>
      <c r="I2" s="15">
        <f t="shared" si="0"/>
        <v>12</v>
      </c>
      <c r="J2" s="16">
        <f t="shared" si="0"/>
        <v>169</v>
      </c>
      <c r="K2" s="17">
        <f t="shared" si="0"/>
        <v>240</v>
      </c>
      <c r="L2" s="18">
        <f>U2+AD2</f>
        <v>240</v>
      </c>
      <c r="M2" s="12"/>
      <c r="N2" s="19">
        <v>24</v>
      </c>
      <c r="O2" s="20" t="s">
        <v>200</v>
      </c>
      <c r="P2" s="21"/>
      <c r="Q2" s="21"/>
      <c r="R2" s="21"/>
      <c r="S2" s="21"/>
      <c r="T2" s="22"/>
      <c r="U2" s="17">
        <f>SUM(AH5:AH13,AH17:AH25,AH29:AH37,AH41:AH49,AH53:AH61,AH65:AH73,AH77:AH85,AH89:AH97)</f>
        <v>83</v>
      </c>
      <c r="V2" s="23"/>
      <c r="W2" s="12"/>
      <c r="X2" s="19">
        <v>40</v>
      </c>
      <c r="Y2" s="20" t="str">
        <f>E2</f>
        <v>Çift Dal: MAKİNE Müh.</v>
      </c>
      <c r="Z2" s="21"/>
      <c r="AA2" s="21"/>
      <c r="AB2" s="21"/>
      <c r="AC2" s="22"/>
      <c r="AD2" s="17">
        <f>SUM(AI5:AI13,AI17:AI25,AI29:AI37,AI41:AI49,AI53:AI61,AI65:AI73,AI77:AI85,AI89:AI97)</f>
        <v>157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53" t="s">
        <v>20</v>
      </c>
      <c r="E5" s="54" t="s">
        <v>21</v>
      </c>
      <c r="F5" s="55" t="b">
        <v>0</v>
      </c>
      <c r="G5" s="56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/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53" t="s">
        <v>22</v>
      </c>
      <c r="E6" s="54" t="s">
        <v>23</v>
      </c>
      <c r="F6" s="55" t="b">
        <v>0</v>
      </c>
      <c r="G6" s="56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/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53" t="s">
        <v>24</v>
      </c>
      <c r="E7" s="54" t="s">
        <v>25</v>
      </c>
      <c r="F7" s="55" t="b">
        <v>0</v>
      </c>
      <c r="G7" s="56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/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53" t="s">
        <v>26</v>
      </c>
      <c r="E8" s="54" t="s">
        <v>27</v>
      </c>
      <c r="F8" s="55" t="b">
        <v>0</v>
      </c>
      <c r="G8" s="56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201</v>
      </c>
      <c r="O8" s="62" t="s">
        <v>202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2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53" t="s">
        <v>30</v>
      </c>
      <c r="E9" s="54" t="s">
        <v>31</v>
      </c>
      <c r="F9" s="55" t="b">
        <v>1</v>
      </c>
      <c r="G9" s="56">
        <v>2</v>
      </c>
      <c r="H9" s="57">
        <v>0</v>
      </c>
      <c r="I9" s="57">
        <v>0</v>
      </c>
      <c r="J9" s="58">
        <f t="shared" si="1"/>
        <v>2</v>
      </c>
      <c r="K9" s="59">
        <v>2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 t="str">
        <f>IF(O9="","",VLOOKUP(O9,İ!$C$101:$K$157,9,0))</f>
        <v/>
      </c>
      <c r="W9" s="52">
        <f t="shared" si="12"/>
        <v>5</v>
      </c>
      <c r="X9" s="61" t="str">
        <f t="shared" ref="X9:Y9" si="22">IF($F9=TRUE,D9,"")</f>
        <v>MAK103</v>
      </c>
      <c r="Y9" s="62" t="str">
        <f t="shared" si="22"/>
        <v>Ölçme Tekniği</v>
      </c>
      <c r="Z9" s="57">
        <f t="shared" ref="Z9:AB9" si="23">IF($F9=TRUE,G9,"")</f>
        <v>2</v>
      </c>
      <c r="AA9" s="57">
        <f t="shared" si="23"/>
        <v>0</v>
      </c>
      <c r="AB9" s="57">
        <f t="shared" si="23"/>
        <v>0</v>
      </c>
      <c r="AC9" s="58">
        <f t="shared" si="5"/>
        <v>2</v>
      </c>
      <c r="AD9" s="59">
        <f t="shared" ref="AD9:AE9" si="24">IF($F9=TRUE,K9,"")</f>
        <v>2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2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53" t="s">
        <v>32</v>
      </c>
      <c r="E10" s="54" t="s">
        <v>33</v>
      </c>
      <c r="F10" s="55" t="b">
        <v>0</v>
      </c>
      <c r="G10" s="56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53" t="s">
        <v>34</v>
      </c>
      <c r="E11" s="54" t="s">
        <v>35</v>
      </c>
      <c r="F11" s="55" t="b">
        <v>0</v>
      </c>
      <c r="G11" s="56">
        <v>1</v>
      </c>
      <c r="H11" s="57">
        <v>2</v>
      </c>
      <c r="I11" s="57">
        <v>0</v>
      </c>
      <c r="J11" s="58">
        <f t="shared" si="1"/>
        <v>2</v>
      </c>
      <c r="K11" s="59">
        <v>4</v>
      </c>
      <c r="L11" s="60"/>
      <c r="M11" s="52">
        <f t="shared" si="11"/>
        <v>7</v>
      </c>
      <c r="N11" s="61" t="s">
        <v>34</v>
      </c>
      <c r="O11" s="62" t="s">
        <v>35</v>
      </c>
      <c r="P11" s="57" t="b">
        <v>0</v>
      </c>
      <c r="Q11" s="57">
        <v>1</v>
      </c>
      <c r="R11" s="57">
        <v>2</v>
      </c>
      <c r="S11" s="57">
        <v>0</v>
      </c>
      <c r="T11" s="58">
        <f t="shared" si="2"/>
        <v>2</v>
      </c>
      <c r="U11" s="59">
        <v>4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4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>
        <f t="shared" si="10"/>
        <v>8</v>
      </c>
      <c r="D12" s="53" t="s">
        <v>38</v>
      </c>
      <c r="E12" s="54" t="s">
        <v>39</v>
      </c>
      <c r="F12" s="55" t="b">
        <v>0</v>
      </c>
      <c r="G12" s="56">
        <v>2</v>
      </c>
      <c r="H12" s="57">
        <v>1</v>
      </c>
      <c r="I12" s="57">
        <v>0</v>
      </c>
      <c r="J12" s="58">
        <f t="shared" si="1"/>
        <v>2.5</v>
      </c>
      <c r="K12" s="59">
        <v>2</v>
      </c>
      <c r="L12" s="60"/>
      <c r="M12" s="52">
        <f t="shared" si="11"/>
        <v>8</v>
      </c>
      <c r="N12" s="61" t="s">
        <v>38</v>
      </c>
      <c r="O12" s="62" t="s">
        <v>39</v>
      </c>
      <c r="P12" s="57" t="b">
        <v>0</v>
      </c>
      <c r="Q12" s="57">
        <v>2</v>
      </c>
      <c r="R12" s="57">
        <v>1</v>
      </c>
      <c r="S12" s="57">
        <v>0</v>
      </c>
      <c r="T12" s="58">
        <f t="shared" si="2"/>
        <v>2.5</v>
      </c>
      <c r="U12" s="59">
        <v>2</v>
      </c>
      <c r="V12" s="60"/>
      <c r="W12" s="52">
        <f t="shared" si="12"/>
        <v>8</v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2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53"/>
      <c r="E13" s="54"/>
      <c r="F13" s="55" t="b">
        <v>0</v>
      </c>
      <c r="G13" s="56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303" t="s">
        <v>40</v>
      </c>
      <c r="F14" s="304"/>
      <c r="G14" s="74">
        <f t="shared" ref="G14:K14" si="37">+SUM(G5:G13)</f>
        <v>18</v>
      </c>
      <c r="H14" s="75">
        <f t="shared" si="37"/>
        <v>5</v>
      </c>
      <c r="I14" s="75">
        <f t="shared" si="37"/>
        <v>4</v>
      </c>
      <c r="J14" s="75">
        <f t="shared" si="37"/>
        <v>22.5</v>
      </c>
      <c r="K14" s="76">
        <f t="shared" si="37"/>
        <v>29</v>
      </c>
      <c r="L14" s="77"/>
      <c r="M14" s="72"/>
      <c r="N14" s="73"/>
      <c r="O14" s="78" t="s">
        <v>40</v>
      </c>
      <c r="P14" s="74"/>
      <c r="Q14" s="74">
        <f t="shared" ref="Q14:U14" si="38">+SUM(Q5:Q13)</f>
        <v>16</v>
      </c>
      <c r="R14" s="75">
        <f t="shared" si="38"/>
        <v>5</v>
      </c>
      <c r="S14" s="75">
        <f t="shared" si="38"/>
        <v>4</v>
      </c>
      <c r="T14" s="75">
        <f t="shared" si="38"/>
        <v>20.5</v>
      </c>
      <c r="U14" s="76">
        <f t="shared" si="38"/>
        <v>27</v>
      </c>
      <c r="V14" s="77"/>
      <c r="W14" s="72"/>
      <c r="X14" s="73"/>
      <c r="Y14" s="78" t="s">
        <v>40</v>
      </c>
      <c r="Z14" s="74">
        <f t="shared" ref="Z14:AD14" si="39">+SUM(Z5:Z13)</f>
        <v>2</v>
      </c>
      <c r="AA14" s="75">
        <f t="shared" si="39"/>
        <v>0</v>
      </c>
      <c r="AB14" s="75">
        <f t="shared" si="39"/>
        <v>0</v>
      </c>
      <c r="AC14" s="75">
        <f t="shared" si="39"/>
        <v>2</v>
      </c>
      <c r="AD14" s="76">
        <f t="shared" si="39"/>
        <v>2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1"/>
      <c r="E15" s="301" t="s">
        <v>41</v>
      </c>
      <c r="F15" s="302"/>
      <c r="G15" s="82">
        <f t="shared" ref="G15:K15" si="40">G14</f>
        <v>18</v>
      </c>
      <c r="H15" s="83">
        <f t="shared" si="40"/>
        <v>5</v>
      </c>
      <c r="I15" s="83">
        <f t="shared" si="40"/>
        <v>4</v>
      </c>
      <c r="J15" s="83">
        <f t="shared" si="40"/>
        <v>22.5</v>
      </c>
      <c r="K15" s="84">
        <f t="shared" si="40"/>
        <v>29</v>
      </c>
      <c r="L15" s="85"/>
      <c r="M15" s="86"/>
      <c r="N15" s="87"/>
      <c r="O15" s="88" t="s">
        <v>41</v>
      </c>
      <c r="P15" s="89"/>
      <c r="Q15" s="90">
        <f t="shared" ref="Q15:U15" si="41">Q14</f>
        <v>16</v>
      </c>
      <c r="R15" s="90">
        <f t="shared" si="41"/>
        <v>5</v>
      </c>
      <c r="S15" s="90">
        <f t="shared" si="41"/>
        <v>4</v>
      </c>
      <c r="T15" s="83">
        <f t="shared" si="41"/>
        <v>20.5</v>
      </c>
      <c r="U15" s="91">
        <f t="shared" si="41"/>
        <v>27</v>
      </c>
      <c r="V15" s="92"/>
      <c r="W15" s="86"/>
      <c r="X15" s="87"/>
      <c r="Y15" s="88" t="s">
        <v>41</v>
      </c>
      <c r="Z15" s="90">
        <f t="shared" ref="Z15:AD15" si="42">Z14</f>
        <v>2</v>
      </c>
      <c r="AA15" s="90">
        <f t="shared" si="42"/>
        <v>0</v>
      </c>
      <c r="AB15" s="90">
        <f t="shared" si="42"/>
        <v>0</v>
      </c>
      <c r="AC15" s="83">
        <f t="shared" si="42"/>
        <v>2</v>
      </c>
      <c r="AD15" s="91">
        <f t="shared" si="42"/>
        <v>2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6" t="s">
        <v>6</v>
      </c>
      <c r="E16" s="46" t="s">
        <v>7</v>
      </c>
      <c r="F16" s="47" t="s">
        <v>15</v>
      </c>
      <c r="G16" s="47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53" t="s">
        <v>43</v>
      </c>
      <c r="E17" s="54" t="s">
        <v>44</v>
      </c>
      <c r="F17" s="55" t="b">
        <v>0</v>
      </c>
      <c r="G17" s="56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53" t="s">
        <v>45</v>
      </c>
      <c r="E18" s="54" t="s">
        <v>46</v>
      </c>
      <c r="F18" s="55" t="b">
        <v>0</v>
      </c>
      <c r="G18" s="56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53" t="s">
        <v>47</v>
      </c>
      <c r="E19" s="54" t="s">
        <v>48</v>
      </c>
      <c r="F19" s="55" t="b">
        <v>1</v>
      </c>
      <c r="G19" s="56">
        <v>3</v>
      </c>
      <c r="H19" s="57">
        <v>0</v>
      </c>
      <c r="I19" s="57">
        <v>0</v>
      </c>
      <c r="J19" s="58">
        <f t="shared" si="43"/>
        <v>3</v>
      </c>
      <c r="K19" s="59">
        <v>4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MAK102</v>
      </c>
      <c r="Y19" s="62" t="str">
        <f t="shared" si="58"/>
        <v>Statik</v>
      </c>
      <c r="Z19" s="57">
        <f t="shared" ref="Z19:AB19" si="59">IF($F19=TRUE,G19,"")</f>
        <v>3</v>
      </c>
      <c r="AA19" s="57">
        <f t="shared" si="59"/>
        <v>0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4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4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53" t="s">
        <v>50</v>
      </c>
      <c r="E20" s="54" t="s">
        <v>37</v>
      </c>
      <c r="F20" s="55" t="b">
        <v>1</v>
      </c>
      <c r="G20" s="56">
        <v>1</v>
      </c>
      <c r="H20" s="57">
        <v>2</v>
      </c>
      <c r="I20" s="57">
        <v>0</v>
      </c>
      <c r="J20" s="58">
        <f t="shared" si="43"/>
        <v>2</v>
      </c>
      <c r="K20" s="59">
        <v>3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 t="str">
        <f>IF(O20="","",VLOOKUP(O20,İ!$C$101:$K$157,9,0))</f>
        <v/>
      </c>
      <c r="W20" s="52">
        <f t="shared" si="54"/>
        <v>4</v>
      </c>
      <c r="X20" s="61" t="str">
        <f t="shared" ref="X20:Y20" si="61">IF($F20=TRUE,D20,"")</f>
        <v>MAK104</v>
      </c>
      <c r="Y20" s="62" t="str">
        <f t="shared" si="61"/>
        <v>Bilgisayar Destekli Teknik Resim</v>
      </c>
      <c r="Z20" s="57">
        <f t="shared" ref="Z20:AB20" si="62">IF($F20=TRUE,G20,"")</f>
        <v>1</v>
      </c>
      <c r="AA20" s="57">
        <f t="shared" si="62"/>
        <v>2</v>
      </c>
      <c r="AB20" s="57">
        <f t="shared" si="62"/>
        <v>0</v>
      </c>
      <c r="AC20" s="58">
        <f t="shared" si="47"/>
        <v>2</v>
      </c>
      <c r="AD20" s="59">
        <f t="shared" ref="AD20:AE20" si="63">IF($F20=TRUE,K20,"")</f>
        <v>3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3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53" t="s">
        <v>51</v>
      </c>
      <c r="E21" s="54" t="s">
        <v>52</v>
      </c>
      <c r="F21" s="55" t="b">
        <v>0</v>
      </c>
      <c r="G21" s="56">
        <v>1</v>
      </c>
      <c r="H21" s="57">
        <v>2</v>
      </c>
      <c r="I21" s="57">
        <v>0</v>
      </c>
      <c r="J21" s="58">
        <f t="shared" si="43"/>
        <v>2</v>
      </c>
      <c r="K21" s="59">
        <v>4</v>
      </c>
      <c r="L21" s="60"/>
      <c r="M21" s="52">
        <f t="shared" si="53"/>
        <v>5</v>
      </c>
      <c r="N21" s="61" t="s">
        <v>203</v>
      </c>
      <c r="O21" s="62" t="s">
        <v>188</v>
      </c>
      <c r="P21" s="57" t="s">
        <v>204</v>
      </c>
      <c r="Q21" s="57">
        <v>2</v>
      </c>
      <c r="R21" s="57">
        <v>2</v>
      </c>
      <c r="S21" s="57">
        <v>0</v>
      </c>
      <c r="T21" s="58">
        <f t="shared" si="44"/>
        <v>3</v>
      </c>
      <c r="U21" s="59">
        <v>5</v>
      </c>
      <c r="V21" s="60" t="s">
        <v>205</v>
      </c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53" t="s">
        <v>53</v>
      </c>
      <c r="E22" s="54" t="s">
        <v>54</v>
      </c>
      <c r="F22" s="55" t="b">
        <v>0</v>
      </c>
      <c r="G22" s="56">
        <v>3</v>
      </c>
      <c r="H22" s="57">
        <v>0</v>
      </c>
      <c r="I22" s="57">
        <v>0</v>
      </c>
      <c r="J22" s="58">
        <f t="shared" si="43"/>
        <v>3</v>
      </c>
      <c r="K22" s="59">
        <v>4</v>
      </c>
      <c r="L22" s="60"/>
      <c r="M22" s="52">
        <f t="shared" si="53"/>
        <v>6</v>
      </c>
      <c r="N22" s="61" t="s">
        <v>206</v>
      </c>
      <c r="O22" s="62" t="s">
        <v>207</v>
      </c>
      <c r="P22" s="57" t="b">
        <v>0</v>
      </c>
      <c r="Q22" s="57">
        <v>3</v>
      </c>
      <c r="R22" s="57">
        <v>0</v>
      </c>
      <c r="S22" s="57">
        <v>0</v>
      </c>
      <c r="T22" s="58">
        <f t="shared" si="44"/>
        <v>3</v>
      </c>
      <c r="U22" s="59">
        <v>5</v>
      </c>
      <c r="V22" s="60" t="s">
        <v>208</v>
      </c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4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53" t="s">
        <v>55</v>
      </c>
      <c r="E23" s="54" t="s">
        <v>56</v>
      </c>
      <c r="F23" s="55" t="b">
        <v>0</v>
      </c>
      <c r="G23" s="56">
        <v>1</v>
      </c>
      <c r="H23" s="57">
        <v>0</v>
      </c>
      <c r="I23" s="57">
        <v>0</v>
      </c>
      <c r="J23" s="58">
        <f t="shared" si="43"/>
        <v>1</v>
      </c>
      <c r="K23" s="59">
        <v>2</v>
      </c>
      <c r="L23" s="60"/>
      <c r="M23" s="52">
        <f t="shared" si="53"/>
        <v>7</v>
      </c>
      <c r="N23" s="61" t="s">
        <v>55</v>
      </c>
      <c r="O23" s="62" t="s">
        <v>56</v>
      </c>
      <c r="P23" s="57" t="b">
        <v>0</v>
      </c>
      <c r="Q23" s="57">
        <v>1</v>
      </c>
      <c r="R23" s="57">
        <v>0</v>
      </c>
      <c r="S23" s="57">
        <v>0</v>
      </c>
      <c r="T23" s="58">
        <f t="shared" si="44"/>
        <v>1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>
        <f t="shared" si="52"/>
        <v>8</v>
      </c>
      <c r="D24" s="53" t="s">
        <v>57</v>
      </c>
      <c r="E24" s="54" t="s">
        <v>58</v>
      </c>
      <c r="F24" s="55" t="b">
        <v>0</v>
      </c>
      <c r="G24" s="56">
        <v>2</v>
      </c>
      <c r="H24" s="57">
        <v>1</v>
      </c>
      <c r="I24" s="57">
        <v>0</v>
      </c>
      <c r="J24" s="58">
        <f t="shared" si="43"/>
        <v>2.5</v>
      </c>
      <c r="K24" s="59">
        <v>2</v>
      </c>
      <c r="L24" s="60"/>
      <c r="M24" s="52">
        <f t="shared" si="53"/>
        <v>8</v>
      </c>
      <c r="N24" s="61" t="s">
        <v>57</v>
      </c>
      <c r="O24" s="62" t="s">
        <v>58</v>
      </c>
      <c r="P24" s="57" t="b">
        <v>0</v>
      </c>
      <c r="Q24" s="57">
        <v>2</v>
      </c>
      <c r="R24" s="57">
        <v>1</v>
      </c>
      <c r="S24" s="57">
        <v>0</v>
      </c>
      <c r="T24" s="58">
        <f t="shared" si="44"/>
        <v>2.5</v>
      </c>
      <c r="U24" s="59">
        <v>2</v>
      </c>
      <c r="V24" s="60"/>
      <c r="W24" s="52">
        <f t="shared" si="54"/>
        <v>8</v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2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53"/>
      <c r="E25" s="54"/>
      <c r="F25" s="55" t="b">
        <v>0</v>
      </c>
      <c r="G25" s="56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303" t="s">
        <v>40</v>
      </c>
      <c r="F26" s="304"/>
      <c r="G26" s="74">
        <f t="shared" ref="G26:K26" si="79">+SUM(G17:G25)</f>
        <v>18</v>
      </c>
      <c r="H26" s="75">
        <f t="shared" si="79"/>
        <v>5</v>
      </c>
      <c r="I26" s="75">
        <f t="shared" si="79"/>
        <v>2</v>
      </c>
      <c r="J26" s="75">
        <f t="shared" si="79"/>
        <v>21.5</v>
      </c>
      <c r="K26" s="76">
        <f t="shared" si="79"/>
        <v>31</v>
      </c>
      <c r="L26" s="77"/>
      <c r="M26" s="72"/>
      <c r="N26" s="73"/>
      <c r="O26" s="78" t="s">
        <v>40</v>
      </c>
      <c r="P26" s="74"/>
      <c r="Q26" s="74">
        <f t="shared" ref="Q26:U26" si="80">+SUM(Q17:Q25)</f>
        <v>15</v>
      </c>
      <c r="R26" s="75">
        <f t="shared" si="80"/>
        <v>3</v>
      </c>
      <c r="S26" s="75">
        <f t="shared" si="80"/>
        <v>2</v>
      </c>
      <c r="T26" s="75">
        <f t="shared" si="80"/>
        <v>17.5</v>
      </c>
      <c r="U26" s="76">
        <f t="shared" si="80"/>
        <v>26</v>
      </c>
      <c r="V26" s="77"/>
      <c r="W26" s="72"/>
      <c r="X26" s="73"/>
      <c r="Y26" s="78" t="s">
        <v>40</v>
      </c>
      <c r="Z26" s="74">
        <f t="shared" ref="Z26:AD26" si="81">+SUM(Z17:Z25)</f>
        <v>4</v>
      </c>
      <c r="AA26" s="75">
        <f t="shared" si="81"/>
        <v>2</v>
      </c>
      <c r="AB26" s="75">
        <f t="shared" si="81"/>
        <v>0</v>
      </c>
      <c r="AC26" s="75">
        <f t="shared" si="81"/>
        <v>5</v>
      </c>
      <c r="AD26" s="76">
        <f t="shared" si="81"/>
        <v>7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301" t="s">
        <v>41</v>
      </c>
      <c r="F27" s="302"/>
      <c r="G27" s="90">
        <f t="shared" ref="G27:K27" si="82">G26+G15</f>
        <v>36</v>
      </c>
      <c r="H27" s="90">
        <f t="shared" si="82"/>
        <v>10</v>
      </c>
      <c r="I27" s="90">
        <f t="shared" si="82"/>
        <v>6</v>
      </c>
      <c r="J27" s="90">
        <f t="shared" si="82"/>
        <v>44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31</v>
      </c>
      <c r="R27" s="90">
        <f t="shared" si="83"/>
        <v>8</v>
      </c>
      <c r="S27" s="90">
        <f t="shared" si="83"/>
        <v>6</v>
      </c>
      <c r="T27" s="90">
        <f t="shared" si="83"/>
        <v>38</v>
      </c>
      <c r="U27" s="91">
        <f t="shared" si="83"/>
        <v>53</v>
      </c>
      <c r="V27" s="92"/>
      <c r="W27" s="86"/>
      <c r="X27" s="87"/>
      <c r="Y27" s="88" t="s">
        <v>41</v>
      </c>
      <c r="Z27" s="90">
        <f t="shared" ref="Z27:AD27" si="84">Z26+Z15</f>
        <v>6</v>
      </c>
      <c r="AA27" s="90">
        <f t="shared" si="84"/>
        <v>2</v>
      </c>
      <c r="AB27" s="90">
        <f t="shared" si="84"/>
        <v>0</v>
      </c>
      <c r="AC27" s="90">
        <f t="shared" si="84"/>
        <v>7</v>
      </c>
      <c r="AD27" s="91">
        <f t="shared" si="84"/>
        <v>9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6" t="s">
        <v>6</v>
      </c>
      <c r="E28" s="46" t="s">
        <v>7</v>
      </c>
      <c r="F28" s="47" t="s">
        <v>15</v>
      </c>
      <c r="G28" s="47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53" t="s">
        <v>61</v>
      </c>
      <c r="E29" s="54" t="s">
        <v>62</v>
      </c>
      <c r="F29" s="55" t="b">
        <v>0</v>
      </c>
      <c r="G29" s="56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 t="s">
        <v>61</v>
      </c>
      <c r="O29" s="62" t="s">
        <v>62</v>
      </c>
      <c r="P29" s="57" t="b">
        <v>1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4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4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53" t="s">
        <v>63</v>
      </c>
      <c r="E30" s="54" t="s">
        <v>64</v>
      </c>
      <c r="F30" s="55" t="b">
        <v>1</v>
      </c>
      <c r="G30" s="56">
        <v>3</v>
      </c>
      <c r="H30" s="57">
        <v>0</v>
      </c>
      <c r="I30" s="57">
        <v>0</v>
      </c>
      <c r="J30" s="58">
        <f t="shared" si="85"/>
        <v>3</v>
      </c>
      <c r="K30" s="59">
        <v>5</v>
      </c>
      <c r="L30" s="60"/>
      <c r="M30" s="52">
        <f t="shared" ref="M30:M37" si="95">IF($D30="","",MAX(M$29:M29)+1)</f>
        <v>2</v>
      </c>
      <c r="N30" s="61"/>
      <c r="O30" s="62"/>
      <c r="P30" s="57"/>
      <c r="Q30" s="57"/>
      <c r="R30" s="57"/>
      <c r="S30" s="57"/>
      <c r="T30" s="58" t="str">
        <f t="shared" si="86"/>
        <v/>
      </c>
      <c r="U30" s="59"/>
      <c r="V30" s="60"/>
      <c r="W30" s="52">
        <f t="shared" ref="W30:W37" si="96">IF($D30="","",MAX(W$29:W29)+1)</f>
        <v>2</v>
      </c>
      <c r="X30" s="61" t="str">
        <f t="shared" ref="X30:Y30" si="97">IF($F30=TRUE,D30,"")</f>
        <v>MAK201</v>
      </c>
      <c r="Y30" s="62" t="str">
        <f t="shared" si="97"/>
        <v>Malzeme Bilimi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0</v>
      </c>
      <c r="AC30" s="58">
        <f t="shared" si="89"/>
        <v>3</v>
      </c>
      <c r="AD30" s="59">
        <f t="shared" ref="AD30:AE30" si="99">IF($F30=TRUE,K30,"")</f>
        <v>5</v>
      </c>
      <c r="AE30" s="60">
        <f t="shared" si="99"/>
        <v>0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5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53" t="s">
        <v>66</v>
      </c>
      <c r="E31" s="54" t="s">
        <v>67</v>
      </c>
      <c r="F31" s="55" t="b">
        <v>1</v>
      </c>
      <c r="G31" s="56">
        <v>3</v>
      </c>
      <c r="H31" s="57">
        <v>0</v>
      </c>
      <c r="I31" s="57">
        <v>0</v>
      </c>
      <c r="J31" s="58">
        <f t="shared" si="85"/>
        <v>3</v>
      </c>
      <c r="K31" s="59">
        <v>5</v>
      </c>
      <c r="L31" s="60"/>
      <c r="M31" s="52">
        <f t="shared" si="95"/>
        <v>3</v>
      </c>
      <c r="N31" s="61"/>
      <c r="O31" s="62"/>
      <c r="P31" s="57"/>
      <c r="Q31" s="57"/>
      <c r="R31" s="57"/>
      <c r="S31" s="57"/>
      <c r="T31" s="58" t="str">
        <f t="shared" si="86"/>
        <v/>
      </c>
      <c r="U31" s="59"/>
      <c r="V31" s="60"/>
      <c r="W31" s="52">
        <f t="shared" si="96"/>
        <v>3</v>
      </c>
      <c r="X31" s="61" t="str">
        <f t="shared" ref="X31:Y31" si="100">IF($F31=TRUE,D31,"")</f>
        <v>MAK203</v>
      </c>
      <c r="Y31" s="62" t="str">
        <f t="shared" si="100"/>
        <v>Mukavemet I</v>
      </c>
      <c r="Z31" s="57">
        <f t="shared" ref="Z31:AB31" si="101">IF($F31=TRUE,G31,"")</f>
        <v>3</v>
      </c>
      <c r="AA31" s="57">
        <f t="shared" si="101"/>
        <v>0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>
        <f t="shared" si="102"/>
        <v>0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53" t="s">
        <v>70</v>
      </c>
      <c r="E32" s="54" t="s">
        <v>71</v>
      </c>
      <c r="F32" s="55" t="b">
        <v>1</v>
      </c>
      <c r="G32" s="56">
        <v>3</v>
      </c>
      <c r="H32" s="57">
        <v>0</v>
      </c>
      <c r="I32" s="57">
        <v>0</v>
      </c>
      <c r="J32" s="58">
        <f t="shared" si="85"/>
        <v>3</v>
      </c>
      <c r="K32" s="59">
        <v>5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MAK205</v>
      </c>
      <c r="Y32" s="62" t="str">
        <f t="shared" si="103"/>
        <v>Dinamik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0</v>
      </c>
      <c r="AC32" s="58">
        <f t="shared" si="89"/>
        <v>3</v>
      </c>
      <c r="AD32" s="59">
        <f t="shared" ref="AD32:AE32" si="105">IF($F32=TRUE,K32,"")</f>
        <v>5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5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53" t="s">
        <v>73</v>
      </c>
      <c r="E33" s="54" t="s">
        <v>74</v>
      </c>
      <c r="F33" s="55" t="b">
        <v>1</v>
      </c>
      <c r="G33" s="56">
        <v>3</v>
      </c>
      <c r="H33" s="57">
        <v>0</v>
      </c>
      <c r="I33" s="57">
        <v>0</v>
      </c>
      <c r="J33" s="58">
        <f t="shared" si="85"/>
        <v>3</v>
      </c>
      <c r="K33" s="59">
        <v>5</v>
      </c>
      <c r="L33" s="60"/>
      <c r="M33" s="52">
        <f t="shared" si="95"/>
        <v>5</v>
      </c>
      <c r="N33" s="61"/>
      <c r="O33" s="62"/>
      <c r="P33" s="57"/>
      <c r="Q33" s="57"/>
      <c r="R33" s="57"/>
      <c r="S33" s="57"/>
      <c r="T33" s="58" t="str">
        <f t="shared" si="86"/>
        <v/>
      </c>
      <c r="U33" s="59"/>
      <c r="V33" s="60"/>
      <c r="W33" s="52">
        <f t="shared" si="96"/>
        <v>5</v>
      </c>
      <c r="X33" s="61" t="str">
        <f t="shared" ref="X33:Y33" si="106">IF($F33=TRUE,D33,"")</f>
        <v>MAK207</v>
      </c>
      <c r="Y33" s="62" t="str">
        <f t="shared" si="106"/>
        <v>Termodinamik 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5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5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53" t="s">
        <v>75</v>
      </c>
      <c r="E34" s="54" t="s">
        <v>76</v>
      </c>
      <c r="F34" s="55" t="b">
        <v>1</v>
      </c>
      <c r="G34" s="56">
        <v>3</v>
      </c>
      <c r="H34" s="57">
        <v>0</v>
      </c>
      <c r="I34" s="57">
        <v>0</v>
      </c>
      <c r="J34" s="58">
        <f t="shared" si="85"/>
        <v>3</v>
      </c>
      <c r="K34" s="59">
        <v>4</v>
      </c>
      <c r="L34" s="60"/>
      <c r="M34" s="52">
        <f t="shared" si="95"/>
        <v>6</v>
      </c>
      <c r="N34" s="61"/>
      <c r="O34" s="62"/>
      <c r="P34" s="57"/>
      <c r="Q34" s="57"/>
      <c r="R34" s="57"/>
      <c r="S34" s="57"/>
      <c r="T34" s="58" t="str">
        <f t="shared" si="86"/>
        <v/>
      </c>
      <c r="U34" s="59"/>
      <c r="V34" s="60"/>
      <c r="W34" s="52">
        <f t="shared" si="96"/>
        <v>6</v>
      </c>
      <c r="X34" s="61" t="str">
        <f t="shared" ref="X34:Y34" si="109">IF($F34=TRUE,D34,"")</f>
        <v>MAK209</v>
      </c>
      <c r="Y34" s="62" t="str">
        <f t="shared" si="109"/>
        <v>Elektrik Elektronik Bilgisi</v>
      </c>
      <c r="Z34" s="57">
        <f t="shared" ref="Z34:AB34" si="110">IF($F34=TRUE,G34,"")</f>
        <v>3</v>
      </c>
      <c r="AA34" s="57">
        <f t="shared" si="110"/>
        <v>0</v>
      </c>
      <c r="AB34" s="57">
        <f t="shared" si="110"/>
        <v>0</v>
      </c>
      <c r="AC34" s="58">
        <f t="shared" si="89"/>
        <v>3</v>
      </c>
      <c r="AD34" s="59">
        <f t="shared" ref="AD34:AE34" si="111">IF($F34=TRUE,K34,"")</f>
        <v>4</v>
      </c>
      <c r="AE34" s="60">
        <f t="shared" si="111"/>
        <v>0</v>
      </c>
      <c r="AF34" s="63"/>
      <c r="AG34" s="67">
        <f t="shared" si="91"/>
        <v>0</v>
      </c>
      <c r="AH34" s="68">
        <f t="shared" si="92"/>
        <v>0</v>
      </c>
      <c r="AI34" s="63">
        <f t="shared" si="93"/>
        <v>4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53" t="s">
        <v>77</v>
      </c>
      <c r="E35" s="54" t="s">
        <v>78</v>
      </c>
      <c r="F35" s="55" t="b">
        <v>0</v>
      </c>
      <c r="G35" s="56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53"/>
      <c r="E36" s="54"/>
      <c r="F36" s="55" t="b">
        <v>0</v>
      </c>
      <c r="G36" s="56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53"/>
      <c r="E37" s="54"/>
      <c r="F37" s="55" t="b">
        <v>0</v>
      </c>
      <c r="G37" s="56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303" t="s">
        <v>40</v>
      </c>
      <c r="F38" s="304"/>
      <c r="G38" s="74">
        <f t="shared" ref="G38:K38" si="121">+SUM(G29:G37)</f>
        <v>20</v>
      </c>
      <c r="H38" s="75">
        <f t="shared" si="121"/>
        <v>0</v>
      </c>
      <c r="I38" s="75">
        <f t="shared" si="121"/>
        <v>0</v>
      </c>
      <c r="J38" s="75">
        <f t="shared" si="121"/>
        <v>20</v>
      </c>
      <c r="K38" s="76">
        <f t="shared" si="121"/>
        <v>30</v>
      </c>
      <c r="L38" s="77"/>
      <c r="M38" s="72"/>
      <c r="N38" s="73"/>
      <c r="O38" s="78" t="s">
        <v>40</v>
      </c>
      <c r="P38" s="74"/>
      <c r="Q38" s="74">
        <f t="shared" ref="Q38:U38" si="122">+SUM(Q29:Q37)</f>
        <v>5</v>
      </c>
      <c r="R38" s="75">
        <f t="shared" si="122"/>
        <v>0</v>
      </c>
      <c r="S38" s="75">
        <f t="shared" si="122"/>
        <v>0</v>
      </c>
      <c r="T38" s="75">
        <f t="shared" si="122"/>
        <v>5</v>
      </c>
      <c r="U38" s="76">
        <f t="shared" si="122"/>
        <v>6</v>
      </c>
      <c r="V38" s="77"/>
      <c r="W38" s="72"/>
      <c r="X38" s="73"/>
      <c r="Y38" s="78" t="s">
        <v>40</v>
      </c>
      <c r="Z38" s="74">
        <f t="shared" ref="Z38:AD38" si="123">+SUM(Z29:Z37)</f>
        <v>15</v>
      </c>
      <c r="AA38" s="75">
        <f t="shared" si="123"/>
        <v>0</v>
      </c>
      <c r="AB38" s="75">
        <f t="shared" si="123"/>
        <v>0</v>
      </c>
      <c r="AC38" s="75">
        <f t="shared" si="123"/>
        <v>15</v>
      </c>
      <c r="AD38" s="76">
        <f t="shared" si="123"/>
        <v>24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301" t="s">
        <v>41</v>
      </c>
      <c r="F39" s="302"/>
      <c r="G39" s="90">
        <f t="shared" ref="G39:K39" si="124">G38+G27</f>
        <v>56</v>
      </c>
      <c r="H39" s="90">
        <f t="shared" si="124"/>
        <v>10</v>
      </c>
      <c r="I39" s="90">
        <f t="shared" si="124"/>
        <v>6</v>
      </c>
      <c r="J39" s="90">
        <f t="shared" si="124"/>
        <v>64</v>
      </c>
      <c r="K39" s="91">
        <f t="shared" si="124"/>
        <v>90</v>
      </c>
      <c r="L39" s="92"/>
      <c r="M39" s="86"/>
      <c r="N39" s="87"/>
      <c r="O39" s="88" t="s">
        <v>41</v>
      </c>
      <c r="P39" s="89"/>
      <c r="Q39" s="90">
        <f t="shared" ref="Q39:U39" si="125">Q38+Q27</f>
        <v>36</v>
      </c>
      <c r="R39" s="90">
        <f t="shared" si="125"/>
        <v>8</v>
      </c>
      <c r="S39" s="90">
        <f t="shared" si="125"/>
        <v>6</v>
      </c>
      <c r="T39" s="90">
        <f t="shared" si="125"/>
        <v>43</v>
      </c>
      <c r="U39" s="91">
        <f t="shared" si="125"/>
        <v>59</v>
      </c>
      <c r="V39" s="92"/>
      <c r="W39" s="86"/>
      <c r="X39" s="87"/>
      <c r="Y39" s="88" t="s">
        <v>41</v>
      </c>
      <c r="Z39" s="90">
        <f t="shared" ref="Z39:AD39" si="126">Z38+Z27</f>
        <v>21</v>
      </c>
      <c r="AA39" s="90">
        <f t="shared" si="126"/>
        <v>2</v>
      </c>
      <c r="AB39" s="90">
        <f t="shared" si="126"/>
        <v>0</v>
      </c>
      <c r="AC39" s="90">
        <f t="shared" si="126"/>
        <v>22</v>
      </c>
      <c r="AD39" s="91">
        <f t="shared" si="126"/>
        <v>33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6" t="s">
        <v>6</v>
      </c>
      <c r="E40" s="46" t="s">
        <v>7</v>
      </c>
      <c r="F40" s="47" t="s">
        <v>15</v>
      </c>
      <c r="G40" s="47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53" t="s">
        <v>80</v>
      </c>
      <c r="E41" s="54" t="s">
        <v>81</v>
      </c>
      <c r="F41" s="55" t="b">
        <v>1</v>
      </c>
      <c r="G41" s="56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4</v>
      </c>
      <c r="L41" s="60"/>
      <c r="M41" s="52">
        <f>IF($D41="","",1)</f>
        <v>1</v>
      </c>
      <c r="N41" s="61" t="str">
        <f>IF(O41="","",VLOOKUP(O41,İ!$C$101:$K$157,2,0))</f>
        <v/>
      </c>
      <c r="O41" s="62"/>
      <c r="P41" s="57"/>
      <c r="Q41" s="57" t="str">
        <f>IF(O41="","",VLOOKUP(O41,İ!$C$101:$K$157,4,0))</f>
        <v/>
      </c>
      <c r="R41" s="57" t="str">
        <f>IF(O41="","",VLOOKUP(O41,İ!$C$101:$K$157,5,0))</f>
        <v/>
      </c>
      <c r="S41" s="57" t="str">
        <f>IF(O41="","",VLOOKUP(O41,İ!$C$101:$K$157,6,0))</f>
        <v/>
      </c>
      <c r="T41" s="58" t="str">
        <f t="shared" ref="T41:T49" si="128">IF(Q41="","",Q41+(R41+S41)/2)</f>
        <v/>
      </c>
      <c r="U41" s="59" t="str">
        <f>IF(O41="","",VLOOKUP(O41,İ!$C$101:$K$157,8,0))</f>
        <v/>
      </c>
      <c r="V41" s="60" t="str">
        <f>IF(O41="","",VLOOKUP(O41,İ!$C$101:$K$157,9,0))</f>
        <v/>
      </c>
      <c r="W41" s="52">
        <f>IF($D41="","",1)</f>
        <v>1</v>
      </c>
      <c r="X41" s="61" t="str">
        <f t="shared" ref="X41:Y41" si="129">IF($F41=TRUE,D41,"")</f>
        <v>MAK202</v>
      </c>
      <c r="Y41" s="62" t="str">
        <f t="shared" si="129"/>
        <v>Mühendislik Malzemeleri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4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4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53" t="s">
        <v>82</v>
      </c>
      <c r="E42" s="54" t="s">
        <v>83</v>
      </c>
      <c r="F42" s="55" t="b">
        <v>1</v>
      </c>
      <c r="G42" s="56">
        <v>3</v>
      </c>
      <c r="H42" s="57">
        <v>0</v>
      </c>
      <c r="I42" s="57">
        <v>0</v>
      </c>
      <c r="J42" s="58">
        <f t="shared" si="127"/>
        <v>3</v>
      </c>
      <c r="K42" s="59">
        <v>4</v>
      </c>
      <c r="L42" s="60"/>
      <c r="M42" s="52">
        <f t="shared" ref="M42:M49" si="137">IF($D42="","",MAX(M$41:M41)+1)</f>
        <v>2</v>
      </c>
      <c r="N42" s="61"/>
      <c r="O42" s="62"/>
      <c r="P42" s="57"/>
      <c r="Q42" s="57"/>
      <c r="R42" s="57"/>
      <c r="S42" s="57"/>
      <c r="T42" s="58" t="str">
        <f t="shared" si="128"/>
        <v/>
      </c>
      <c r="U42" s="59"/>
      <c r="V42" s="60"/>
      <c r="W42" s="52">
        <f t="shared" ref="W42:W49" si="138">IF($D42="","",MAX(W$41:W41)+1)</f>
        <v>2</v>
      </c>
      <c r="X42" s="61" t="str">
        <f t="shared" ref="X42:Y42" si="139">IF($F42=TRUE,D42,"")</f>
        <v>MAK204</v>
      </c>
      <c r="Y42" s="62" t="str">
        <f t="shared" si="139"/>
        <v>Akışkanlar Mekaniği 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0</v>
      </c>
      <c r="AC42" s="58">
        <f t="shared" si="131"/>
        <v>3</v>
      </c>
      <c r="AD42" s="59">
        <f t="shared" ref="AD42:AE42" si="141">IF($F42=TRUE,K42,"")</f>
        <v>4</v>
      </c>
      <c r="AE42" s="60">
        <f t="shared" si="141"/>
        <v>0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4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53" t="s">
        <v>86</v>
      </c>
      <c r="E43" s="54" t="s">
        <v>87</v>
      </c>
      <c r="F43" s="55" t="b">
        <v>1</v>
      </c>
      <c r="G43" s="56">
        <v>3</v>
      </c>
      <c r="H43" s="57">
        <v>0</v>
      </c>
      <c r="I43" s="57">
        <v>0</v>
      </c>
      <c r="J43" s="58">
        <f t="shared" si="127"/>
        <v>3</v>
      </c>
      <c r="K43" s="59">
        <v>4</v>
      </c>
      <c r="L43" s="60" t="s">
        <v>66</v>
      </c>
      <c r="M43" s="52">
        <f t="shared" si="137"/>
        <v>3</v>
      </c>
      <c r="N43" s="61"/>
      <c r="O43" s="62"/>
      <c r="P43" s="57"/>
      <c r="Q43" s="57"/>
      <c r="R43" s="57"/>
      <c r="S43" s="57"/>
      <c r="T43" s="58" t="str">
        <f t="shared" si="128"/>
        <v/>
      </c>
      <c r="U43" s="59"/>
      <c r="V43" s="60"/>
      <c r="W43" s="52">
        <f t="shared" si="138"/>
        <v>3</v>
      </c>
      <c r="X43" s="61" t="str">
        <f t="shared" ref="X43:Y43" si="142">IF($F43=TRUE,D43,"")</f>
        <v>MAK206</v>
      </c>
      <c r="Y43" s="62" t="str">
        <f t="shared" si="142"/>
        <v>Mukavemet II</v>
      </c>
      <c r="Z43" s="57">
        <f t="shared" ref="Z43:AB43" si="143">IF($F43=TRUE,G43,"")</f>
        <v>3</v>
      </c>
      <c r="AA43" s="57">
        <f t="shared" si="143"/>
        <v>0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4</v>
      </c>
      <c r="AE43" s="60" t="str">
        <f t="shared" si="144"/>
        <v>MAK203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4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53" t="s">
        <v>89</v>
      </c>
      <c r="E44" s="54" t="s">
        <v>90</v>
      </c>
      <c r="F44" s="55" t="b">
        <v>1</v>
      </c>
      <c r="G44" s="56">
        <v>3</v>
      </c>
      <c r="H44" s="57">
        <v>0</v>
      </c>
      <c r="I44" s="57">
        <v>0</v>
      </c>
      <c r="J44" s="58">
        <f t="shared" si="127"/>
        <v>3</v>
      </c>
      <c r="K44" s="59">
        <v>4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MAK208</v>
      </c>
      <c r="Y44" s="62" t="str">
        <f t="shared" si="145"/>
        <v>İmal Usulleri 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0</v>
      </c>
      <c r="AC44" s="58">
        <f t="shared" si="131"/>
        <v>3</v>
      </c>
      <c r="AD44" s="59">
        <f t="shared" ref="AD44:AE44" si="147">IF($F44=TRUE,K44,"")</f>
        <v>4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4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53" t="s">
        <v>91</v>
      </c>
      <c r="E45" s="54" t="s">
        <v>92</v>
      </c>
      <c r="F45" s="55" t="b">
        <v>1</v>
      </c>
      <c r="G45" s="56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 t="s">
        <v>73</v>
      </c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MAK210</v>
      </c>
      <c r="Y45" s="62" t="str">
        <f t="shared" si="148"/>
        <v>Termodinamik II</v>
      </c>
      <c r="Z45" s="57">
        <f t="shared" ref="Z45:AB45" si="149">IF($F45=TRUE,G45,"")</f>
        <v>3</v>
      </c>
      <c r="AA45" s="57">
        <f t="shared" si="149"/>
        <v>0</v>
      </c>
      <c r="AB45" s="57">
        <f t="shared" si="149"/>
        <v>0</v>
      </c>
      <c r="AC45" s="58">
        <f t="shared" si="131"/>
        <v>3</v>
      </c>
      <c r="AD45" s="59">
        <f t="shared" ref="AD45:AE45" si="150">IF($F45=TRUE,K45,"")</f>
        <v>4</v>
      </c>
      <c r="AE45" s="60" t="str">
        <f t="shared" si="150"/>
        <v>MAK207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53" t="s">
        <v>93</v>
      </c>
      <c r="E46" s="54" t="s">
        <v>94</v>
      </c>
      <c r="F46" s="55" t="b">
        <v>1</v>
      </c>
      <c r="G46" s="56">
        <v>3</v>
      </c>
      <c r="H46" s="57">
        <v>0</v>
      </c>
      <c r="I46" s="57">
        <v>0</v>
      </c>
      <c r="J46" s="58">
        <f t="shared" si="127"/>
        <v>3</v>
      </c>
      <c r="K46" s="59">
        <v>4</v>
      </c>
      <c r="L46" s="60"/>
      <c r="M46" s="52">
        <f t="shared" si="137"/>
        <v>6</v>
      </c>
      <c r="N46" s="61"/>
      <c r="O46" s="62"/>
      <c r="P46" s="57"/>
      <c r="Q46" s="57"/>
      <c r="R46" s="57"/>
      <c r="S46" s="57"/>
      <c r="T46" s="58" t="str">
        <f t="shared" si="128"/>
        <v/>
      </c>
      <c r="U46" s="59"/>
      <c r="V46" s="60"/>
      <c r="W46" s="52">
        <f t="shared" si="138"/>
        <v>6</v>
      </c>
      <c r="X46" s="61" t="str">
        <f t="shared" ref="X46:Y46" si="151">IF($F46=TRUE,D46,"")</f>
        <v>MAK212</v>
      </c>
      <c r="Y46" s="62" t="str">
        <f t="shared" si="151"/>
        <v>Mühendislik Matematiği</v>
      </c>
      <c r="Z46" s="57">
        <f t="shared" ref="Z46:AB46" si="152">IF($F46=TRUE,G46,"")</f>
        <v>3</v>
      </c>
      <c r="AA46" s="57">
        <f t="shared" si="152"/>
        <v>0</v>
      </c>
      <c r="AB46" s="57">
        <f t="shared" si="152"/>
        <v>0</v>
      </c>
      <c r="AC46" s="58">
        <f t="shared" si="131"/>
        <v>3</v>
      </c>
      <c r="AD46" s="59">
        <f t="shared" ref="AD46:AE46" si="153">IF($F46=TRUE,K46,"")</f>
        <v>4</v>
      </c>
      <c r="AE46" s="60">
        <f t="shared" si="153"/>
        <v>0</v>
      </c>
      <c r="AF46" s="63"/>
      <c r="AG46" s="67">
        <f t="shared" si="133"/>
        <v>0</v>
      </c>
      <c r="AH46" s="68">
        <f t="shared" si="134"/>
        <v>0</v>
      </c>
      <c r="AI46" s="63">
        <f t="shared" si="135"/>
        <v>4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53" t="s">
        <v>97</v>
      </c>
      <c r="E47" s="54" t="s">
        <v>98</v>
      </c>
      <c r="F47" s="55" t="b">
        <v>0</v>
      </c>
      <c r="G47" s="56">
        <v>3</v>
      </c>
      <c r="H47" s="57">
        <v>0</v>
      </c>
      <c r="I47" s="57">
        <v>0</v>
      </c>
      <c r="J47" s="58">
        <f t="shared" si="127"/>
        <v>3</v>
      </c>
      <c r="K47" s="59">
        <v>4</v>
      </c>
      <c r="L47" s="60"/>
      <c r="M47" s="52">
        <f t="shared" si="137"/>
        <v>7</v>
      </c>
      <c r="N47" s="61" t="s">
        <v>97</v>
      </c>
      <c r="O47" s="62" t="s">
        <v>98</v>
      </c>
      <c r="P47" s="57" t="b">
        <v>0</v>
      </c>
      <c r="Q47" s="57">
        <v>3</v>
      </c>
      <c r="R47" s="57">
        <v>0</v>
      </c>
      <c r="S47" s="57">
        <v>0</v>
      </c>
      <c r="T47" s="58">
        <f t="shared" si="128"/>
        <v>3</v>
      </c>
      <c r="U47" s="59">
        <v>4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4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>
        <f t="shared" si="136"/>
        <v>8</v>
      </c>
      <c r="D48" s="53" t="s">
        <v>99</v>
      </c>
      <c r="E48" s="54" t="s">
        <v>100</v>
      </c>
      <c r="F48" s="55" t="b">
        <v>0</v>
      </c>
      <c r="G48" s="56">
        <v>2</v>
      </c>
      <c r="H48" s="57">
        <v>0</v>
      </c>
      <c r="I48" s="57">
        <v>0</v>
      </c>
      <c r="J48" s="58">
        <f t="shared" si="127"/>
        <v>2</v>
      </c>
      <c r="K48" s="59">
        <v>2</v>
      </c>
      <c r="L48" s="60"/>
      <c r="M48" s="52">
        <f t="shared" si="137"/>
        <v>8</v>
      </c>
      <c r="N48" s="61" t="s">
        <v>99</v>
      </c>
      <c r="O48" s="62" t="s">
        <v>100</v>
      </c>
      <c r="P48" s="57" t="b">
        <v>0</v>
      </c>
      <c r="Q48" s="57">
        <v>2</v>
      </c>
      <c r="R48" s="57">
        <v>0</v>
      </c>
      <c r="S48" s="57">
        <v>0</v>
      </c>
      <c r="T48" s="58">
        <f t="shared" si="128"/>
        <v>2</v>
      </c>
      <c r="U48" s="59">
        <v>2</v>
      </c>
      <c r="V48" s="60"/>
      <c r="W48" s="52">
        <f t="shared" si="138"/>
        <v>8</v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2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53"/>
      <c r="E49" s="54"/>
      <c r="F49" s="55" t="b">
        <v>0</v>
      </c>
      <c r="G49" s="56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303" t="s">
        <v>40</v>
      </c>
      <c r="F50" s="304"/>
      <c r="G50" s="74">
        <f t="shared" ref="G50:K50" si="163">+SUM(G41:G49)</f>
        <v>23</v>
      </c>
      <c r="H50" s="75">
        <f t="shared" si="163"/>
        <v>0</v>
      </c>
      <c r="I50" s="75">
        <f t="shared" si="163"/>
        <v>0</v>
      </c>
      <c r="J50" s="75">
        <f t="shared" si="163"/>
        <v>23</v>
      </c>
      <c r="K50" s="76">
        <f t="shared" si="163"/>
        <v>30</v>
      </c>
      <c r="L50" s="77"/>
      <c r="M50" s="72"/>
      <c r="N50" s="73"/>
      <c r="O50" s="78" t="s">
        <v>40</v>
      </c>
      <c r="P50" s="74"/>
      <c r="Q50" s="74">
        <f t="shared" ref="Q50:U50" si="164">+SUM(Q41:Q49)</f>
        <v>5</v>
      </c>
      <c r="R50" s="75">
        <f t="shared" si="164"/>
        <v>0</v>
      </c>
      <c r="S50" s="75">
        <f t="shared" si="164"/>
        <v>0</v>
      </c>
      <c r="T50" s="75">
        <f t="shared" si="164"/>
        <v>5</v>
      </c>
      <c r="U50" s="76">
        <f t="shared" si="164"/>
        <v>6</v>
      </c>
      <c r="V50" s="77"/>
      <c r="W50" s="72"/>
      <c r="X50" s="73"/>
      <c r="Y50" s="78" t="s">
        <v>40</v>
      </c>
      <c r="Z50" s="74">
        <f t="shared" ref="Z50:AD50" si="165">+SUM(Z41:Z49)</f>
        <v>18</v>
      </c>
      <c r="AA50" s="75">
        <f t="shared" si="165"/>
        <v>0</v>
      </c>
      <c r="AB50" s="75">
        <f t="shared" si="165"/>
        <v>0</v>
      </c>
      <c r="AC50" s="75">
        <f t="shared" si="165"/>
        <v>18</v>
      </c>
      <c r="AD50" s="76">
        <f t="shared" si="165"/>
        <v>24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301" t="s">
        <v>41</v>
      </c>
      <c r="F51" s="302"/>
      <c r="G51" s="90">
        <f t="shared" ref="G51:K51" si="166">G50+G39</f>
        <v>79</v>
      </c>
      <c r="H51" s="90">
        <f t="shared" si="166"/>
        <v>10</v>
      </c>
      <c r="I51" s="90">
        <f t="shared" si="166"/>
        <v>6</v>
      </c>
      <c r="J51" s="90">
        <f t="shared" si="166"/>
        <v>87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41</v>
      </c>
      <c r="R51" s="90">
        <f t="shared" si="167"/>
        <v>8</v>
      </c>
      <c r="S51" s="90">
        <f t="shared" si="167"/>
        <v>6</v>
      </c>
      <c r="T51" s="90">
        <f t="shared" si="167"/>
        <v>48</v>
      </c>
      <c r="U51" s="91">
        <f t="shared" si="167"/>
        <v>65</v>
      </c>
      <c r="V51" s="85"/>
      <c r="W51" s="80"/>
      <c r="X51" s="81"/>
      <c r="Y51" s="94" t="s">
        <v>101</v>
      </c>
      <c r="Z51" s="90">
        <f t="shared" ref="Z51:AD51" si="168">Z50+Z39</f>
        <v>39</v>
      </c>
      <c r="AA51" s="90">
        <f t="shared" si="168"/>
        <v>2</v>
      </c>
      <c r="AB51" s="90">
        <f t="shared" si="168"/>
        <v>0</v>
      </c>
      <c r="AC51" s="90">
        <f t="shared" si="168"/>
        <v>40</v>
      </c>
      <c r="AD51" s="91">
        <f t="shared" si="168"/>
        <v>57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6" t="s">
        <v>6</v>
      </c>
      <c r="E52" s="46" t="s">
        <v>7</v>
      </c>
      <c r="F52" s="47" t="s">
        <v>15</v>
      </c>
      <c r="G52" s="47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53" t="s">
        <v>104</v>
      </c>
      <c r="E53" s="54" t="s">
        <v>105</v>
      </c>
      <c r="F53" s="55" t="b">
        <v>1</v>
      </c>
      <c r="G53" s="56">
        <v>0</v>
      </c>
      <c r="H53" s="57">
        <v>0</v>
      </c>
      <c r="I53" s="57">
        <v>0</v>
      </c>
      <c r="J53" s="58">
        <f t="shared" ref="J53:J61" si="169">IF(G53="","",G53+(H53+I53)/2)</f>
        <v>0</v>
      </c>
      <c r="K53" s="95">
        <v>3</v>
      </c>
      <c r="L53" s="60"/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MAK301</v>
      </c>
      <c r="Y53" s="62" t="str">
        <f t="shared" si="171"/>
        <v>Staj I</v>
      </c>
      <c r="Z53" s="57">
        <f t="shared" ref="Z53:AB53" si="172">IF($F53=TRUE,G53,"")</f>
        <v>0</v>
      </c>
      <c r="AA53" s="57">
        <f t="shared" si="172"/>
        <v>0</v>
      </c>
      <c r="AB53" s="57">
        <f t="shared" si="172"/>
        <v>0</v>
      </c>
      <c r="AC53" s="58">
        <f t="shared" ref="AC53:AC61" si="173">IF(Z53="","",Z53+(AA53+AB53)/2)</f>
        <v>0</v>
      </c>
      <c r="AD53" s="59">
        <f t="shared" ref="AD53:AE53" si="174">IF($F53=TRUE,K53,"")</f>
        <v>3</v>
      </c>
      <c r="AE53" s="60">
        <f t="shared" si="174"/>
        <v>0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3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53" t="s">
        <v>106</v>
      </c>
      <c r="E54" s="54" t="s">
        <v>107</v>
      </c>
      <c r="F54" s="55" t="b">
        <v>1</v>
      </c>
      <c r="G54" s="56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 t="s">
        <v>66</v>
      </c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MAK303</v>
      </c>
      <c r="Y54" s="62" t="str">
        <f t="shared" si="181"/>
        <v>Makine Elemanları 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 t="str">
        <f t="shared" si="183"/>
        <v>MAK203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53" t="s">
        <v>108</v>
      </c>
      <c r="E55" s="54" t="s">
        <v>109</v>
      </c>
      <c r="F55" s="55" t="b">
        <v>1</v>
      </c>
      <c r="G55" s="56">
        <v>3</v>
      </c>
      <c r="H55" s="57">
        <v>0</v>
      </c>
      <c r="I55" s="57">
        <v>0</v>
      </c>
      <c r="J55" s="58">
        <f t="shared" si="169"/>
        <v>3</v>
      </c>
      <c r="K55" s="59">
        <v>4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MAK305</v>
      </c>
      <c r="Y55" s="62" t="str">
        <f t="shared" si="184"/>
        <v>Isı Transferi I</v>
      </c>
      <c r="Z55" s="57">
        <f t="shared" ref="Z55:AB55" si="185">IF($F55=TRUE,G55,"")</f>
        <v>3</v>
      </c>
      <c r="AA55" s="57">
        <f t="shared" si="185"/>
        <v>0</v>
      </c>
      <c r="AB55" s="57">
        <f t="shared" si="185"/>
        <v>0</v>
      </c>
      <c r="AC55" s="58">
        <f t="shared" si="173"/>
        <v>3</v>
      </c>
      <c r="AD55" s="59">
        <f t="shared" ref="AD55:AE55" si="186">IF($F55=TRUE,K55,"")</f>
        <v>4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4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53" t="s">
        <v>110</v>
      </c>
      <c r="E56" s="54" t="s">
        <v>111</v>
      </c>
      <c r="F56" s="55" t="b">
        <v>1</v>
      </c>
      <c r="G56" s="56">
        <v>3</v>
      </c>
      <c r="H56" s="57">
        <v>0</v>
      </c>
      <c r="I56" s="57">
        <v>0</v>
      </c>
      <c r="J56" s="58">
        <f t="shared" si="169"/>
        <v>3</v>
      </c>
      <c r="K56" s="59">
        <v>4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MAK307</v>
      </c>
      <c r="Y56" s="62" t="str">
        <f t="shared" si="187"/>
        <v>İmal Usulleri II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0</v>
      </c>
      <c r="AC56" s="58">
        <f t="shared" si="173"/>
        <v>3</v>
      </c>
      <c r="AD56" s="59">
        <f t="shared" ref="AD56:AE56" si="189">IF($F56=TRUE,K56,"")</f>
        <v>4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4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53" t="s">
        <v>112</v>
      </c>
      <c r="E57" s="54" t="s">
        <v>113</v>
      </c>
      <c r="F57" s="55" t="b">
        <v>1</v>
      </c>
      <c r="G57" s="56">
        <v>3</v>
      </c>
      <c r="H57" s="57">
        <v>0</v>
      </c>
      <c r="I57" s="57">
        <v>0</v>
      </c>
      <c r="J57" s="58">
        <f t="shared" si="169"/>
        <v>3</v>
      </c>
      <c r="K57" s="59">
        <v>4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MAK309</v>
      </c>
      <c r="Y57" s="62" t="str">
        <f t="shared" si="190"/>
        <v>Akışkanlar Mekaniği II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4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4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53" t="s">
        <v>114</v>
      </c>
      <c r="E58" s="54" t="s">
        <v>115</v>
      </c>
      <c r="F58" s="55" t="b">
        <v>1</v>
      </c>
      <c r="G58" s="56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MAS351</v>
      </c>
      <c r="Y58" s="62" t="str">
        <f t="shared" si="193"/>
        <v>Bölüm Seçmeli Ders 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53" t="s">
        <v>116</v>
      </c>
      <c r="E59" s="54" t="s">
        <v>117</v>
      </c>
      <c r="F59" s="55" t="b">
        <v>1</v>
      </c>
      <c r="G59" s="56">
        <v>3</v>
      </c>
      <c r="H59" s="57">
        <v>0</v>
      </c>
      <c r="I59" s="57">
        <v>0</v>
      </c>
      <c r="J59" s="58">
        <f t="shared" si="169"/>
        <v>3</v>
      </c>
      <c r="K59" s="59">
        <v>4</v>
      </c>
      <c r="L59" s="60"/>
      <c r="M59" s="52">
        <f t="shared" si="179"/>
        <v>7</v>
      </c>
      <c r="N59" s="61" t="str">
        <f>IF(O59="","",VLOOKUP(O59,İ!$C$101:$K$157,2,0))</f>
        <v/>
      </c>
      <c r="O59" s="62"/>
      <c r="P59" s="57"/>
      <c r="Q59" s="57" t="str">
        <f>IF(O59="","",VLOOKUP(O59,İ!$C$101:$K$157,4,0))</f>
        <v/>
      </c>
      <c r="R59" s="57" t="str">
        <f>IF(O59="","",VLOOKUP(O59,İ!$C$101:$K$157,5,0))</f>
        <v/>
      </c>
      <c r="S59" s="57" t="str">
        <f>IF(O59="","",VLOOKUP(O59,İ!$C$101:$K$157,6,0))</f>
        <v/>
      </c>
      <c r="T59" s="58" t="str">
        <f t="shared" si="170"/>
        <v/>
      </c>
      <c r="U59" s="59" t="str">
        <f>IF(O59="","",VLOOKUP(O59,İ!$C$101:$K$157,8,0))</f>
        <v/>
      </c>
      <c r="V59" s="60" t="str">
        <f>IF(O59="","",VLOOKUP(O59,İ!$C$101:$K$157,9,0))</f>
        <v/>
      </c>
      <c r="W59" s="52">
        <f t="shared" si="180"/>
        <v>7</v>
      </c>
      <c r="X59" s="61" t="str">
        <f t="shared" ref="X59:Y59" si="196">IF($F59=TRUE,D59,"")</f>
        <v>MAS353</v>
      </c>
      <c r="Y59" s="62" t="str">
        <f t="shared" si="196"/>
        <v>Bölüm Seçmeli Ders II</v>
      </c>
      <c r="Z59" s="57">
        <f t="shared" ref="Z59:AB59" si="197">IF($F59=TRUE,G59,"")</f>
        <v>3</v>
      </c>
      <c r="AA59" s="57">
        <f t="shared" si="197"/>
        <v>0</v>
      </c>
      <c r="AB59" s="57">
        <f t="shared" si="197"/>
        <v>0</v>
      </c>
      <c r="AC59" s="58">
        <f t="shared" si="173"/>
        <v>3</v>
      </c>
      <c r="AD59" s="59">
        <f t="shared" ref="AD59:AE59" si="198">IF($F59=TRUE,K59,"")</f>
        <v>4</v>
      </c>
      <c r="AE59" s="60">
        <f t="shared" si="198"/>
        <v>0</v>
      </c>
      <c r="AF59" s="63"/>
      <c r="AG59" s="67">
        <f t="shared" si="175"/>
        <v>0</v>
      </c>
      <c r="AH59" s="68">
        <f t="shared" si="176"/>
        <v>0</v>
      </c>
      <c r="AI59" s="63">
        <f t="shared" si="177"/>
        <v>4</v>
      </c>
      <c r="AJ59" s="9"/>
    </row>
    <row r="60" spans="1:36" ht="14.25" customHeight="1" x14ac:dyDescent="0.3">
      <c r="A60" s="309"/>
      <c r="B60" s="306"/>
      <c r="C60" s="52">
        <f t="shared" si="178"/>
        <v>8</v>
      </c>
      <c r="D60" s="53" t="s">
        <v>118</v>
      </c>
      <c r="E60" s="54" t="s">
        <v>119</v>
      </c>
      <c r="F60" s="55" t="b">
        <v>0</v>
      </c>
      <c r="G60" s="56">
        <v>2</v>
      </c>
      <c r="H60" s="57">
        <v>0</v>
      </c>
      <c r="I60" s="57">
        <v>0</v>
      </c>
      <c r="J60" s="58">
        <f t="shared" si="169"/>
        <v>2</v>
      </c>
      <c r="K60" s="59">
        <v>2</v>
      </c>
      <c r="L60" s="60"/>
      <c r="M60" s="52">
        <f t="shared" si="179"/>
        <v>8</v>
      </c>
      <c r="N60" s="61" t="s">
        <v>118</v>
      </c>
      <c r="O60" s="62" t="s">
        <v>119</v>
      </c>
      <c r="P60" s="57" t="b">
        <v>0</v>
      </c>
      <c r="Q60" s="57">
        <v>2</v>
      </c>
      <c r="R60" s="57">
        <v>0</v>
      </c>
      <c r="S60" s="57">
        <v>0</v>
      </c>
      <c r="T60" s="58">
        <f t="shared" si="170"/>
        <v>2</v>
      </c>
      <c r="U60" s="59">
        <v>2</v>
      </c>
      <c r="V60" s="60"/>
      <c r="W60" s="52">
        <f t="shared" si="180"/>
        <v>8</v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2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53"/>
      <c r="E61" s="54"/>
      <c r="F61" s="55" t="b">
        <v>0</v>
      </c>
      <c r="G61" s="56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303" t="s">
        <v>40</v>
      </c>
      <c r="F62" s="304"/>
      <c r="G62" s="74">
        <f t="shared" ref="G62:K62" si="205">+SUM(G53:G61)</f>
        <v>20</v>
      </c>
      <c r="H62" s="75">
        <f t="shared" si="205"/>
        <v>0</v>
      </c>
      <c r="I62" s="75">
        <f t="shared" si="205"/>
        <v>0</v>
      </c>
      <c r="J62" s="75">
        <f t="shared" si="205"/>
        <v>20</v>
      </c>
      <c r="K62" s="76">
        <f t="shared" si="205"/>
        <v>30</v>
      </c>
      <c r="L62" s="77"/>
      <c r="M62" s="72"/>
      <c r="N62" s="73"/>
      <c r="O62" s="78" t="s">
        <v>40</v>
      </c>
      <c r="P62" s="74"/>
      <c r="Q62" s="74">
        <f t="shared" ref="Q62:U62" si="206">+SUM(Q53:Q61)</f>
        <v>2</v>
      </c>
      <c r="R62" s="75">
        <f t="shared" si="206"/>
        <v>0</v>
      </c>
      <c r="S62" s="75">
        <f t="shared" si="206"/>
        <v>0</v>
      </c>
      <c r="T62" s="75">
        <f t="shared" si="206"/>
        <v>2</v>
      </c>
      <c r="U62" s="76">
        <f t="shared" si="206"/>
        <v>2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0</v>
      </c>
      <c r="AB62" s="75">
        <f t="shared" si="207"/>
        <v>0</v>
      </c>
      <c r="AC62" s="75">
        <f t="shared" si="207"/>
        <v>18</v>
      </c>
      <c r="AD62" s="76">
        <f t="shared" si="207"/>
        <v>28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301" t="s">
        <v>41</v>
      </c>
      <c r="F63" s="302"/>
      <c r="G63" s="90">
        <f t="shared" ref="G63:K63" si="208">G62+G51</f>
        <v>99</v>
      </c>
      <c r="H63" s="90">
        <f t="shared" si="208"/>
        <v>10</v>
      </c>
      <c r="I63" s="90">
        <f t="shared" si="208"/>
        <v>6</v>
      </c>
      <c r="J63" s="90">
        <f t="shared" si="208"/>
        <v>107</v>
      </c>
      <c r="K63" s="91">
        <f t="shared" si="208"/>
        <v>150</v>
      </c>
      <c r="L63" s="92"/>
      <c r="M63" s="80"/>
      <c r="N63" s="81"/>
      <c r="O63" s="94" t="s">
        <v>101</v>
      </c>
      <c r="P63" s="89"/>
      <c r="Q63" s="90">
        <f t="shared" ref="Q63:U63" si="209">Q62+Q51</f>
        <v>43</v>
      </c>
      <c r="R63" s="90">
        <f t="shared" si="209"/>
        <v>8</v>
      </c>
      <c r="S63" s="90">
        <f t="shared" si="209"/>
        <v>6</v>
      </c>
      <c r="T63" s="90">
        <f t="shared" si="209"/>
        <v>50</v>
      </c>
      <c r="U63" s="91">
        <f t="shared" si="209"/>
        <v>67</v>
      </c>
      <c r="V63" s="85"/>
      <c r="W63" s="80"/>
      <c r="X63" s="81"/>
      <c r="Y63" s="94" t="s">
        <v>101</v>
      </c>
      <c r="Z63" s="90">
        <f t="shared" ref="Z63:AD63" si="210">Z62+Z51</f>
        <v>57</v>
      </c>
      <c r="AA63" s="90">
        <f t="shared" si="210"/>
        <v>2</v>
      </c>
      <c r="AB63" s="90">
        <f t="shared" si="210"/>
        <v>0</v>
      </c>
      <c r="AC63" s="90">
        <f t="shared" si="210"/>
        <v>58</v>
      </c>
      <c r="AD63" s="91">
        <f t="shared" si="210"/>
        <v>85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6" t="s">
        <v>6</v>
      </c>
      <c r="E64" s="46" t="s">
        <v>7</v>
      </c>
      <c r="F64" s="47" t="s">
        <v>15</v>
      </c>
      <c r="G64" s="47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53" t="s">
        <v>121</v>
      </c>
      <c r="E65" s="54" t="s">
        <v>122</v>
      </c>
      <c r="F65" s="55" t="b">
        <v>1</v>
      </c>
      <c r="G65" s="56">
        <v>3</v>
      </c>
      <c r="H65" s="57">
        <v>0</v>
      </c>
      <c r="I65" s="57">
        <v>0</v>
      </c>
      <c r="J65" s="58">
        <f t="shared" ref="J65:J73" si="211">IF(G65="","",G65+(H65+I65)/2)</f>
        <v>3</v>
      </c>
      <c r="K65" s="59">
        <v>5</v>
      </c>
      <c r="L65" s="60"/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MAK302</v>
      </c>
      <c r="Y65" s="62" t="str">
        <f t="shared" si="213"/>
        <v>Makine Elemanları II</v>
      </c>
      <c r="Z65" s="57">
        <f t="shared" ref="Z65:AB65" si="214">IF($F65=TRUE,G65,"")</f>
        <v>3</v>
      </c>
      <c r="AA65" s="57">
        <f t="shared" si="214"/>
        <v>0</v>
      </c>
      <c r="AB65" s="57">
        <f t="shared" si="214"/>
        <v>0</v>
      </c>
      <c r="AC65" s="58">
        <f t="shared" ref="AC65:AC73" si="215">IF(Z65="","",Z65+(AA65+AB65)/2)</f>
        <v>3</v>
      </c>
      <c r="AD65" s="59">
        <f t="shared" ref="AD65:AE65" si="216">IF($F65=TRUE,K65,"")</f>
        <v>5</v>
      </c>
      <c r="AE65" s="60">
        <f t="shared" si="216"/>
        <v>0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5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53" t="s">
        <v>123</v>
      </c>
      <c r="E66" s="54" t="s">
        <v>124</v>
      </c>
      <c r="F66" s="55" t="b">
        <v>1</v>
      </c>
      <c r="G66" s="56">
        <v>3</v>
      </c>
      <c r="H66" s="57">
        <v>0</v>
      </c>
      <c r="I66" s="57">
        <v>0</v>
      </c>
      <c r="J66" s="58">
        <f t="shared" si="211"/>
        <v>3</v>
      </c>
      <c r="K66" s="59">
        <v>4</v>
      </c>
      <c r="L66" s="60" t="s">
        <v>108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MAK304</v>
      </c>
      <c r="Y66" s="62" t="str">
        <f t="shared" si="223"/>
        <v>Isı Transferi II</v>
      </c>
      <c r="Z66" s="57">
        <f t="shared" ref="Z66:AB66" si="224">IF($F66=TRUE,G66,"")</f>
        <v>3</v>
      </c>
      <c r="AA66" s="57">
        <f t="shared" si="224"/>
        <v>0</v>
      </c>
      <c r="AB66" s="57">
        <f t="shared" si="224"/>
        <v>0</v>
      </c>
      <c r="AC66" s="58">
        <f t="shared" si="215"/>
        <v>3</v>
      </c>
      <c r="AD66" s="59">
        <f t="shared" ref="AD66:AE66" si="225">IF($F66=TRUE,K66,"")</f>
        <v>4</v>
      </c>
      <c r="AE66" s="60" t="str">
        <f t="shared" si="225"/>
        <v>MAK305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4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53" t="s">
        <v>125</v>
      </c>
      <c r="E67" s="54" t="s">
        <v>126</v>
      </c>
      <c r="F67" s="55" t="b">
        <v>1</v>
      </c>
      <c r="G67" s="56">
        <v>3</v>
      </c>
      <c r="H67" s="57">
        <v>0</v>
      </c>
      <c r="I67" s="57">
        <v>0</v>
      </c>
      <c r="J67" s="58">
        <f t="shared" si="211"/>
        <v>3</v>
      </c>
      <c r="K67" s="95">
        <v>4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MAK306</v>
      </c>
      <c r="Y67" s="62" t="str">
        <f t="shared" si="226"/>
        <v>Makine Dinamiği</v>
      </c>
      <c r="Z67" s="57">
        <f t="shared" ref="Z67:AB67" si="227">IF($F67=TRUE,G67,"")</f>
        <v>3</v>
      </c>
      <c r="AA67" s="57">
        <f t="shared" si="227"/>
        <v>0</v>
      </c>
      <c r="AB67" s="57">
        <f t="shared" si="227"/>
        <v>0</v>
      </c>
      <c r="AC67" s="58">
        <f t="shared" si="215"/>
        <v>3</v>
      </c>
      <c r="AD67" s="59">
        <f t="shared" ref="AD67:AE67" si="228">IF($F67=TRUE,K67,"")</f>
        <v>4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4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53" t="s">
        <v>127</v>
      </c>
      <c r="E68" s="54" t="s">
        <v>128</v>
      </c>
      <c r="F68" s="55" t="b">
        <v>1</v>
      </c>
      <c r="G68" s="56">
        <v>1</v>
      </c>
      <c r="H68" s="57">
        <v>0</v>
      </c>
      <c r="I68" s="57">
        <v>2</v>
      </c>
      <c r="J68" s="58">
        <f t="shared" si="211"/>
        <v>2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MAK308</v>
      </c>
      <c r="Y68" s="62" t="str">
        <f t="shared" si="229"/>
        <v>Talaşlı İmalat Takım Tezgahları</v>
      </c>
      <c r="Z68" s="57">
        <f t="shared" ref="Z68:AB68" si="230">IF($F68=TRUE,G68,"")</f>
        <v>1</v>
      </c>
      <c r="AA68" s="57">
        <f t="shared" si="230"/>
        <v>0</v>
      </c>
      <c r="AB68" s="57">
        <f t="shared" si="230"/>
        <v>2</v>
      </c>
      <c r="AC68" s="58">
        <f t="shared" si="215"/>
        <v>2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53" t="s">
        <v>129</v>
      </c>
      <c r="E69" s="54" t="s">
        <v>130</v>
      </c>
      <c r="F69" s="55" t="b">
        <v>1</v>
      </c>
      <c r="G69" s="56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MAS352</v>
      </c>
      <c r="Y69" s="62" t="str">
        <f t="shared" si="232"/>
        <v>Bölüm Seçmeli Ders III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53" t="s">
        <v>131</v>
      </c>
      <c r="E70" s="54" t="s">
        <v>132</v>
      </c>
      <c r="F70" s="55" t="b">
        <v>1</v>
      </c>
      <c r="G70" s="56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MAS354</v>
      </c>
      <c r="Y70" s="62" t="str">
        <f t="shared" si="235"/>
        <v>Bölüm Seçmeli Ders IV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53" t="s">
        <v>133</v>
      </c>
      <c r="E71" s="54" t="s">
        <v>134</v>
      </c>
      <c r="F71" s="55" t="b">
        <v>0</v>
      </c>
      <c r="G71" s="56">
        <v>2</v>
      </c>
      <c r="H71" s="57">
        <v>0</v>
      </c>
      <c r="I71" s="57">
        <v>0</v>
      </c>
      <c r="J71" s="58">
        <f t="shared" si="211"/>
        <v>2</v>
      </c>
      <c r="K71" s="59">
        <v>3</v>
      </c>
      <c r="L71" s="60"/>
      <c r="M71" s="52">
        <f t="shared" si="221"/>
        <v>7</v>
      </c>
      <c r="N71" s="61" t="s">
        <v>158</v>
      </c>
      <c r="O71" s="62" t="s">
        <v>134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3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3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>
        <f t="shared" si="220"/>
        <v>8</v>
      </c>
      <c r="D72" s="53" t="s">
        <v>136</v>
      </c>
      <c r="E72" s="54" t="s">
        <v>137</v>
      </c>
      <c r="F72" s="55" t="b">
        <v>0</v>
      </c>
      <c r="G72" s="56">
        <v>2</v>
      </c>
      <c r="H72" s="57">
        <v>0</v>
      </c>
      <c r="I72" s="57">
        <v>0</v>
      </c>
      <c r="J72" s="58">
        <f t="shared" si="211"/>
        <v>2</v>
      </c>
      <c r="K72" s="59">
        <v>2</v>
      </c>
      <c r="L72" s="60"/>
      <c r="M72" s="52">
        <f t="shared" si="221"/>
        <v>8</v>
      </c>
      <c r="N72" s="61" t="s">
        <v>136</v>
      </c>
      <c r="O72" s="62" t="s">
        <v>137</v>
      </c>
      <c r="P72" s="57" t="b">
        <v>0</v>
      </c>
      <c r="Q72" s="57">
        <v>2</v>
      </c>
      <c r="R72" s="57">
        <v>0</v>
      </c>
      <c r="S72" s="57">
        <v>0</v>
      </c>
      <c r="T72" s="58">
        <f t="shared" si="212"/>
        <v>2</v>
      </c>
      <c r="U72" s="59">
        <v>2</v>
      </c>
      <c r="V72" s="60"/>
      <c r="W72" s="52">
        <f t="shared" si="222"/>
        <v>8</v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2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53"/>
      <c r="E73" s="54"/>
      <c r="F73" s="55" t="b">
        <v>0</v>
      </c>
      <c r="G73" s="56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303" t="s">
        <v>40</v>
      </c>
      <c r="F74" s="304"/>
      <c r="G74" s="74">
        <f t="shared" ref="G74:K74" si="247">+SUM(G65:G73)</f>
        <v>20</v>
      </c>
      <c r="H74" s="75">
        <f t="shared" si="247"/>
        <v>0</v>
      </c>
      <c r="I74" s="75">
        <f t="shared" si="247"/>
        <v>2</v>
      </c>
      <c r="J74" s="75">
        <f t="shared" si="247"/>
        <v>21</v>
      </c>
      <c r="K74" s="76">
        <f t="shared" si="247"/>
        <v>30</v>
      </c>
      <c r="L74" s="77"/>
      <c r="M74" s="72"/>
      <c r="N74" s="73"/>
      <c r="O74" s="78" t="s">
        <v>40</v>
      </c>
      <c r="P74" s="74"/>
      <c r="Q74" s="74">
        <f t="shared" ref="Q74:U74" si="248">+SUM(Q65:Q73)</f>
        <v>4</v>
      </c>
      <c r="R74" s="75">
        <f t="shared" si="248"/>
        <v>0</v>
      </c>
      <c r="S74" s="75">
        <f t="shared" si="248"/>
        <v>0</v>
      </c>
      <c r="T74" s="75">
        <f t="shared" si="248"/>
        <v>4</v>
      </c>
      <c r="U74" s="76">
        <f t="shared" si="248"/>
        <v>5</v>
      </c>
      <c r="V74" s="77"/>
      <c r="W74" s="72"/>
      <c r="X74" s="73"/>
      <c r="Y74" s="78" t="s">
        <v>40</v>
      </c>
      <c r="Z74" s="74">
        <f t="shared" ref="Z74:AD74" si="249">+SUM(Z65:Z73)</f>
        <v>16</v>
      </c>
      <c r="AA74" s="75">
        <f t="shared" si="249"/>
        <v>0</v>
      </c>
      <c r="AB74" s="75">
        <f t="shared" si="249"/>
        <v>2</v>
      </c>
      <c r="AC74" s="75">
        <f t="shared" si="249"/>
        <v>17</v>
      </c>
      <c r="AD74" s="76">
        <f t="shared" si="249"/>
        <v>25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301" t="s">
        <v>41</v>
      </c>
      <c r="F75" s="302"/>
      <c r="G75" s="90">
        <f t="shared" ref="G75:K75" si="250">G74+G63</f>
        <v>119</v>
      </c>
      <c r="H75" s="90">
        <f t="shared" si="250"/>
        <v>10</v>
      </c>
      <c r="I75" s="90">
        <f t="shared" si="250"/>
        <v>8</v>
      </c>
      <c r="J75" s="90">
        <f t="shared" si="250"/>
        <v>128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47</v>
      </c>
      <c r="R75" s="90">
        <f t="shared" si="251"/>
        <v>8</v>
      </c>
      <c r="S75" s="90">
        <f t="shared" si="251"/>
        <v>6</v>
      </c>
      <c r="T75" s="90">
        <f t="shared" si="251"/>
        <v>54</v>
      </c>
      <c r="U75" s="91">
        <f t="shared" si="251"/>
        <v>72</v>
      </c>
      <c r="V75" s="85"/>
      <c r="W75" s="80"/>
      <c r="X75" s="81"/>
      <c r="Y75" s="94" t="s">
        <v>101</v>
      </c>
      <c r="Z75" s="90">
        <f t="shared" ref="Z75:AD75" si="252">Z74+Z63</f>
        <v>73</v>
      </c>
      <c r="AA75" s="90">
        <f t="shared" si="252"/>
        <v>2</v>
      </c>
      <c r="AB75" s="90">
        <f t="shared" si="252"/>
        <v>2</v>
      </c>
      <c r="AC75" s="90">
        <f t="shared" si="252"/>
        <v>75</v>
      </c>
      <c r="AD75" s="91">
        <f t="shared" si="252"/>
        <v>110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6" t="s">
        <v>6</v>
      </c>
      <c r="E76" s="46" t="s">
        <v>7</v>
      </c>
      <c r="F76" s="47" t="s">
        <v>15</v>
      </c>
      <c r="G76" s="47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53" t="s">
        <v>140</v>
      </c>
      <c r="E77" s="54" t="s">
        <v>141</v>
      </c>
      <c r="F77" s="55" t="b">
        <v>1</v>
      </c>
      <c r="G77" s="56">
        <v>0</v>
      </c>
      <c r="H77" s="57">
        <v>0</v>
      </c>
      <c r="I77" s="57">
        <v>0</v>
      </c>
      <c r="J77" s="58">
        <f t="shared" ref="J77:J85" si="253">IF(G77="","",G77+(H77+I77)/2)</f>
        <v>0</v>
      </c>
      <c r="K77" s="95">
        <v>3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MAK401</v>
      </c>
      <c r="Y77" s="62" t="str">
        <f t="shared" si="255"/>
        <v>Staj II</v>
      </c>
      <c r="Z77" s="57">
        <f t="shared" ref="Z77:AB77" si="256">IF($F77=TRUE,G77,"")</f>
        <v>0</v>
      </c>
      <c r="AA77" s="57">
        <f t="shared" si="256"/>
        <v>0</v>
      </c>
      <c r="AB77" s="57">
        <f t="shared" si="256"/>
        <v>0</v>
      </c>
      <c r="AC77" s="58">
        <f t="shared" ref="AC77:AC85" si="257">IF(Z77="","",Z77+(AA77+AB77)/2)</f>
        <v>0</v>
      </c>
      <c r="AD77" s="59">
        <f t="shared" ref="AD77:AE77" si="258">IF($F77=TRUE,K77,"")</f>
        <v>3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3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53" t="s">
        <v>142</v>
      </c>
      <c r="E78" s="54" t="s">
        <v>143</v>
      </c>
      <c r="F78" s="55" t="b">
        <v>1</v>
      </c>
      <c r="G78" s="56">
        <v>3</v>
      </c>
      <c r="H78" s="57">
        <v>0</v>
      </c>
      <c r="I78" s="57">
        <v>0</v>
      </c>
      <c r="J78" s="58">
        <f t="shared" si="253"/>
        <v>3</v>
      </c>
      <c r="K78" s="59">
        <v>4</v>
      </c>
      <c r="L78" s="60"/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MAK403</v>
      </c>
      <c r="Y78" s="62" t="str">
        <f t="shared" si="265"/>
        <v>Makine Tasarım 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4</v>
      </c>
      <c r="AE78" s="60">
        <f t="shared" si="267"/>
        <v>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4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53" t="s">
        <v>144</v>
      </c>
      <c r="E79" s="54" t="s">
        <v>145</v>
      </c>
      <c r="F79" s="55" t="b">
        <v>1</v>
      </c>
      <c r="G79" s="56">
        <v>0</v>
      </c>
      <c r="H79" s="57">
        <v>0</v>
      </c>
      <c r="I79" s="57">
        <v>2</v>
      </c>
      <c r="J79" s="58">
        <f t="shared" si="253"/>
        <v>1</v>
      </c>
      <c r="K79" s="59">
        <v>3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MAK405</v>
      </c>
      <c r="Y79" s="62" t="str">
        <f t="shared" si="268"/>
        <v>Makine Laboratuvarı I</v>
      </c>
      <c r="Z79" s="57">
        <f t="shared" ref="Z79:AB79" si="269">IF($F79=TRUE,G79,"")</f>
        <v>0</v>
      </c>
      <c r="AA79" s="57">
        <f t="shared" si="269"/>
        <v>0</v>
      </c>
      <c r="AB79" s="57">
        <f t="shared" si="269"/>
        <v>2</v>
      </c>
      <c r="AC79" s="58">
        <f t="shared" si="257"/>
        <v>1</v>
      </c>
      <c r="AD79" s="59">
        <f t="shared" ref="AD79:AE79" si="270">IF($F79=TRUE,K79,"")</f>
        <v>3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3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53" t="s">
        <v>146</v>
      </c>
      <c r="E80" s="54" t="s">
        <v>147</v>
      </c>
      <c r="F80" s="55" t="b">
        <v>1</v>
      </c>
      <c r="G80" s="56">
        <v>3</v>
      </c>
      <c r="H80" s="57">
        <v>0</v>
      </c>
      <c r="I80" s="57">
        <v>0</v>
      </c>
      <c r="J80" s="58">
        <f t="shared" si="253"/>
        <v>3</v>
      </c>
      <c r="K80" s="59">
        <v>4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MAS451</v>
      </c>
      <c r="Y80" s="62" t="str">
        <f t="shared" si="271"/>
        <v>Bölüm Seçmeli Ders V</v>
      </c>
      <c r="Z80" s="57">
        <f t="shared" ref="Z80:AB80" si="272">IF($F80=TRUE,G80,"")</f>
        <v>3</v>
      </c>
      <c r="AA80" s="57">
        <f t="shared" si="272"/>
        <v>0</v>
      </c>
      <c r="AB80" s="57">
        <f t="shared" si="272"/>
        <v>0</v>
      </c>
      <c r="AC80" s="58">
        <f t="shared" si="257"/>
        <v>3</v>
      </c>
      <c r="AD80" s="59">
        <f t="shared" ref="AD80:AE80" si="273">IF($F80=TRUE,K80,"")</f>
        <v>4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4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53" t="s">
        <v>148</v>
      </c>
      <c r="E81" s="54" t="s">
        <v>149</v>
      </c>
      <c r="F81" s="55" t="b">
        <v>1</v>
      </c>
      <c r="G81" s="56">
        <v>3</v>
      </c>
      <c r="H81" s="57">
        <v>0</v>
      </c>
      <c r="I81" s="57">
        <v>0</v>
      </c>
      <c r="J81" s="58">
        <f t="shared" si="253"/>
        <v>3</v>
      </c>
      <c r="K81" s="59">
        <v>4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MAS453</v>
      </c>
      <c r="Y81" s="62" t="str">
        <f t="shared" si="274"/>
        <v>Bölüm Seçmeli Ders VI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4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4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53" t="s">
        <v>150</v>
      </c>
      <c r="E82" s="54" t="s">
        <v>151</v>
      </c>
      <c r="F82" s="55" t="b">
        <v>1</v>
      </c>
      <c r="G82" s="56">
        <v>3</v>
      </c>
      <c r="H82" s="57">
        <v>0</v>
      </c>
      <c r="I82" s="57">
        <v>0</v>
      </c>
      <c r="J82" s="58">
        <f t="shared" si="253"/>
        <v>3</v>
      </c>
      <c r="K82" s="59">
        <v>4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MAS455</v>
      </c>
      <c r="Y82" s="62" t="str">
        <f t="shared" si="277"/>
        <v>Bölüm Seçmeli Ders VII</v>
      </c>
      <c r="Z82" s="57">
        <f t="shared" ref="Z82:AB82" si="278">IF($F82=TRUE,G82,"")</f>
        <v>3</v>
      </c>
      <c r="AA82" s="57">
        <f t="shared" si="278"/>
        <v>0</v>
      </c>
      <c r="AB82" s="57">
        <f t="shared" si="278"/>
        <v>0</v>
      </c>
      <c r="AC82" s="58">
        <f t="shared" si="257"/>
        <v>3</v>
      </c>
      <c r="AD82" s="59">
        <f t="shared" ref="AD82:AE82" si="279">IF($F82=TRUE,K82,"")</f>
        <v>4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4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53" t="s">
        <v>152</v>
      </c>
      <c r="E83" s="54" t="s">
        <v>153</v>
      </c>
      <c r="F83" s="55" t="b">
        <v>0</v>
      </c>
      <c r="G83" s="56">
        <v>2</v>
      </c>
      <c r="H83" s="57">
        <v>0</v>
      </c>
      <c r="I83" s="57">
        <v>0</v>
      </c>
      <c r="J83" s="58">
        <f t="shared" si="253"/>
        <v>2</v>
      </c>
      <c r="K83" s="59">
        <v>2</v>
      </c>
      <c r="L83" s="60"/>
      <c r="M83" s="52">
        <f t="shared" si="263"/>
        <v>7</v>
      </c>
      <c r="N83" s="61" t="s">
        <v>209</v>
      </c>
      <c r="O83" s="62" t="s">
        <v>153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2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>
        <f t="shared" si="262"/>
        <v>8</v>
      </c>
      <c r="D84" s="53" t="s">
        <v>154</v>
      </c>
      <c r="E84" s="54" t="s">
        <v>155</v>
      </c>
      <c r="F84" s="55" t="b">
        <v>0</v>
      </c>
      <c r="G84" s="56">
        <v>3</v>
      </c>
      <c r="H84" s="57">
        <v>0</v>
      </c>
      <c r="I84" s="57">
        <v>0</v>
      </c>
      <c r="J84" s="58">
        <f t="shared" si="253"/>
        <v>3</v>
      </c>
      <c r="K84" s="59">
        <v>4</v>
      </c>
      <c r="L84" s="60"/>
      <c r="M84" s="52">
        <f t="shared" si="263"/>
        <v>8</v>
      </c>
      <c r="N84" s="61" t="s">
        <v>154</v>
      </c>
      <c r="O84" s="62" t="s">
        <v>155</v>
      </c>
      <c r="P84" s="57" t="b">
        <v>0</v>
      </c>
      <c r="Q84" s="57">
        <v>3</v>
      </c>
      <c r="R84" s="57">
        <v>0</v>
      </c>
      <c r="S84" s="57">
        <v>0</v>
      </c>
      <c r="T84" s="58">
        <f t="shared" si="254"/>
        <v>3</v>
      </c>
      <c r="U84" s="59">
        <v>4</v>
      </c>
      <c r="V84" s="60"/>
      <c r="W84" s="52">
        <f t="shared" si="264"/>
        <v>8</v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4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>
        <f t="shared" si="262"/>
        <v>9</v>
      </c>
      <c r="D85" s="53" t="s">
        <v>156</v>
      </c>
      <c r="E85" s="54" t="s">
        <v>157</v>
      </c>
      <c r="F85" s="55" t="b">
        <v>0</v>
      </c>
      <c r="G85" s="56">
        <v>2</v>
      </c>
      <c r="H85" s="57">
        <v>0</v>
      </c>
      <c r="I85" s="57">
        <v>0</v>
      </c>
      <c r="J85" s="58">
        <f t="shared" si="253"/>
        <v>2</v>
      </c>
      <c r="K85" s="59">
        <v>3</v>
      </c>
      <c r="L85" s="60"/>
      <c r="M85" s="52">
        <f t="shared" si="263"/>
        <v>9</v>
      </c>
      <c r="N85" s="61" t="s">
        <v>210</v>
      </c>
      <c r="O85" s="62" t="s">
        <v>157</v>
      </c>
      <c r="P85" s="57" t="b">
        <v>0</v>
      </c>
      <c r="Q85" s="57">
        <v>2</v>
      </c>
      <c r="R85" s="57">
        <v>0</v>
      </c>
      <c r="S85" s="57">
        <v>0</v>
      </c>
      <c r="T85" s="58">
        <f t="shared" si="254"/>
        <v>2</v>
      </c>
      <c r="U85" s="59">
        <v>3</v>
      </c>
      <c r="V85" s="60"/>
      <c r="W85" s="52">
        <f t="shared" si="264"/>
        <v>9</v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3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303" t="s">
        <v>40</v>
      </c>
      <c r="F86" s="304"/>
      <c r="G86" s="74">
        <f t="shared" ref="G86:K86" si="289">+SUM(G77:G85)</f>
        <v>19</v>
      </c>
      <c r="H86" s="75">
        <f t="shared" si="289"/>
        <v>0</v>
      </c>
      <c r="I86" s="75">
        <f t="shared" si="289"/>
        <v>2</v>
      </c>
      <c r="J86" s="75">
        <f t="shared" si="289"/>
        <v>20</v>
      </c>
      <c r="K86" s="76">
        <f t="shared" si="289"/>
        <v>31</v>
      </c>
      <c r="L86" s="77"/>
      <c r="M86" s="72"/>
      <c r="N86" s="73"/>
      <c r="O86" s="78" t="s">
        <v>40</v>
      </c>
      <c r="P86" s="74"/>
      <c r="Q86" s="74">
        <f t="shared" ref="Q86:U86" si="290">+SUM(Q77:Q85)</f>
        <v>8</v>
      </c>
      <c r="R86" s="75">
        <f t="shared" si="290"/>
        <v>0</v>
      </c>
      <c r="S86" s="75">
        <f t="shared" si="290"/>
        <v>0</v>
      </c>
      <c r="T86" s="75">
        <f t="shared" si="290"/>
        <v>8</v>
      </c>
      <c r="U86" s="76">
        <f t="shared" si="290"/>
        <v>11</v>
      </c>
      <c r="V86" s="77"/>
      <c r="W86" s="72"/>
      <c r="X86" s="73"/>
      <c r="Y86" s="78" t="s">
        <v>40</v>
      </c>
      <c r="Z86" s="74">
        <f t="shared" ref="Z86:AD86" si="291">+SUM(Z77:Z85)</f>
        <v>12</v>
      </c>
      <c r="AA86" s="75">
        <f t="shared" si="291"/>
        <v>0</v>
      </c>
      <c r="AB86" s="75">
        <f t="shared" si="291"/>
        <v>2</v>
      </c>
      <c r="AC86" s="75">
        <f t="shared" si="291"/>
        <v>13</v>
      </c>
      <c r="AD86" s="76">
        <f t="shared" si="291"/>
        <v>22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301" t="s">
        <v>41</v>
      </c>
      <c r="F87" s="302"/>
      <c r="G87" s="90">
        <f t="shared" ref="G87:K87" si="292">G86+G75</f>
        <v>138</v>
      </c>
      <c r="H87" s="90">
        <f t="shared" si="292"/>
        <v>10</v>
      </c>
      <c r="I87" s="90">
        <f t="shared" si="292"/>
        <v>10</v>
      </c>
      <c r="J87" s="90">
        <f t="shared" si="292"/>
        <v>148</v>
      </c>
      <c r="K87" s="91">
        <f t="shared" si="292"/>
        <v>211</v>
      </c>
      <c r="L87" s="92"/>
      <c r="M87" s="80"/>
      <c r="N87" s="81"/>
      <c r="O87" s="94" t="s">
        <v>101</v>
      </c>
      <c r="P87" s="89"/>
      <c r="Q87" s="90">
        <f t="shared" ref="Q87:U87" si="293">Q86+Q75</f>
        <v>55</v>
      </c>
      <c r="R87" s="90">
        <f t="shared" si="293"/>
        <v>8</v>
      </c>
      <c r="S87" s="90">
        <f t="shared" si="293"/>
        <v>6</v>
      </c>
      <c r="T87" s="90">
        <f t="shared" si="293"/>
        <v>62</v>
      </c>
      <c r="U87" s="91">
        <f t="shared" si="293"/>
        <v>83</v>
      </c>
      <c r="V87" s="85"/>
      <c r="W87" s="80"/>
      <c r="X87" s="81"/>
      <c r="Y87" s="94" t="s">
        <v>101</v>
      </c>
      <c r="Z87" s="90">
        <f t="shared" ref="Z87:AD87" si="294">Z86+Z75</f>
        <v>85</v>
      </c>
      <c r="AA87" s="90">
        <f t="shared" si="294"/>
        <v>2</v>
      </c>
      <c r="AB87" s="90">
        <f t="shared" si="294"/>
        <v>4</v>
      </c>
      <c r="AC87" s="90">
        <f t="shared" si="294"/>
        <v>88</v>
      </c>
      <c r="AD87" s="91">
        <f t="shared" si="294"/>
        <v>132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6" t="s">
        <v>6</v>
      </c>
      <c r="E88" s="46" t="s">
        <v>7</v>
      </c>
      <c r="F88" s="47" t="s">
        <v>15</v>
      </c>
      <c r="G88" s="47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53" t="s">
        <v>160</v>
      </c>
      <c r="E89" s="54" t="s">
        <v>161</v>
      </c>
      <c r="F89" s="55" t="b">
        <v>1</v>
      </c>
      <c r="G89" s="56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4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MAK402</v>
      </c>
      <c r="Y89" s="62" t="str">
        <f t="shared" si="297"/>
        <v>Makine Tasarım II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4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4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53" t="s">
        <v>162</v>
      </c>
      <c r="E90" s="54" t="s">
        <v>163</v>
      </c>
      <c r="F90" s="55" t="b">
        <v>1</v>
      </c>
      <c r="G90" s="56">
        <v>0</v>
      </c>
      <c r="H90" s="57">
        <v>0</v>
      </c>
      <c r="I90" s="57">
        <v>2</v>
      </c>
      <c r="J90" s="58">
        <f t="shared" si="295"/>
        <v>1</v>
      </c>
      <c r="K90" s="95">
        <v>2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MAK404</v>
      </c>
      <c r="Y90" s="62" t="str">
        <f t="shared" si="307"/>
        <v>Makine Laboratuvarı II</v>
      </c>
      <c r="Z90" s="57">
        <f t="shared" ref="Z90:AB90" si="308">IF($F90=TRUE,G90,"")</f>
        <v>0</v>
      </c>
      <c r="AA90" s="57">
        <f t="shared" si="308"/>
        <v>0</v>
      </c>
      <c r="AB90" s="57">
        <f t="shared" si="308"/>
        <v>2</v>
      </c>
      <c r="AC90" s="58">
        <f t="shared" si="299"/>
        <v>1</v>
      </c>
      <c r="AD90" s="59">
        <f t="shared" ref="AD90:AE90" si="309">IF($F90=TRUE,K90,"")</f>
        <v>2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2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53" t="s">
        <v>164</v>
      </c>
      <c r="E91" s="54" t="s">
        <v>165</v>
      </c>
      <c r="F91" s="55" t="b">
        <v>1</v>
      </c>
      <c r="G91" s="56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MAS452</v>
      </c>
      <c r="Y91" s="62" t="str">
        <f t="shared" si="310"/>
        <v>Bölüm Seçmeli Ders VIII 
Bitirme Projesi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53" t="s">
        <v>166</v>
      </c>
      <c r="E92" s="54" t="s">
        <v>167</v>
      </c>
      <c r="F92" s="55" t="b">
        <v>1</v>
      </c>
      <c r="G92" s="56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MAS454</v>
      </c>
      <c r="Y92" s="62" t="str">
        <f t="shared" si="313"/>
        <v>Bölüm Seçmeli Ders IX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53" t="s">
        <v>168</v>
      </c>
      <c r="E93" s="54" t="s">
        <v>169</v>
      </c>
      <c r="F93" s="55" t="b">
        <v>1</v>
      </c>
      <c r="G93" s="56">
        <v>3</v>
      </c>
      <c r="H93" s="57">
        <v>0</v>
      </c>
      <c r="I93" s="57">
        <v>0</v>
      </c>
      <c r="J93" s="58">
        <f t="shared" si="295"/>
        <v>3</v>
      </c>
      <c r="K93" s="59">
        <v>4</v>
      </c>
      <c r="L93" s="60"/>
      <c r="M93" s="52">
        <f t="shared" si="305"/>
        <v>5</v>
      </c>
      <c r="N93" s="61" t="str">
        <f>IF(O93="","",VLOOKUP(O93,İ!$C$101:$K$157,2,0))</f>
        <v/>
      </c>
      <c r="O93" s="62"/>
      <c r="P93" s="57"/>
      <c r="Q93" s="57" t="str">
        <f>IF(O93="","",VLOOKUP(O93,İ!$C$101:$K$157,4,0))</f>
        <v/>
      </c>
      <c r="R93" s="57" t="str">
        <f>IF(O93="","",VLOOKUP(O93,İ!$C$101:$K$157,5,0))</f>
        <v/>
      </c>
      <c r="S93" s="57" t="str">
        <f>IF(O93="","",VLOOKUP(O93,İ!$C$101:$K$157,6,0))</f>
        <v/>
      </c>
      <c r="T93" s="58" t="str">
        <f t="shared" si="296"/>
        <v/>
      </c>
      <c r="U93" s="59" t="str">
        <f>IF(O93="","",VLOOKUP(O93,İ!$C$101:$K$157,8,0))</f>
        <v/>
      </c>
      <c r="V93" s="60" t="str">
        <f>IF(O93="","",VLOOKUP(O93,İ!$C$101:$K$157,9,0))</f>
        <v/>
      </c>
      <c r="W93" s="52">
        <f t="shared" si="306"/>
        <v>5</v>
      </c>
      <c r="X93" s="61" t="str">
        <f t="shared" ref="X93:Y93" si="316">IF($F93=TRUE,D93,"")</f>
        <v>MAS456</v>
      </c>
      <c r="Y93" s="62" t="str">
        <f t="shared" si="316"/>
        <v>Bölüm Seçmeli Ders X</v>
      </c>
      <c r="Z93" s="57">
        <f t="shared" ref="Z93:AB93" si="317">IF($F93=TRUE,G93,"")</f>
        <v>3</v>
      </c>
      <c r="AA93" s="57">
        <f t="shared" si="317"/>
        <v>0</v>
      </c>
      <c r="AB93" s="57">
        <f t="shared" si="317"/>
        <v>0</v>
      </c>
      <c r="AC93" s="58">
        <f t="shared" si="299"/>
        <v>3</v>
      </c>
      <c r="AD93" s="59">
        <f t="shared" ref="AD93:AE93" si="318">IF($F93=TRUE,K93,"")</f>
        <v>4</v>
      </c>
      <c r="AE93" s="60">
        <f t="shared" si="318"/>
        <v>0</v>
      </c>
      <c r="AF93" s="63"/>
      <c r="AG93" s="67">
        <f t="shared" si="301"/>
        <v>0</v>
      </c>
      <c r="AH93" s="68">
        <f t="shared" si="302"/>
        <v>0</v>
      </c>
      <c r="AI93" s="63">
        <f t="shared" si="303"/>
        <v>4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53" t="s">
        <v>170</v>
      </c>
      <c r="E94" s="54" t="s">
        <v>171</v>
      </c>
      <c r="F94" s="55" t="b">
        <v>1</v>
      </c>
      <c r="G94" s="56">
        <v>3</v>
      </c>
      <c r="H94" s="57">
        <v>0</v>
      </c>
      <c r="I94" s="57">
        <v>0</v>
      </c>
      <c r="J94" s="58">
        <f t="shared" si="295"/>
        <v>3</v>
      </c>
      <c r="K94" s="59">
        <v>4</v>
      </c>
      <c r="L94" s="60"/>
      <c r="M94" s="52">
        <f t="shared" si="305"/>
        <v>6</v>
      </c>
      <c r="N94" s="61" t="str">
        <f>IF(O94="","",VLOOKUP(O94,İ!$C$101:$K$157,2,0))</f>
        <v/>
      </c>
      <c r="O94" s="62"/>
      <c r="P94" s="57"/>
      <c r="Q94" s="57" t="str">
        <f>IF(O94="","",VLOOKUP(O94,İ!$C$101:$K$157,4,0))</f>
        <v/>
      </c>
      <c r="R94" s="57" t="str">
        <f>IF(O94="","",VLOOKUP(O94,İ!$C$101:$K$157,5,0))</f>
        <v/>
      </c>
      <c r="S94" s="57" t="str">
        <f>IF(O94="","",VLOOKUP(O94,İ!$C$101:$K$157,6,0))</f>
        <v/>
      </c>
      <c r="T94" s="58" t="str">
        <f t="shared" si="296"/>
        <v/>
      </c>
      <c r="U94" s="59" t="str">
        <f>IF(O94="","",VLOOKUP(O94,İ!$C$101:$K$157,8,0))</f>
        <v/>
      </c>
      <c r="V94" s="60" t="str">
        <f>IF(O94="","",VLOOKUP(O94,İ!$C$101:$K$157,9,0))</f>
        <v/>
      </c>
      <c r="W94" s="52">
        <f t="shared" si="306"/>
        <v>6</v>
      </c>
      <c r="X94" s="61" t="str">
        <f t="shared" ref="X94:Y94" si="319">IF($F94=TRUE,D94,"")</f>
        <v>MAS458</v>
      </c>
      <c r="Y94" s="62" t="str">
        <f t="shared" si="319"/>
        <v>Bölüm Seçmeli Ders XI</v>
      </c>
      <c r="Z94" s="57">
        <f t="shared" ref="Z94:AB94" si="320">IF($F94=TRUE,G94,"")</f>
        <v>3</v>
      </c>
      <c r="AA94" s="57">
        <f t="shared" si="320"/>
        <v>0</v>
      </c>
      <c r="AB94" s="57">
        <f t="shared" si="320"/>
        <v>0</v>
      </c>
      <c r="AC94" s="58">
        <f t="shared" si="299"/>
        <v>3</v>
      </c>
      <c r="AD94" s="59">
        <f t="shared" ref="AD94:AE94" si="321">IF($F94=TRUE,K94,"")</f>
        <v>4</v>
      </c>
      <c r="AE94" s="60">
        <f t="shared" si="321"/>
        <v>0</v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4</v>
      </c>
      <c r="AJ94" s="9"/>
    </row>
    <row r="95" spans="1:36" ht="14.25" customHeight="1" x14ac:dyDescent="0.3">
      <c r="A95" s="309"/>
      <c r="B95" s="306"/>
      <c r="C95" s="52">
        <f t="shared" si="304"/>
        <v>7</v>
      </c>
      <c r="D95" s="53" t="s">
        <v>172</v>
      </c>
      <c r="E95" s="54" t="s">
        <v>173</v>
      </c>
      <c r="F95" s="55" t="b">
        <v>0</v>
      </c>
      <c r="G95" s="56">
        <v>3</v>
      </c>
      <c r="H95" s="57">
        <v>0</v>
      </c>
      <c r="I95" s="57">
        <v>0</v>
      </c>
      <c r="J95" s="58">
        <f t="shared" si="295"/>
        <v>3</v>
      </c>
      <c r="K95" s="59">
        <v>4</v>
      </c>
      <c r="L95" s="60"/>
      <c r="M95" s="52">
        <f t="shared" si="305"/>
        <v>7</v>
      </c>
      <c r="N95" s="61" t="s">
        <v>172</v>
      </c>
      <c r="O95" s="62" t="s">
        <v>173</v>
      </c>
      <c r="P95" s="57" t="b">
        <v>0</v>
      </c>
      <c r="Q95" s="57">
        <v>3</v>
      </c>
      <c r="R95" s="57">
        <v>0</v>
      </c>
      <c r="S95" s="57">
        <v>0</v>
      </c>
      <c r="T95" s="58">
        <f t="shared" si="296"/>
        <v>3</v>
      </c>
      <c r="U95" s="59">
        <v>4</v>
      </c>
      <c r="V95" s="60"/>
      <c r="W95" s="52">
        <f t="shared" si="306"/>
        <v>7</v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4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>
        <f t="shared" si="304"/>
        <v>8</v>
      </c>
      <c r="D96" s="53" t="s">
        <v>174</v>
      </c>
      <c r="E96" s="54" t="s">
        <v>175</v>
      </c>
      <c r="F96" s="55" t="b">
        <v>1</v>
      </c>
      <c r="G96" s="56">
        <v>2</v>
      </c>
      <c r="H96" s="57">
        <v>0</v>
      </c>
      <c r="I96" s="57">
        <v>0</v>
      </c>
      <c r="J96" s="58">
        <f t="shared" si="295"/>
        <v>2</v>
      </c>
      <c r="K96" s="59">
        <v>3</v>
      </c>
      <c r="L96" s="60"/>
      <c r="M96" s="52">
        <f t="shared" si="305"/>
        <v>8</v>
      </c>
      <c r="N96" s="61"/>
      <c r="O96" s="62"/>
      <c r="P96" s="57"/>
      <c r="Q96" s="57"/>
      <c r="R96" s="57"/>
      <c r="S96" s="57"/>
      <c r="T96" s="58" t="str">
        <f t="shared" si="296"/>
        <v/>
      </c>
      <c r="U96" s="59"/>
      <c r="V96" s="60"/>
      <c r="W96" s="52">
        <f t="shared" si="306"/>
        <v>8</v>
      </c>
      <c r="X96" s="61" t="str">
        <f t="shared" ref="X96:Y96" si="325">IF($F96=TRUE,D96,"")</f>
        <v>USD452</v>
      </c>
      <c r="Y96" s="62" t="str">
        <f t="shared" si="325"/>
        <v>Üniversite Seçmeli Ders III</v>
      </c>
      <c r="Z96" s="57">
        <f t="shared" ref="Z96:AB96" si="326">IF($F96=TRUE,G96,"")</f>
        <v>2</v>
      </c>
      <c r="AA96" s="57">
        <f t="shared" si="326"/>
        <v>0</v>
      </c>
      <c r="AB96" s="57">
        <f t="shared" si="326"/>
        <v>0</v>
      </c>
      <c r="AC96" s="58">
        <f t="shared" si="299"/>
        <v>2</v>
      </c>
      <c r="AD96" s="59">
        <f t="shared" ref="AD96:AE96" si="327">IF($F96=TRUE,K96,"")</f>
        <v>3</v>
      </c>
      <c r="AE96" s="60">
        <f t="shared" si="327"/>
        <v>0</v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3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53"/>
      <c r="E97" s="54"/>
      <c r="F97" s="55" t="b">
        <v>0</v>
      </c>
      <c r="G97" s="56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303" t="s">
        <v>40</v>
      </c>
      <c r="F98" s="304"/>
      <c r="G98" s="74">
        <f t="shared" ref="G98:K98" si="331">+SUM(G89:G97)</f>
        <v>20</v>
      </c>
      <c r="H98" s="75">
        <f t="shared" si="331"/>
        <v>0</v>
      </c>
      <c r="I98" s="75">
        <f t="shared" si="331"/>
        <v>2</v>
      </c>
      <c r="J98" s="75">
        <f t="shared" si="331"/>
        <v>21</v>
      </c>
      <c r="K98" s="76">
        <f t="shared" si="331"/>
        <v>29</v>
      </c>
      <c r="L98" s="77"/>
      <c r="M98" s="72"/>
      <c r="N98" s="73"/>
      <c r="O98" s="78" t="s">
        <v>40</v>
      </c>
      <c r="P98" s="74"/>
      <c r="Q98" s="74">
        <f t="shared" ref="Q98:U98" si="332">+SUM(Q89:Q97)</f>
        <v>3</v>
      </c>
      <c r="R98" s="75">
        <f t="shared" si="332"/>
        <v>0</v>
      </c>
      <c r="S98" s="75">
        <f t="shared" si="332"/>
        <v>0</v>
      </c>
      <c r="T98" s="75">
        <f t="shared" si="332"/>
        <v>3</v>
      </c>
      <c r="U98" s="76">
        <f t="shared" si="332"/>
        <v>4</v>
      </c>
      <c r="V98" s="77"/>
      <c r="W98" s="72"/>
      <c r="X98" s="73"/>
      <c r="Y98" s="78" t="s">
        <v>40</v>
      </c>
      <c r="Z98" s="74">
        <f t="shared" ref="Z98:AD98" si="333">+SUM(Z89:Z97)</f>
        <v>17</v>
      </c>
      <c r="AA98" s="75">
        <f t="shared" si="333"/>
        <v>0</v>
      </c>
      <c r="AB98" s="75">
        <f t="shared" si="333"/>
        <v>2</v>
      </c>
      <c r="AC98" s="75">
        <f t="shared" si="333"/>
        <v>18</v>
      </c>
      <c r="AD98" s="76">
        <f t="shared" si="333"/>
        <v>25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301" t="s">
        <v>41</v>
      </c>
      <c r="F99" s="302"/>
      <c r="G99" s="96">
        <f t="shared" ref="G99:K99" si="334">G98+G87</f>
        <v>158</v>
      </c>
      <c r="H99" s="96">
        <f t="shared" si="334"/>
        <v>10</v>
      </c>
      <c r="I99" s="96">
        <f t="shared" si="334"/>
        <v>12</v>
      </c>
      <c r="J99" s="96">
        <f t="shared" si="334"/>
        <v>169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58</v>
      </c>
      <c r="R99" s="96">
        <f t="shared" si="335"/>
        <v>8</v>
      </c>
      <c r="S99" s="96">
        <f t="shared" si="335"/>
        <v>6</v>
      </c>
      <c r="T99" s="96">
        <f t="shared" si="335"/>
        <v>65</v>
      </c>
      <c r="U99" s="97">
        <f t="shared" si="335"/>
        <v>87</v>
      </c>
      <c r="V99" s="85"/>
      <c r="W99" s="80"/>
      <c r="X99" s="81"/>
      <c r="Y99" s="94" t="s">
        <v>101</v>
      </c>
      <c r="Z99" s="96">
        <f t="shared" ref="Z99:AD99" si="336">Z98+Z87</f>
        <v>102</v>
      </c>
      <c r="AA99" s="96">
        <f t="shared" si="336"/>
        <v>2</v>
      </c>
      <c r="AB99" s="96">
        <f t="shared" si="336"/>
        <v>6</v>
      </c>
      <c r="AC99" s="96">
        <f t="shared" si="336"/>
        <v>106</v>
      </c>
      <c r="AD99" s="97">
        <f t="shared" si="336"/>
        <v>157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29">
    <mergeCell ref="E2:F2"/>
    <mergeCell ref="B5:B15"/>
    <mergeCell ref="E14:F14"/>
    <mergeCell ref="E15:F15"/>
    <mergeCell ref="B17:B27"/>
    <mergeCell ref="E26:F26"/>
    <mergeCell ref="E27:F27"/>
    <mergeCell ref="B65:B75"/>
    <mergeCell ref="B77:B87"/>
    <mergeCell ref="A4:A27"/>
    <mergeCell ref="A28:A51"/>
    <mergeCell ref="B29:B39"/>
    <mergeCell ref="B41:B51"/>
    <mergeCell ref="A52:A75"/>
    <mergeCell ref="B53:B63"/>
    <mergeCell ref="A76:A99"/>
    <mergeCell ref="B89:B99"/>
    <mergeCell ref="E75:F75"/>
    <mergeCell ref="E86:F86"/>
    <mergeCell ref="E87:F87"/>
    <mergeCell ref="E98:F98"/>
    <mergeCell ref="E99:F99"/>
    <mergeCell ref="E63:F63"/>
    <mergeCell ref="E74:F74"/>
    <mergeCell ref="E38:F38"/>
    <mergeCell ref="E39:F39"/>
    <mergeCell ref="E50:F50"/>
    <mergeCell ref="E51:F51"/>
    <mergeCell ref="E62:F62"/>
  </mergeCells>
  <conditionalFormatting sqref="E2 O2 Y2">
    <cfRule type="containsText" dxfId="490" priority="1" operator="containsText" text="MAKİNE">
      <formula>NOT(ISERROR(SEARCH(("MAKİNE"),(E2))))</formula>
    </cfRule>
    <cfRule type="containsText" dxfId="489" priority="2" operator="containsText" text="İNŞAAT">
      <formula>NOT(ISERROR(SEARCH(("İNŞAAT"),(E2))))</formula>
    </cfRule>
    <cfRule type="containsText" dxfId="488" priority="3" operator="containsText" text="ELEKTRİK">
      <formula>NOT(ISERROR(SEARCH(("ELEKTRİK"),(E2))))</formula>
    </cfRule>
    <cfRule type="containsText" dxfId="487" priority="4" operator="containsText" text="BİLGİSAYAR">
      <formula>NOT(ISERROR(SEARCH(("BİLGİSAYAR"),(E2))))</formula>
    </cfRule>
    <cfRule type="containsText" dxfId="486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485" priority="6">
      <formula>$AG5=1</formula>
    </cfRule>
  </conditionalFormatting>
  <conditionalFormatting sqref="L2">
    <cfRule type="cellIs" dxfId="484" priority="7" operator="equal">
      <formula>240</formula>
    </cfRule>
    <cfRule type="cellIs" dxfId="483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9900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211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57</v>
      </c>
      <c r="E2" s="313" t="s">
        <v>212</v>
      </c>
      <c r="F2" s="314"/>
      <c r="G2" s="14">
        <f t="shared" ref="G2:K2" si="0">G99</f>
        <v>153</v>
      </c>
      <c r="H2" s="15">
        <f t="shared" si="0"/>
        <v>15</v>
      </c>
      <c r="I2" s="15">
        <f t="shared" si="0"/>
        <v>13</v>
      </c>
      <c r="J2" s="16">
        <f t="shared" si="0"/>
        <v>167</v>
      </c>
      <c r="K2" s="17">
        <f t="shared" si="0"/>
        <v>240</v>
      </c>
      <c r="L2" s="18">
        <f>U2+AD2</f>
        <v>240</v>
      </c>
      <c r="M2" s="12"/>
      <c r="N2" s="19">
        <v>28</v>
      </c>
      <c r="O2" s="20" t="s">
        <v>213</v>
      </c>
      <c r="P2" s="21"/>
      <c r="Q2" s="21"/>
      <c r="R2" s="21"/>
      <c r="S2" s="21"/>
      <c r="T2" s="22"/>
      <c r="U2" s="17">
        <f>SUM(AH5:AH13,AH17:AH25,AH29:AH37,AH41:AH49,AH53:AH61,AH65:AH73,AH77:AH85,AH89:AH97)</f>
        <v>102</v>
      </c>
      <c r="V2" s="23"/>
      <c r="W2" s="12"/>
      <c r="X2" s="19">
        <v>29</v>
      </c>
      <c r="Y2" s="20" t="s">
        <v>212</v>
      </c>
      <c r="Z2" s="21"/>
      <c r="AA2" s="21"/>
      <c r="AB2" s="21"/>
      <c r="AC2" s="22"/>
      <c r="AD2" s="17">
        <f>SUM(AI5:AI13,AI17:AI25,AI29:AI37,AI41:AI49,AI53:AI61,AI65:AI73,AI77:AI85,AI89:AI97)</f>
        <v>138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28</v>
      </c>
      <c r="E8" s="62" t="s">
        <v>29</v>
      </c>
      <c r="F8" s="55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26</v>
      </c>
      <c r="O8" s="62" t="s">
        <v>27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2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36</v>
      </c>
      <c r="E9" s="62" t="s">
        <v>37</v>
      </c>
      <c r="F9" s="55" t="b">
        <v>1</v>
      </c>
      <c r="G9" s="57">
        <v>2</v>
      </c>
      <c r="H9" s="57">
        <v>2</v>
      </c>
      <c r="I9" s="57">
        <v>0</v>
      </c>
      <c r="J9" s="58">
        <f t="shared" si="1"/>
        <v>3</v>
      </c>
      <c r="K9" s="59">
        <v>5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 t="str">
        <f>IF(O9="","",VLOOKUP(O9,İ!$C$101:$K$157,9,0))</f>
        <v/>
      </c>
      <c r="W9" s="52">
        <f t="shared" si="12"/>
        <v>5</v>
      </c>
      <c r="X9" s="61" t="str">
        <f t="shared" ref="X9:Y9" si="22">IF($F9=TRUE,D9,"")</f>
        <v>INM103</v>
      </c>
      <c r="Y9" s="62" t="str">
        <f t="shared" si="22"/>
        <v>Bilgisayar Destekli Teknik Resim</v>
      </c>
      <c r="Z9" s="57">
        <f t="shared" ref="Z9:AB9" si="23">IF($F9=TRUE,G9,"")</f>
        <v>2</v>
      </c>
      <c r="AA9" s="57">
        <f t="shared" si="23"/>
        <v>2</v>
      </c>
      <c r="AB9" s="57">
        <f t="shared" si="23"/>
        <v>0</v>
      </c>
      <c r="AC9" s="58">
        <f t="shared" si="5"/>
        <v>3</v>
      </c>
      <c r="AD9" s="59">
        <f t="shared" ref="AD9:AE9" si="24">IF($F9=TRUE,K9,"")</f>
        <v>5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5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38</v>
      </c>
      <c r="E11" s="62" t="s">
        <v>39</v>
      </c>
      <c r="F11" s="55" t="b">
        <v>0</v>
      </c>
      <c r="G11" s="57">
        <v>2</v>
      </c>
      <c r="H11" s="57">
        <v>1</v>
      </c>
      <c r="I11" s="57">
        <v>0</v>
      </c>
      <c r="J11" s="58">
        <f t="shared" si="1"/>
        <v>2.5</v>
      </c>
      <c r="K11" s="59">
        <v>2</v>
      </c>
      <c r="L11" s="60"/>
      <c r="M11" s="52">
        <f t="shared" si="11"/>
        <v>7</v>
      </c>
      <c r="N11" s="61" t="s">
        <v>38</v>
      </c>
      <c r="O11" s="62" t="s">
        <v>39</v>
      </c>
      <c r="P11" s="57" t="b">
        <v>0</v>
      </c>
      <c r="Q11" s="57">
        <v>2</v>
      </c>
      <c r="R11" s="57">
        <v>1</v>
      </c>
      <c r="S11" s="57">
        <v>0</v>
      </c>
      <c r="T11" s="58">
        <f t="shared" si="2"/>
        <v>2.5</v>
      </c>
      <c r="U11" s="59">
        <v>2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2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 t="str">
        <f t="shared" si="10"/>
        <v/>
      </c>
      <c r="D12" s="61"/>
      <c r="E12" s="62"/>
      <c r="F12" s="55" t="b">
        <v>0</v>
      </c>
      <c r="G12" s="57"/>
      <c r="H12" s="57"/>
      <c r="I12" s="57"/>
      <c r="J12" s="58" t="str">
        <f t="shared" si="1"/>
        <v/>
      </c>
      <c r="K12" s="59"/>
      <c r="L12" s="60"/>
      <c r="M12" s="52" t="str">
        <f t="shared" si="11"/>
        <v/>
      </c>
      <c r="N12" s="61"/>
      <c r="O12" s="62"/>
      <c r="P12" s="57"/>
      <c r="Q12" s="57"/>
      <c r="R12" s="57"/>
      <c r="S12" s="57"/>
      <c r="T12" s="58" t="str">
        <f t="shared" si="2"/>
        <v/>
      </c>
      <c r="U12" s="59"/>
      <c r="V12" s="60" t="str">
        <f>IF(O12="","",VLOOKUP(O12,İ!$C$101:$K$157,9,0))</f>
        <v/>
      </c>
      <c r="W12" s="52" t="str">
        <f t="shared" si="12"/>
        <v/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0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17</v>
      </c>
      <c r="H14" s="75">
        <f t="shared" si="37"/>
        <v>5</v>
      </c>
      <c r="I14" s="75">
        <f t="shared" si="37"/>
        <v>4</v>
      </c>
      <c r="J14" s="75">
        <f t="shared" si="37"/>
        <v>21.5</v>
      </c>
      <c r="K14" s="76">
        <f t="shared" si="37"/>
        <v>28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23</v>
      </c>
      <c r="V14" s="77"/>
      <c r="W14" s="72"/>
      <c r="X14" s="73"/>
      <c r="Y14" s="78" t="s">
        <v>40</v>
      </c>
      <c r="Z14" s="74">
        <f t="shared" ref="Z14:AD14" si="39">+SUM(Z5:Z13)</f>
        <v>2</v>
      </c>
      <c r="AA14" s="75">
        <f t="shared" si="39"/>
        <v>2</v>
      </c>
      <c r="AB14" s="75">
        <f t="shared" si="39"/>
        <v>0</v>
      </c>
      <c r="AC14" s="75">
        <f t="shared" si="39"/>
        <v>3</v>
      </c>
      <c r="AD14" s="76">
        <f t="shared" si="39"/>
        <v>5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17</v>
      </c>
      <c r="H15" s="90">
        <f t="shared" si="40"/>
        <v>5</v>
      </c>
      <c r="I15" s="90">
        <f t="shared" si="40"/>
        <v>4</v>
      </c>
      <c r="J15" s="83">
        <f t="shared" si="40"/>
        <v>21.5</v>
      </c>
      <c r="K15" s="91">
        <f t="shared" si="40"/>
        <v>28</v>
      </c>
      <c r="L15" s="92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23</v>
      </c>
      <c r="V15" s="92"/>
      <c r="W15" s="86"/>
      <c r="X15" s="87"/>
      <c r="Y15" s="88" t="s">
        <v>41</v>
      </c>
      <c r="Z15" s="90">
        <f t="shared" ref="Z15:AD15" si="42">Z14</f>
        <v>2</v>
      </c>
      <c r="AA15" s="90">
        <f t="shared" si="42"/>
        <v>2</v>
      </c>
      <c r="AB15" s="90">
        <f t="shared" si="42"/>
        <v>0</v>
      </c>
      <c r="AC15" s="83">
        <f t="shared" si="42"/>
        <v>3</v>
      </c>
      <c r="AD15" s="91">
        <f t="shared" si="42"/>
        <v>5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45</v>
      </c>
      <c r="E18" s="62" t="s">
        <v>46</v>
      </c>
      <c r="F18" s="55" t="b">
        <v>0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49</v>
      </c>
      <c r="E19" s="62" t="s">
        <v>48</v>
      </c>
      <c r="F19" s="55" t="b">
        <v>0</v>
      </c>
      <c r="G19" s="57">
        <v>3</v>
      </c>
      <c r="H19" s="57">
        <v>0</v>
      </c>
      <c r="I19" s="57">
        <v>0</v>
      </c>
      <c r="J19" s="58">
        <f t="shared" si="43"/>
        <v>3</v>
      </c>
      <c r="K19" s="59">
        <v>5</v>
      </c>
      <c r="L19" s="60"/>
      <c r="M19" s="52">
        <f t="shared" si="53"/>
        <v>3</v>
      </c>
      <c r="N19" s="61" t="s">
        <v>47</v>
      </c>
      <c r="O19" s="62" t="s">
        <v>48</v>
      </c>
      <c r="P19" s="57" t="b">
        <v>0</v>
      </c>
      <c r="Q19" s="57">
        <v>3</v>
      </c>
      <c r="R19" s="57">
        <v>0</v>
      </c>
      <c r="S19" s="57">
        <v>0</v>
      </c>
      <c r="T19" s="58">
        <f t="shared" si="44"/>
        <v>3</v>
      </c>
      <c r="U19" s="59">
        <v>4</v>
      </c>
      <c r="V19" s="60"/>
      <c r="W19" s="52">
        <f t="shared" si="54"/>
        <v>3</v>
      </c>
      <c r="X19" s="61" t="str">
        <f t="shared" ref="X19:Y19" si="58">IF($F19=TRUE,D19,"")</f>
        <v/>
      </c>
      <c r="Y19" s="62" t="str">
        <f t="shared" si="58"/>
        <v/>
      </c>
      <c r="Z19" s="57" t="str">
        <f t="shared" ref="Z19:AB19" si="59">IF($F19=TRUE,G19,"")</f>
        <v/>
      </c>
      <c r="AA19" s="57" t="str">
        <f t="shared" si="59"/>
        <v/>
      </c>
      <c r="AB19" s="57" t="str">
        <f t="shared" si="59"/>
        <v/>
      </c>
      <c r="AC19" s="58" t="str">
        <f t="shared" si="47"/>
        <v/>
      </c>
      <c r="AD19" s="59" t="str">
        <f t="shared" ref="AD19:AE19" si="60">IF($F19=TRUE,K19,"")</f>
        <v/>
      </c>
      <c r="AE19" s="60" t="str">
        <f t="shared" si="60"/>
        <v/>
      </c>
      <c r="AF19" s="63"/>
      <c r="AG19" s="67">
        <f t="shared" si="49"/>
        <v>0</v>
      </c>
      <c r="AH19" s="68">
        <f t="shared" si="50"/>
        <v>5</v>
      </c>
      <c r="AI19" s="63">
        <f t="shared" si="51"/>
        <v>0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214</v>
      </c>
      <c r="E20" s="62" t="s">
        <v>215</v>
      </c>
      <c r="F20" s="55" t="b">
        <v>1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4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 t="str">
        <f>IF(O20="","",VLOOKUP(O20,İ!$C$101:$K$157,9,0))</f>
        <v/>
      </c>
      <c r="W20" s="52">
        <f t="shared" si="54"/>
        <v>4</v>
      </c>
      <c r="X20" s="61" t="str">
        <f t="shared" ref="X20:Y20" si="61">IF($F20=TRUE,D20,"")</f>
        <v>INM104</v>
      </c>
      <c r="Y20" s="62" t="str">
        <f t="shared" si="61"/>
        <v>İnşaat Mühendisleri için Jeoloji</v>
      </c>
      <c r="Z20" s="57">
        <f t="shared" ref="Z20:AB20" si="62">IF($F20=TRUE,G20,"")</f>
        <v>3</v>
      </c>
      <c r="AA20" s="57">
        <f t="shared" si="62"/>
        <v>0</v>
      </c>
      <c r="AB20" s="57">
        <f t="shared" si="62"/>
        <v>0</v>
      </c>
      <c r="AC20" s="58">
        <f t="shared" si="47"/>
        <v>3</v>
      </c>
      <c r="AD20" s="59">
        <f t="shared" ref="AD20:AE20" si="63">IF($F20=TRUE,K20,"")</f>
        <v>4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4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51</v>
      </c>
      <c r="E21" s="62" t="s">
        <v>52</v>
      </c>
      <c r="F21" s="55" t="b">
        <v>0</v>
      </c>
      <c r="G21" s="57">
        <v>1</v>
      </c>
      <c r="H21" s="57">
        <v>2</v>
      </c>
      <c r="I21" s="57">
        <v>0</v>
      </c>
      <c r="J21" s="58">
        <f t="shared" si="43"/>
        <v>2</v>
      </c>
      <c r="K21" s="59">
        <v>4</v>
      </c>
      <c r="L21" s="60"/>
      <c r="M21" s="52">
        <f t="shared" si="53"/>
        <v>5</v>
      </c>
      <c r="N21" s="61" t="s">
        <v>51</v>
      </c>
      <c r="O21" s="62" t="s">
        <v>52</v>
      </c>
      <c r="P21" s="57" t="b">
        <v>0</v>
      </c>
      <c r="Q21" s="57">
        <v>1</v>
      </c>
      <c r="R21" s="57">
        <v>2</v>
      </c>
      <c r="S21" s="57">
        <v>0</v>
      </c>
      <c r="T21" s="58">
        <f t="shared" si="44"/>
        <v>2</v>
      </c>
      <c r="U21" s="59">
        <v>4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135</v>
      </c>
      <c r="E22" s="62" t="s">
        <v>134</v>
      </c>
      <c r="F22" s="55" t="b">
        <v>0</v>
      </c>
      <c r="G22" s="57">
        <v>2</v>
      </c>
      <c r="H22" s="57">
        <v>0</v>
      </c>
      <c r="I22" s="57">
        <v>0</v>
      </c>
      <c r="J22" s="58">
        <f t="shared" si="43"/>
        <v>2</v>
      </c>
      <c r="K22" s="59">
        <v>3</v>
      </c>
      <c r="L22" s="60"/>
      <c r="M22" s="52">
        <f t="shared" si="53"/>
        <v>6</v>
      </c>
      <c r="N22" s="61" t="s">
        <v>133</v>
      </c>
      <c r="O22" s="62" t="s">
        <v>134</v>
      </c>
      <c r="P22" s="57" t="b">
        <v>0</v>
      </c>
      <c r="Q22" s="57">
        <v>2</v>
      </c>
      <c r="R22" s="57">
        <v>0</v>
      </c>
      <c r="S22" s="57">
        <v>0</v>
      </c>
      <c r="T22" s="58">
        <f t="shared" si="44"/>
        <v>2</v>
      </c>
      <c r="U22" s="59">
        <v>3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3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55</v>
      </c>
      <c r="E23" s="62" t="s">
        <v>56</v>
      </c>
      <c r="F23" s="55" t="b">
        <v>0</v>
      </c>
      <c r="G23" s="57">
        <v>1</v>
      </c>
      <c r="H23" s="57">
        <v>0</v>
      </c>
      <c r="I23" s="57">
        <v>0</v>
      </c>
      <c r="J23" s="58">
        <f t="shared" si="43"/>
        <v>1</v>
      </c>
      <c r="K23" s="59">
        <v>2</v>
      </c>
      <c r="L23" s="60"/>
      <c r="M23" s="52">
        <f t="shared" si="53"/>
        <v>7</v>
      </c>
      <c r="N23" s="61" t="s">
        <v>55</v>
      </c>
      <c r="O23" s="62" t="s">
        <v>56</v>
      </c>
      <c r="P23" s="57" t="b">
        <v>0</v>
      </c>
      <c r="Q23" s="57">
        <v>1</v>
      </c>
      <c r="R23" s="57">
        <v>0</v>
      </c>
      <c r="S23" s="57">
        <v>0</v>
      </c>
      <c r="T23" s="58">
        <f t="shared" si="44"/>
        <v>1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>
        <f t="shared" si="52"/>
        <v>8</v>
      </c>
      <c r="D24" s="61" t="s">
        <v>57</v>
      </c>
      <c r="E24" s="62" t="s">
        <v>58</v>
      </c>
      <c r="F24" s="55" t="b">
        <v>0</v>
      </c>
      <c r="G24" s="57">
        <v>2</v>
      </c>
      <c r="H24" s="57">
        <v>1</v>
      </c>
      <c r="I24" s="57">
        <v>0</v>
      </c>
      <c r="J24" s="58">
        <f t="shared" si="43"/>
        <v>2.5</v>
      </c>
      <c r="K24" s="59">
        <v>2</v>
      </c>
      <c r="L24" s="60"/>
      <c r="M24" s="52">
        <f t="shared" si="53"/>
        <v>8</v>
      </c>
      <c r="N24" s="61" t="s">
        <v>57</v>
      </c>
      <c r="O24" s="62" t="s">
        <v>58</v>
      </c>
      <c r="P24" s="57" t="b">
        <v>0</v>
      </c>
      <c r="Q24" s="57">
        <v>2</v>
      </c>
      <c r="R24" s="57">
        <v>1</v>
      </c>
      <c r="S24" s="57">
        <v>0</v>
      </c>
      <c r="T24" s="58">
        <f t="shared" si="44"/>
        <v>2.5</v>
      </c>
      <c r="U24" s="59">
        <v>2</v>
      </c>
      <c r="V24" s="60"/>
      <c r="W24" s="52">
        <f t="shared" si="54"/>
        <v>8</v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2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/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19</v>
      </c>
      <c r="H26" s="75">
        <f t="shared" si="79"/>
        <v>3</v>
      </c>
      <c r="I26" s="75">
        <f t="shared" si="79"/>
        <v>2</v>
      </c>
      <c r="J26" s="75">
        <f t="shared" si="79"/>
        <v>21.5</v>
      </c>
      <c r="K26" s="76">
        <f t="shared" si="79"/>
        <v>32</v>
      </c>
      <c r="L26" s="77"/>
      <c r="M26" s="72"/>
      <c r="N26" s="73"/>
      <c r="O26" s="78" t="s">
        <v>40</v>
      </c>
      <c r="P26" s="74"/>
      <c r="Q26" s="74">
        <f t="shared" ref="Q26:U26" si="80">+SUM(Q17:Q25)</f>
        <v>16</v>
      </c>
      <c r="R26" s="75">
        <f t="shared" si="80"/>
        <v>3</v>
      </c>
      <c r="S26" s="75">
        <f t="shared" si="80"/>
        <v>2</v>
      </c>
      <c r="T26" s="75">
        <f t="shared" si="80"/>
        <v>18.5</v>
      </c>
      <c r="U26" s="76">
        <f t="shared" si="80"/>
        <v>27</v>
      </c>
      <c r="V26" s="77"/>
      <c r="W26" s="72"/>
      <c r="X26" s="73"/>
      <c r="Y26" s="78" t="s">
        <v>40</v>
      </c>
      <c r="Z26" s="74">
        <f t="shared" ref="Z26:AD26" si="81">+SUM(Z17:Z25)</f>
        <v>3</v>
      </c>
      <c r="AA26" s="75">
        <f t="shared" si="81"/>
        <v>0</v>
      </c>
      <c r="AB26" s="75">
        <f t="shared" si="81"/>
        <v>0</v>
      </c>
      <c r="AC26" s="75">
        <f t="shared" si="81"/>
        <v>3</v>
      </c>
      <c r="AD26" s="76">
        <f t="shared" si="81"/>
        <v>4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36</v>
      </c>
      <c r="H27" s="90">
        <f t="shared" si="82"/>
        <v>8</v>
      </c>
      <c r="I27" s="90">
        <f t="shared" si="82"/>
        <v>6</v>
      </c>
      <c r="J27" s="90">
        <f t="shared" si="82"/>
        <v>43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31</v>
      </c>
      <c r="R27" s="90">
        <f t="shared" si="83"/>
        <v>6</v>
      </c>
      <c r="S27" s="90">
        <f t="shared" si="83"/>
        <v>6</v>
      </c>
      <c r="T27" s="90">
        <f t="shared" si="83"/>
        <v>37</v>
      </c>
      <c r="U27" s="91">
        <f t="shared" si="83"/>
        <v>50</v>
      </c>
      <c r="V27" s="92"/>
      <c r="W27" s="86"/>
      <c r="X27" s="87"/>
      <c r="Y27" s="88" t="s">
        <v>41</v>
      </c>
      <c r="Z27" s="90">
        <f t="shared" ref="Z27:AD27" si="84">Z26+Z15</f>
        <v>5</v>
      </c>
      <c r="AA27" s="90">
        <f t="shared" si="84"/>
        <v>2</v>
      </c>
      <c r="AB27" s="90">
        <f t="shared" si="84"/>
        <v>0</v>
      </c>
      <c r="AC27" s="90">
        <f t="shared" si="84"/>
        <v>6</v>
      </c>
      <c r="AD27" s="91">
        <f t="shared" si="84"/>
        <v>9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61</v>
      </c>
      <c r="E29" s="62" t="s">
        <v>62</v>
      </c>
      <c r="F29" s="55" t="b">
        <v>0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 t="s">
        <v>61</v>
      </c>
      <c r="O29" s="62" t="s">
        <v>62</v>
      </c>
      <c r="P29" s="57" t="b">
        <v>0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4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4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68</v>
      </c>
      <c r="E30" s="62" t="s">
        <v>67</v>
      </c>
      <c r="F30" s="55" t="b">
        <v>1</v>
      </c>
      <c r="G30" s="57">
        <v>3</v>
      </c>
      <c r="H30" s="57">
        <v>0</v>
      </c>
      <c r="I30" s="57">
        <v>1</v>
      </c>
      <c r="J30" s="58">
        <f t="shared" si="85"/>
        <v>3.5</v>
      </c>
      <c r="K30" s="59">
        <v>6</v>
      </c>
      <c r="L30" s="60" t="s">
        <v>69</v>
      </c>
      <c r="M30" s="52">
        <f t="shared" ref="M30:M37" si="95">IF($D30="","",MAX(M$29:M29)+1)</f>
        <v>2</v>
      </c>
      <c r="N30" s="61"/>
      <c r="O30" s="62"/>
      <c r="P30" s="57"/>
      <c r="Q30" s="57"/>
      <c r="R30" s="57"/>
      <c r="S30" s="57"/>
      <c r="T30" s="58" t="str">
        <f t="shared" si="86"/>
        <v/>
      </c>
      <c r="U30" s="59"/>
      <c r="V30" s="60"/>
      <c r="W30" s="52">
        <f t="shared" ref="W30:W37" si="96">IF($D30="","",MAX(W$29:W29)+1)</f>
        <v>2</v>
      </c>
      <c r="X30" s="61" t="str">
        <f t="shared" ref="X30:Y30" si="97">IF($F30=TRUE,D30,"")</f>
        <v>INM201</v>
      </c>
      <c r="Y30" s="62" t="str">
        <f t="shared" si="97"/>
        <v>Mukavemet I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1</v>
      </c>
      <c r="AC30" s="58">
        <f t="shared" si="89"/>
        <v>3.5</v>
      </c>
      <c r="AD30" s="59">
        <f t="shared" ref="AD30:AE30" si="99">IF($F30=TRUE,K30,"")</f>
        <v>6</v>
      </c>
      <c r="AE30" s="60" t="str">
        <f t="shared" si="99"/>
        <v>INM 102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6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72</v>
      </c>
      <c r="E31" s="62" t="s">
        <v>71</v>
      </c>
      <c r="F31" s="55" t="b">
        <v>0</v>
      </c>
      <c r="G31" s="57">
        <v>3</v>
      </c>
      <c r="H31" s="57">
        <v>0</v>
      </c>
      <c r="I31" s="57">
        <v>0</v>
      </c>
      <c r="J31" s="58">
        <f t="shared" si="85"/>
        <v>3</v>
      </c>
      <c r="K31" s="59">
        <v>5</v>
      </c>
      <c r="L31" s="60"/>
      <c r="M31" s="52">
        <f t="shared" si="95"/>
        <v>3</v>
      </c>
      <c r="N31" s="61" t="s">
        <v>70</v>
      </c>
      <c r="O31" s="62" t="s">
        <v>71</v>
      </c>
      <c r="P31" s="57" t="b">
        <v>0</v>
      </c>
      <c r="Q31" s="57">
        <v>3</v>
      </c>
      <c r="R31" s="57">
        <v>0</v>
      </c>
      <c r="S31" s="57">
        <v>0</v>
      </c>
      <c r="T31" s="58">
        <f t="shared" si="86"/>
        <v>3</v>
      </c>
      <c r="U31" s="59">
        <v>5</v>
      </c>
      <c r="V31" s="60"/>
      <c r="W31" s="52">
        <f t="shared" si="96"/>
        <v>3</v>
      </c>
      <c r="X31" s="61" t="str">
        <f t="shared" ref="X31:Y31" si="100">IF($F31=TRUE,D31,"")</f>
        <v/>
      </c>
      <c r="Y31" s="62" t="str">
        <f t="shared" si="100"/>
        <v/>
      </c>
      <c r="Z31" s="57" t="str">
        <f t="shared" ref="Z31:AB31" si="101">IF($F31=TRUE,G31,"")</f>
        <v/>
      </c>
      <c r="AA31" s="57" t="str">
        <f t="shared" si="101"/>
        <v/>
      </c>
      <c r="AB31" s="57" t="str">
        <f t="shared" si="101"/>
        <v/>
      </c>
      <c r="AC31" s="58" t="str">
        <f t="shared" si="89"/>
        <v/>
      </c>
      <c r="AD31" s="59" t="str">
        <f t="shared" ref="AD31:AE31" si="102">IF($F31=TRUE,K31,"")</f>
        <v/>
      </c>
      <c r="AE31" s="60" t="str">
        <f t="shared" si="102"/>
        <v/>
      </c>
      <c r="AF31" s="63"/>
      <c r="AG31" s="67">
        <f t="shared" si="91"/>
        <v>0</v>
      </c>
      <c r="AH31" s="68">
        <f t="shared" si="92"/>
        <v>5</v>
      </c>
      <c r="AI31" s="63">
        <f t="shared" si="93"/>
        <v>0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65</v>
      </c>
      <c r="E32" s="62" t="s">
        <v>64</v>
      </c>
      <c r="F32" s="55" t="b">
        <v>0</v>
      </c>
      <c r="G32" s="57">
        <v>3</v>
      </c>
      <c r="H32" s="57">
        <v>0</v>
      </c>
      <c r="I32" s="57">
        <v>1</v>
      </c>
      <c r="J32" s="58">
        <f t="shared" si="85"/>
        <v>3.5</v>
      </c>
      <c r="K32" s="59">
        <v>5</v>
      </c>
      <c r="L32" s="60"/>
      <c r="M32" s="52">
        <f t="shared" si="95"/>
        <v>4</v>
      </c>
      <c r="N32" s="61" t="s">
        <v>63</v>
      </c>
      <c r="O32" s="62" t="s">
        <v>64</v>
      </c>
      <c r="P32" s="57" t="b">
        <v>0</v>
      </c>
      <c r="Q32" s="57">
        <v>3</v>
      </c>
      <c r="R32" s="57">
        <v>0</v>
      </c>
      <c r="S32" s="57">
        <v>0</v>
      </c>
      <c r="T32" s="58">
        <f t="shared" si="86"/>
        <v>3</v>
      </c>
      <c r="U32" s="59">
        <v>5</v>
      </c>
      <c r="V32" s="60"/>
      <c r="W32" s="52">
        <f t="shared" si="96"/>
        <v>4</v>
      </c>
      <c r="X32" s="61" t="str">
        <f t="shared" ref="X32:Y32" si="103">IF($F32=TRUE,D32,"")</f>
        <v/>
      </c>
      <c r="Y32" s="62" t="str">
        <f t="shared" si="103"/>
        <v/>
      </c>
      <c r="Z32" s="57" t="str">
        <f t="shared" ref="Z32:AB32" si="104">IF($F32=TRUE,G32,"")</f>
        <v/>
      </c>
      <c r="AA32" s="57" t="str">
        <f t="shared" si="104"/>
        <v/>
      </c>
      <c r="AB32" s="57" t="str">
        <f t="shared" si="104"/>
        <v/>
      </c>
      <c r="AC32" s="58" t="str">
        <f t="shared" si="89"/>
        <v/>
      </c>
      <c r="AD32" s="59" t="str">
        <f t="shared" ref="AD32:AE32" si="105">IF($F32=TRUE,K32,"")</f>
        <v/>
      </c>
      <c r="AE32" s="60" t="str">
        <f t="shared" si="105"/>
        <v/>
      </c>
      <c r="AF32" s="63"/>
      <c r="AG32" s="67">
        <f t="shared" si="91"/>
        <v>0</v>
      </c>
      <c r="AH32" s="68">
        <f t="shared" si="92"/>
        <v>5</v>
      </c>
      <c r="AI32" s="63">
        <f t="shared" si="93"/>
        <v>0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95</v>
      </c>
      <c r="E33" s="62" t="s">
        <v>96</v>
      </c>
      <c r="F33" s="55" t="b">
        <v>0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4</v>
      </c>
      <c r="L33" s="60"/>
      <c r="M33" s="52">
        <f t="shared" si="95"/>
        <v>5</v>
      </c>
      <c r="N33" s="61" t="s">
        <v>93</v>
      </c>
      <c r="O33" s="62" t="s">
        <v>94</v>
      </c>
      <c r="P33" s="57" t="b">
        <v>0</v>
      </c>
      <c r="Q33" s="57">
        <v>3</v>
      </c>
      <c r="R33" s="57">
        <v>0</v>
      </c>
      <c r="S33" s="57">
        <v>0</v>
      </c>
      <c r="T33" s="58">
        <f t="shared" si="86"/>
        <v>3</v>
      </c>
      <c r="U33" s="59">
        <v>4</v>
      </c>
      <c r="V33" s="60"/>
      <c r="W33" s="52">
        <f t="shared" si="96"/>
        <v>5</v>
      </c>
      <c r="X33" s="61" t="str">
        <f t="shared" ref="X33:Y33" si="106">IF($F33=TRUE,D33,"")</f>
        <v/>
      </c>
      <c r="Y33" s="62" t="str">
        <f t="shared" si="106"/>
        <v/>
      </c>
      <c r="Z33" s="57" t="str">
        <f t="shared" ref="Z33:AB33" si="107">IF($F33=TRUE,G33,"")</f>
        <v/>
      </c>
      <c r="AA33" s="57" t="str">
        <f t="shared" si="107"/>
        <v/>
      </c>
      <c r="AB33" s="57" t="str">
        <f t="shared" si="107"/>
        <v/>
      </c>
      <c r="AC33" s="58" t="str">
        <f t="shared" si="89"/>
        <v/>
      </c>
      <c r="AD33" s="59" t="str">
        <f t="shared" ref="AD33:AE33" si="108">IF($F33=TRUE,K33,"")</f>
        <v/>
      </c>
      <c r="AE33" s="60" t="str">
        <f t="shared" si="108"/>
        <v/>
      </c>
      <c r="AF33" s="63"/>
      <c r="AG33" s="67">
        <f t="shared" si="91"/>
        <v>0</v>
      </c>
      <c r="AH33" s="68">
        <f t="shared" si="92"/>
        <v>4</v>
      </c>
      <c r="AI33" s="63">
        <f t="shared" si="93"/>
        <v>0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158</v>
      </c>
      <c r="E34" s="62" t="s">
        <v>157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3</v>
      </c>
      <c r="L34" s="60"/>
      <c r="M34" s="52">
        <f t="shared" si="95"/>
        <v>6</v>
      </c>
      <c r="N34" s="61" t="s">
        <v>156</v>
      </c>
      <c r="O34" s="62" t="s">
        <v>157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3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3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61" t="s">
        <v>77</v>
      </c>
      <c r="E35" s="62" t="s">
        <v>78</v>
      </c>
      <c r="F35" s="55" t="b">
        <v>0</v>
      </c>
      <c r="G35" s="57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61"/>
      <c r="E36" s="62"/>
      <c r="F36" s="55" t="b">
        <v>0</v>
      </c>
      <c r="G36" s="57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19</v>
      </c>
      <c r="H38" s="75">
        <f t="shared" si="121"/>
        <v>0</v>
      </c>
      <c r="I38" s="75">
        <f t="shared" si="121"/>
        <v>2</v>
      </c>
      <c r="J38" s="75">
        <f t="shared" si="121"/>
        <v>20</v>
      </c>
      <c r="K38" s="76">
        <f t="shared" si="121"/>
        <v>29</v>
      </c>
      <c r="L38" s="77"/>
      <c r="M38" s="72"/>
      <c r="N38" s="73"/>
      <c r="O38" s="78" t="s">
        <v>40</v>
      </c>
      <c r="P38" s="74"/>
      <c r="Q38" s="74">
        <f t="shared" ref="Q38:U38" si="122">+SUM(Q29:Q37)</f>
        <v>16</v>
      </c>
      <c r="R38" s="75">
        <f t="shared" si="122"/>
        <v>0</v>
      </c>
      <c r="S38" s="75">
        <f t="shared" si="122"/>
        <v>0</v>
      </c>
      <c r="T38" s="75">
        <f t="shared" si="122"/>
        <v>16</v>
      </c>
      <c r="U38" s="76">
        <f t="shared" si="122"/>
        <v>23</v>
      </c>
      <c r="V38" s="77"/>
      <c r="W38" s="72"/>
      <c r="X38" s="73"/>
      <c r="Y38" s="78" t="s">
        <v>40</v>
      </c>
      <c r="Z38" s="74">
        <f t="shared" ref="Z38:AD38" si="123">+SUM(Z29:Z37)</f>
        <v>3</v>
      </c>
      <c r="AA38" s="75">
        <f t="shared" si="123"/>
        <v>0</v>
      </c>
      <c r="AB38" s="75">
        <f t="shared" si="123"/>
        <v>1</v>
      </c>
      <c r="AC38" s="75">
        <f t="shared" si="123"/>
        <v>3.5</v>
      </c>
      <c r="AD38" s="76">
        <f t="shared" si="123"/>
        <v>6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55</v>
      </c>
      <c r="H39" s="90">
        <f t="shared" si="124"/>
        <v>8</v>
      </c>
      <c r="I39" s="90">
        <f t="shared" si="124"/>
        <v>8</v>
      </c>
      <c r="J39" s="90">
        <f t="shared" si="124"/>
        <v>63</v>
      </c>
      <c r="K39" s="91">
        <f t="shared" si="124"/>
        <v>89</v>
      </c>
      <c r="L39" s="92"/>
      <c r="M39" s="86"/>
      <c r="N39" s="87"/>
      <c r="O39" s="88" t="s">
        <v>41</v>
      </c>
      <c r="P39" s="89"/>
      <c r="Q39" s="90">
        <f t="shared" ref="Q39:U39" si="125">Q38+Q27</f>
        <v>47</v>
      </c>
      <c r="R39" s="90">
        <f t="shared" si="125"/>
        <v>6</v>
      </c>
      <c r="S39" s="90">
        <f t="shared" si="125"/>
        <v>6</v>
      </c>
      <c r="T39" s="90">
        <f t="shared" si="125"/>
        <v>53</v>
      </c>
      <c r="U39" s="91">
        <f t="shared" si="125"/>
        <v>73</v>
      </c>
      <c r="V39" s="92"/>
      <c r="W39" s="86"/>
      <c r="X39" s="87"/>
      <c r="Y39" s="88" t="s">
        <v>41</v>
      </c>
      <c r="Z39" s="90">
        <f t="shared" ref="Z39:AD39" si="126">Z38+Z27</f>
        <v>8</v>
      </c>
      <c r="AA39" s="90">
        <f t="shared" si="126"/>
        <v>2</v>
      </c>
      <c r="AB39" s="90">
        <f t="shared" si="126"/>
        <v>1</v>
      </c>
      <c r="AC39" s="90">
        <f t="shared" si="126"/>
        <v>9.5</v>
      </c>
      <c r="AD39" s="91">
        <f t="shared" si="126"/>
        <v>15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84</v>
      </c>
      <c r="E41" s="62" t="s">
        <v>85</v>
      </c>
      <c r="F41" s="55" t="b">
        <v>0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5</v>
      </c>
      <c r="L41" s="60"/>
      <c r="M41" s="52">
        <f>IF($D41="","",1)</f>
        <v>1</v>
      </c>
      <c r="N41" s="61" t="s">
        <v>82</v>
      </c>
      <c r="O41" s="62" t="s">
        <v>83</v>
      </c>
      <c r="P41" s="57" t="b">
        <v>0</v>
      </c>
      <c r="Q41" s="57">
        <v>3</v>
      </c>
      <c r="R41" s="57">
        <v>0</v>
      </c>
      <c r="S41" s="57">
        <v>0</v>
      </c>
      <c r="T41" s="58">
        <f t="shared" ref="T41:T49" si="128">IF(Q41="","",Q41+(R41+S41)/2)</f>
        <v>3</v>
      </c>
      <c r="U41" s="59">
        <v>4</v>
      </c>
      <c r="V41" s="60"/>
      <c r="W41" s="52">
        <f>IF($D41="","",1)</f>
        <v>1</v>
      </c>
      <c r="X41" s="61" t="str">
        <f t="shared" ref="X41:Y41" si="129">IF($F41=TRUE,D41,"")</f>
        <v/>
      </c>
      <c r="Y41" s="62" t="str">
        <f t="shared" si="129"/>
        <v/>
      </c>
      <c r="Z41" s="57" t="str">
        <f t="shared" ref="Z41:AB41" si="130">IF($F41=TRUE,G41,"")</f>
        <v/>
      </c>
      <c r="AA41" s="57" t="str">
        <f t="shared" si="130"/>
        <v/>
      </c>
      <c r="AB41" s="57" t="str">
        <f t="shared" si="130"/>
        <v/>
      </c>
      <c r="AC41" s="58" t="str">
        <f t="shared" ref="AC41:AC49" si="131">IF(Z41="","",Z41+(AA41+AB41)/2)</f>
        <v/>
      </c>
      <c r="AD41" s="59" t="str">
        <f t="shared" ref="AD41:AE41" si="132">IF($F41=TRUE,K41,"")</f>
        <v/>
      </c>
      <c r="AE41" s="60" t="str">
        <f t="shared" si="132"/>
        <v/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5</v>
      </c>
      <c r="AI41" s="66">
        <f t="shared" ref="AI41:AI49" si="135">IF(Y41="",0,AD41)</f>
        <v>0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88</v>
      </c>
      <c r="E42" s="62" t="s">
        <v>87</v>
      </c>
      <c r="F42" s="55" t="b">
        <v>1</v>
      </c>
      <c r="G42" s="57">
        <v>3</v>
      </c>
      <c r="H42" s="57">
        <v>0</v>
      </c>
      <c r="I42" s="57">
        <v>1</v>
      </c>
      <c r="J42" s="58">
        <f t="shared" si="127"/>
        <v>3.5</v>
      </c>
      <c r="K42" s="59">
        <v>6</v>
      </c>
      <c r="L42" s="60" t="s">
        <v>69</v>
      </c>
      <c r="M42" s="52">
        <f t="shared" ref="M42:M49" si="137">IF($D42="","",MAX(M$41:M41)+1)</f>
        <v>2</v>
      </c>
      <c r="N42" s="61" t="str">
        <f>IF(O42="","",VLOOKUP(O42,İ!$C$101:$K$157,2,0))</f>
        <v/>
      </c>
      <c r="O42" s="62"/>
      <c r="P42" s="57"/>
      <c r="Q42" s="57" t="str">
        <f>IF(O42="","",VLOOKUP(O42,İ!$C$101:$K$157,4,0))</f>
        <v/>
      </c>
      <c r="R42" s="57" t="str">
        <f>IF(O42="","",VLOOKUP(O42,İ!$C$101:$K$157,5,0))</f>
        <v/>
      </c>
      <c r="S42" s="57" t="str">
        <f>IF(O42="","",VLOOKUP(O42,İ!$C$101:$K$157,6,0))</f>
        <v/>
      </c>
      <c r="T42" s="58" t="str">
        <f t="shared" si="128"/>
        <v/>
      </c>
      <c r="U42" s="59" t="str">
        <f>IF(O42="","",VLOOKUP(O42,İ!$C$101:$K$157,8,0))</f>
        <v/>
      </c>
      <c r="V42" s="60" t="str">
        <f>IF(O42="","",VLOOKUP(O42,İ!$C$101:$K$157,9,0))</f>
        <v/>
      </c>
      <c r="W42" s="52">
        <f t="shared" ref="W42:W49" si="138">IF($D42="","",MAX(W$41:W41)+1)</f>
        <v>2</v>
      </c>
      <c r="X42" s="61" t="str">
        <f t="shared" ref="X42:Y42" si="139">IF($F42=TRUE,D42,"")</f>
        <v>INM204</v>
      </c>
      <c r="Y42" s="62" t="str">
        <f t="shared" si="139"/>
        <v>Mukavemet II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1</v>
      </c>
      <c r="AC42" s="58">
        <f t="shared" si="131"/>
        <v>3.5</v>
      </c>
      <c r="AD42" s="59">
        <f t="shared" ref="AD42:AE42" si="141">IF($F42=TRUE,K42,"")</f>
        <v>6</v>
      </c>
      <c r="AE42" s="60" t="str">
        <f t="shared" si="141"/>
        <v>INM 102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6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216</v>
      </c>
      <c r="E43" s="62" t="s">
        <v>217</v>
      </c>
      <c r="F43" s="55" t="b">
        <v>1</v>
      </c>
      <c r="G43" s="57">
        <v>2</v>
      </c>
      <c r="H43" s="57">
        <v>2</v>
      </c>
      <c r="I43" s="57">
        <v>0</v>
      </c>
      <c r="J43" s="58">
        <f t="shared" si="127"/>
        <v>3</v>
      </c>
      <c r="K43" s="59">
        <v>5</v>
      </c>
      <c r="L43" s="60"/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INM206</v>
      </c>
      <c r="Y43" s="62" t="str">
        <f t="shared" si="142"/>
        <v>Topoğrafya</v>
      </c>
      <c r="Z43" s="57">
        <f t="shared" ref="Z43:AB43" si="143">IF($F43=TRUE,G43,"")</f>
        <v>2</v>
      </c>
      <c r="AA43" s="57">
        <f t="shared" si="143"/>
        <v>2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>
        <f t="shared" si="144"/>
        <v>0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218</v>
      </c>
      <c r="E44" s="62" t="s">
        <v>219</v>
      </c>
      <c r="F44" s="55" t="b">
        <v>1</v>
      </c>
      <c r="G44" s="57">
        <v>3</v>
      </c>
      <c r="H44" s="57">
        <v>0</v>
      </c>
      <c r="I44" s="57">
        <v>1</v>
      </c>
      <c r="J44" s="58">
        <f t="shared" si="127"/>
        <v>3.5</v>
      </c>
      <c r="K44" s="59">
        <v>5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INM208</v>
      </c>
      <c r="Y44" s="62" t="str">
        <f t="shared" si="145"/>
        <v>Yapı Malzemeleri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1</v>
      </c>
      <c r="AC44" s="58">
        <f t="shared" si="131"/>
        <v>3.5</v>
      </c>
      <c r="AD44" s="59">
        <f t="shared" ref="AD44:AE44" si="147">IF($F44=TRUE,K44,"")</f>
        <v>5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5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220</v>
      </c>
      <c r="E45" s="62" t="s">
        <v>221</v>
      </c>
      <c r="F45" s="55" t="b">
        <v>1</v>
      </c>
      <c r="G45" s="57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INM210</v>
      </c>
      <c r="Y45" s="62" t="str">
        <f t="shared" si="148"/>
        <v>Mühendislik Ekonomisi</v>
      </c>
      <c r="Z45" s="57">
        <f t="shared" ref="Z45:AB45" si="149">IF($F45=TRUE,G45,"")</f>
        <v>3</v>
      </c>
      <c r="AA45" s="57">
        <f t="shared" si="149"/>
        <v>0</v>
      </c>
      <c r="AB45" s="57">
        <f t="shared" si="149"/>
        <v>0</v>
      </c>
      <c r="AC45" s="58">
        <f t="shared" si="131"/>
        <v>3</v>
      </c>
      <c r="AD45" s="59">
        <f t="shared" ref="AD45:AE45" si="150">IF($F45=TRUE,K45,"")</f>
        <v>4</v>
      </c>
      <c r="AE45" s="60">
        <f t="shared" si="150"/>
        <v>0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53</v>
      </c>
      <c r="E46" s="62" t="s">
        <v>54</v>
      </c>
      <c r="F46" s="55" t="b">
        <v>0</v>
      </c>
      <c r="G46" s="57">
        <v>3</v>
      </c>
      <c r="H46" s="57">
        <v>0</v>
      </c>
      <c r="I46" s="57">
        <v>0</v>
      </c>
      <c r="J46" s="58">
        <f t="shared" si="127"/>
        <v>3</v>
      </c>
      <c r="K46" s="59">
        <v>4</v>
      </c>
      <c r="L46" s="60"/>
      <c r="M46" s="52">
        <f t="shared" si="137"/>
        <v>6</v>
      </c>
      <c r="N46" s="61" t="s">
        <v>53</v>
      </c>
      <c r="O46" s="62" t="s">
        <v>54</v>
      </c>
      <c r="P46" s="57" t="b">
        <v>0</v>
      </c>
      <c r="Q46" s="57">
        <v>3</v>
      </c>
      <c r="R46" s="57">
        <v>0</v>
      </c>
      <c r="S46" s="57">
        <v>0</v>
      </c>
      <c r="T46" s="58">
        <f t="shared" si="128"/>
        <v>3</v>
      </c>
      <c r="U46" s="59">
        <v>4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4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61" t="s">
        <v>99</v>
      </c>
      <c r="E47" s="62" t="s">
        <v>100</v>
      </c>
      <c r="F47" s="55" t="b">
        <v>0</v>
      </c>
      <c r="G47" s="57">
        <v>2</v>
      </c>
      <c r="H47" s="57">
        <v>0</v>
      </c>
      <c r="I47" s="57">
        <v>0</v>
      </c>
      <c r="J47" s="58">
        <f t="shared" si="127"/>
        <v>2</v>
      </c>
      <c r="K47" s="59">
        <v>2</v>
      </c>
      <c r="L47" s="60"/>
      <c r="M47" s="52">
        <f t="shared" si="137"/>
        <v>7</v>
      </c>
      <c r="N47" s="61" t="s">
        <v>99</v>
      </c>
      <c r="O47" s="62" t="s">
        <v>100</v>
      </c>
      <c r="P47" s="57" t="b">
        <v>0</v>
      </c>
      <c r="Q47" s="57">
        <v>2</v>
      </c>
      <c r="R47" s="57">
        <v>0</v>
      </c>
      <c r="S47" s="57">
        <v>0</v>
      </c>
      <c r="T47" s="58">
        <f t="shared" si="128"/>
        <v>2</v>
      </c>
      <c r="U47" s="59">
        <v>2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2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 t="str">
        <f t="shared" si="136"/>
        <v/>
      </c>
      <c r="D48" s="61"/>
      <c r="E48" s="62"/>
      <c r="F48" s="55" t="b">
        <v>0</v>
      </c>
      <c r="G48" s="57"/>
      <c r="H48" s="57"/>
      <c r="I48" s="57"/>
      <c r="J48" s="58" t="str">
        <f t="shared" si="127"/>
        <v/>
      </c>
      <c r="K48" s="59"/>
      <c r="L48" s="60"/>
      <c r="M48" s="52" t="str">
        <f t="shared" si="137"/>
        <v/>
      </c>
      <c r="N48" s="61" t="str">
        <f>IF(O48="","",VLOOKUP(O48,İ!$C$101:$K$157,2,0))</f>
        <v/>
      </c>
      <c r="O48" s="62"/>
      <c r="P48" s="57"/>
      <c r="Q48" s="57" t="str">
        <f>IF(O48="","",VLOOKUP(O48,İ!$C$101:$K$157,4,0))</f>
        <v/>
      </c>
      <c r="R48" s="57" t="str">
        <f>IF(O48="","",VLOOKUP(O48,İ!$C$101:$K$157,5,0))</f>
        <v/>
      </c>
      <c r="S48" s="57" t="str">
        <f>IF(O48="","",VLOOKUP(O48,İ!$C$101:$K$157,6,0))</f>
        <v/>
      </c>
      <c r="T48" s="58" t="str">
        <f t="shared" si="128"/>
        <v/>
      </c>
      <c r="U48" s="59" t="str">
        <f>IF(O48="","",VLOOKUP(O48,İ!$C$101:$K$157,8,0))</f>
        <v/>
      </c>
      <c r="V48" s="60" t="str">
        <f>IF(O48="","",VLOOKUP(O48,İ!$C$101:$K$157,9,0))</f>
        <v/>
      </c>
      <c r="W48" s="52" t="str">
        <f t="shared" si="138"/>
        <v/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0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19</v>
      </c>
      <c r="H50" s="75">
        <f t="shared" si="163"/>
        <v>2</v>
      </c>
      <c r="I50" s="75">
        <f t="shared" si="163"/>
        <v>2</v>
      </c>
      <c r="J50" s="75">
        <f t="shared" si="163"/>
        <v>21</v>
      </c>
      <c r="K50" s="76">
        <f t="shared" si="163"/>
        <v>31</v>
      </c>
      <c r="L50" s="77"/>
      <c r="M50" s="72"/>
      <c r="N50" s="73"/>
      <c r="O50" s="78" t="s">
        <v>40</v>
      </c>
      <c r="P50" s="74"/>
      <c r="Q50" s="74">
        <f t="shared" ref="Q50:U50" si="164">+SUM(Q41:Q49)</f>
        <v>8</v>
      </c>
      <c r="R50" s="75">
        <f t="shared" si="164"/>
        <v>0</v>
      </c>
      <c r="S50" s="75">
        <f t="shared" si="164"/>
        <v>0</v>
      </c>
      <c r="T50" s="75">
        <f t="shared" si="164"/>
        <v>8</v>
      </c>
      <c r="U50" s="76">
        <f t="shared" si="164"/>
        <v>10</v>
      </c>
      <c r="V50" s="77"/>
      <c r="W50" s="72"/>
      <c r="X50" s="73"/>
      <c r="Y50" s="78" t="s">
        <v>40</v>
      </c>
      <c r="Z50" s="74">
        <f t="shared" ref="Z50:AD50" si="165">+SUM(Z41:Z49)</f>
        <v>11</v>
      </c>
      <c r="AA50" s="75">
        <f t="shared" si="165"/>
        <v>2</v>
      </c>
      <c r="AB50" s="75">
        <f t="shared" si="165"/>
        <v>2</v>
      </c>
      <c r="AC50" s="75">
        <f t="shared" si="165"/>
        <v>13</v>
      </c>
      <c r="AD50" s="76">
        <f t="shared" si="165"/>
        <v>20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74</v>
      </c>
      <c r="H51" s="90">
        <f t="shared" si="166"/>
        <v>10</v>
      </c>
      <c r="I51" s="90">
        <f t="shared" si="166"/>
        <v>10</v>
      </c>
      <c r="J51" s="90">
        <f t="shared" si="166"/>
        <v>84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55</v>
      </c>
      <c r="R51" s="90">
        <f t="shared" si="167"/>
        <v>6</v>
      </c>
      <c r="S51" s="90">
        <f t="shared" si="167"/>
        <v>6</v>
      </c>
      <c r="T51" s="90">
        <f t="shared" si="167"/>
        <v>61</v>
      </c>
      <c r="U51" s="91">
        <f t="shared" si="167"/>
        <v>83</v>
      </c>
      <c r="V51" s="85"/>
      <c r="W51" s="80"/>
      <c r="X51" s="81"/>
      <c r="Y51" s="94" t="s">
        <v>101</v>
      </c>
      <c r="Z51" s="90">
        <f t="shared" ref="Z51:AD51" si="168">Z50+Z39</f>
        <v>19</v>
      </c>
      <c r="AA51" s="90">
        <f t="shared" si="168"/>
        <v>4</v>
      </c>
      <c r="AB51" s="90">
        <f t="shared" si="168"/>
        <v>3</v>
      </c>
      <c r="AC51" s="90">
        <f t="shared" si="168"/>
        <v>22.5</v>
      </c>
      <c r="AD51" s="91">
        <f t="shared" si="168"/>
        <v>35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222</v>
      </c>
      <c r="E53" s="62" t="s">
        <v>223</v>
      </c>
      <c r="F53" s="55" t="b">
        <v>1</v>
      </c>
      <c r="G53" s="57">
        <v>3</v>
      </c>
      <c r="H53" s="57">
        <v>0</v>
      </c>
      <c r="I53" s="57">
        <v>1</v>
      </c>
      <c r="J53" s="58">
        <f t="shared" ref="J53:J61" si="169">IF(G53="","",G53+(H53+I53)/2)</f>
        <v>3.5</v>
      </c>
      <c r="K53" s="59">
        <v>5</v>
      </c>
      <c r="L53" s="60" t="s">
        <v>224</v>
      </c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INM301</v>
      </c>
      <c r="Y53" s="62" t="str">
        <f t="shared" si="171"/>
        <v>Hidrolik</v>
      </c>
      <c r="Z53" s="57">
        <f t="shared" ref="Z53:AB53" si="172">IF($F53=TRUE,G53,"")</f>
        <v>3</v>
      </c>
      <c r="AA53" s="57">
        <f t="shared" si="172"/>
        <v>0</v>
      </c>
      <c r="AB53" s="57">
        <f t="shared" si="172"/>
        <v>1</v>
      </c>
      <c r="AC53" s="58">
        <f t="shared" ref="AC53:AC61" si="173">IF(Z53="","",Z53+(AA53+AB53)/2)</f>
        <v>3.5</v>
      </c>
      <c r="AD53" s="59">
        <f t="shared" ref="AD53:AE53" si="174">IF($F53=TRUE,K53,"")</f>
        <v>5</v>
      </c>
      <c r="AE53" s="60" t="str">
        <f t="shared" si="174"/>
        <v>INM 202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5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225</v>
      </c>
      <c r="E54" s="62" t="s">
        <v>226</v>
      </c>
      <c r="F54" s="55" t="b">
        <v>1</v>
      </c>
      <c r="G54" s="57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 t="s">
        <v>69</v>
      </c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INM303</v>
      </c>
      <c r="Y54" s="62" t="str">
        <f t="shared" si="181"/>
        <v>Yapı Statiği 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 t="str">
        <f t="shared" si="183"/>
        <v>INM 102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227</v>
      </c>
      <c r="E55" s="62" t="s">
        <v>228</v>
      </c>
      <c r="F55" s="55" t="b">
        <v>1</v>
      </c>
      <c r="G55" s="57">
        <v>3</v>
      </c>
      <c r="H55" s="57">
        <v>1</v>
      </c>
      <c r="I55" s="57">
        <v>0</v>
      </c>
      <c r="J55" s="58">
        <f t="shared" si="169"/>
        <v>3.5</v>
      </c>
      <c r="K55" s="59">
        <v>4</v>
      </c>
      <c r="L55" s="60"/>
      <c r="M55" s="52">
        <f t="shared" si="179"/>
        <v>3</v>
      </c>
      <c r="N55" s="61"/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INM305</v>
      </c>
      <c r="Y55" s="62" t="str">
        <f t="shared" si="184"/>
        <v>Toprak İşleri ve Demiryolu Mühendisliği</v>
      </c>
      <c r="Z55" s="57">
        <f t="shared" ref="Z55:AB55" si="185">IF($F55=TRUE,G55,"")</f>
        <v>3</v>
      </c>
      <c r="AA55" s="57">
        <f t="shared" si="185"/>
        <v>1</v>
      </c>
      <c r="AB55" s="57">
        <f t="shared" si="185"/>
        <v>0</v>
      </c>
      <c r="AC55" s="58">
        <f t="shared" si="173"/>
        <v>3.5</v>
      </c>
      <c r="AD55" s="59">
        <f t="shared" ref="AD55:AE55" si="186">IF($F55=TRUE,K55,"")</f>
        <v>4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4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229</v>
      </c>
      <c r="E56" s="62" t="s">
        <v>230</v>
      </c>
      <c r="F56" s="55" t="b">
        <v>1</v>
      </c>
      <c r="G56" s="57">
        <v>3</v>
      </c>
      <c r="H56" s="57">
        <v>0</v>
      </c>
      <c r="I56" s="57">
        <v>1</v>
      </c>
      <c r="J56" s="58">
        <f t="shared" si="169"/>
        <v>3.5</v>
      </c>
      <c r="K56" s="59">
        <v>5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INM307</v>
      </c>
      <c r="Y56" s="62" t="str">
        <f t="shared" si="187"/>
        <v>Zemin Mekaniği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1</v>
      </c>
      <c r="AC56" s="58">
        <f t="shared" si="173"/>
        <v>3.5</v>
      </c>
      <c r="AD56" s="59">
        <f t="shared" ref="AD56:AE56" si="189">IF($F56=TRUE,K56,"")</f>
        <v>5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5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231</v>
      </c>
      <c r="E57" s="62" t="s">
        <v>232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95">
        <v>3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INS351</v>
      </c>
      <c r="Y57" s="62" t="str">
        <f t="shared" si="190"/>
        <v>Bölüm Seçmeli Ders II
Staj 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3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3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233</v>
      </c>
      <c r="E58" s="62" t="s">
        <v>130</v>
      </c>
      <c r="F58" s="55" t="b">
        <v>1</v>
      </c>
      <c r="G58" s="57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INS353</v>
      </c>
      <c r="Y58" s="62" t="str">
        <f t="shared" si="193"/>
        <v>Bölüm Seçmeli Ders III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97</v>
      </c>
      <c r="E59" s="62" t="s">
        <v>98</v>
      </c>
      <c r="F59" s="55" t="b">
        <v>0</v>
      </c>
      <c r="G59" s="57">
        <v>3</v>
      </c>
      <c r="H59" s="57">
        <v>0</v>
      </c>
      <c r="I59" s="57">
        <v>0</v>
      </c>
      <c r="J59" s="58">
        <f t="shared" si="169"/>
        <v>3</v>
      </c>
      <c r="K59" s="59">
        <v>4</v>
      </c>
      <c r="L59" s="60"/>
      <c r="M59" s="52">
        <f t="shared" si="179"/>
        <v>7</v>
      </c>
      <c r="N59" s="61" t="s">
        <v>97</v>
      </c>
      <c r="O59" s="62" t="s">
        <v>98</v>
      </c>
      <c r="P59" s="57" t="b">
        <v>0</v>
      </c>
      <c r="Q59" s="57">
        <v>3</v>
      </c>
      <c r="R59" s="57">
        <v>0</v>
      </c>
      <c r="S59" s="57">
        <v>0</v>
      </c>
      <c r="T59" s="58">
        <f t="shared" si="170"/>
        <v>3</v>
      </c>
      <c r="U59" s="59">
        <v>4</v>
      </c>
      <c r="V59" s="60"/>
      <c r="W59" s="52">
        <f t="shared" si="180"/>
        <v>7</v>
      </c>
      <c r="X59" s="61" t="str">
        <f t="shared" ref="X59:Y59" si="196">IF($F59=TRUE,D59,"")</f>
        <v/>
      </c>
      <c r="Y59" s="62" t="str">
        <f t="shared" si="196"/>
        <v/>
      </c>
      <c r="Z59" s="57" t="str">
        <f t="shared" ref="Z59:AB59" si="197">IF($F59=TRUE,G59,"")</f>
        <v/>
      </c>
      <c r="AA59" s="57" t="str">
        <f t="shared" si="197"/>
        <v/>
      </c>
      <c r="AB59" s="57" t="str">
        <f t="shared" si="197"/>
        <v/>
      </c>
      <c r="AC59" s="58" t="str">
        <f t="shared" si="173"/>
        <v/>
      </c>
      <c r="AD59" s="59" t="str">
        <f t="shared" ref="AD59:AE59" si="198">IF($F59=TRUE,K59,"")</f>
        <v/>
      </c>
      <c r="AE59" s="60" t="str">
        <f t="shared" si="198"/>
        <v/>
      </c>
      <c r="AF59" s="63"/>
      <c r="AG59" s="67">
        <f t="shared" si="175"/>
        <v>0</v>
      </c>
      <c r="AH59" s="68">
        <f t="shared" si="176"/>
        <v>4</v>
      </c>
      <c r="AI59" s="63">
        <f t="shared" si="177"/>
        <v>0</v>
      </c>
      <c r="AJ59" s="9"/>
    </row>
    <row r="60" spans="1:36" ht="14.25" customHeight="1" x14ac:dyDescent="0.3">
      <c r="A60" s="309"/>
      <c r="B60" s="306"/>
      <c r="C60" s="52">
        <f t="shared" si="178"/>
        <v>8</v>
      </c>
      <c r="D60" s="61" t="s">
        <v>118</v>
      </c>
      <c r="E60" s="62" t="s">
        <v>119</v>
      </c>
      <c r="F60" s="55" t="b">
        <v>0</v>
      </c>
      <c r="G60" s="57">
        <v>2</v>
      </c>
      <c r="H60" s="57">
        <v>0</v>
      </c>
      <c r="I60" s="57">
        <v>0</v>
      </c>
      <c r="J60" s="58">
        <f t="shared" si="169"/>
        <v>2</v>
      </c>
      <c r="K60" s="59">
        <v>2</v>
      </c>
      <c r="L60" s="60"/>
      <c r="M60" s="52">
        <f t="shared" si="179"/>
        <v>8</v>
      </c>
      <c r="N60" s="61" t="s">
        <v>118</v>
      </c>
      <c r="O60" s="62" t="s">
        <v>119</v>
      </c>
      <c r="P60" s="57" t="b">
        <v>0</v>
      </c>
      <c r="Q60" s="57">
        <v>2</v>
      </c>
      <c r="R60" s="57">
        <v>0</v>
      </c>
      <c r="S60" s="57">
        <v>0</v>
      </c>
      <c r="T60" s="58">
        <f t="shared" si="170"/>
        <v>2</v>
      </c>
      <c r="U60" s="59">
        <v>2</v>
      </c>
      <c r="V60" s="60"/>
      <c r="W60" s="52">
        <f t="shared" si="180"/>
        <v>8</v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2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23</v>
      </c>
      <c r="H62" s="75">
        <f t="shared" si="205"/>
        <v>1</v>
      </c>
      <c r="I62" s="75">
        <f t="shared" si="205"/>
        <v>2</v>
      </c>
      <c r="J62" s="75">
        <f t="shared" si="205"/>
        <v>24.5</v>
      </c>
      <c r="K62" s="76">
        <f t="shared" si="205"/>
        <v>32</v>
      </c>
      <c r="L62" s="77"/>
      <c r="M62" s="72"/>
      <c r="N62" s="73"/>
      <c r="O62" s="78" t="s">
        <v>40</v>
      </c>
      <c r="P62" s="74"/>
      <c r="Q62" s="74">
        <f t="shared" ref="Q62:U62" si="206">+SUM(Q53:Q61)</f>
        <v>5</v>
      </c>
      <c r="R62" s="75">
        <f t="shared" si="206"/>
        <v>0</v>
      </c>
      <c r="S62" s="75">
        <f t="shared" si="206"/>
        <v>0</v>
      </c>
      <c r="T62" s="75">
        <f t="shared" si="206"/>
        <v>5</v>
      </c>
      <c r="U62" s="76">
        <f t="shared" si="206"/>
        <v>6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1</v>
      </c>
      <c r="AB62" s="75">
        <f t="shared" si="207"/>
        <v>2</v>
      </c>
      <c r="AC62" s="75">
        <f t="shared" si="207"/>
        <v>19.5</v>
      </c>
      <c r="AD62" s="76">
        <f t="shared" si="207"/>
        <v>26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97</v>
      </c>
      <c r="H63" s="90">
        <f t="shared" si="208"/>
        <v>11</v>
      </c>
      <c r="I63" s="90">
        <f t="shared" si="208"/>
        <v>12</v>
      </c>
      <c r="J63" s="90">
        <f t="shared" si="208"/>
        <v>108.5</v>
      </c>
      <c r="K63" s="91">
        <f t="shared" si="208"/>
        <v>152</v>
      </c>
      <c r="L63" s="92"/>
      <c r="M63" s="80"/>
      <c r="N63" s="81"/>
      <c r="O63" s="94" t="s">
        <v>101</v>
      </c>
      <c r="P63" s="89"/>
      <c r="Q63" s="90">
        <f t="shared" ref="Q63:U63" si="209">Q62+Q51</f>
        <v>60</v>
      </c>
      <c r="R63" s="90">
        <f t="shared" si="209"/>
        <v>6</v>
      </c>
      <c r="S63" s="90">
        <f t="shared" si="209"/>
        <v>6</v>
      </c>
      <c r="T63" s="90">
        <f t="shared" si="209"/>
        <v>66</v>
      </c>
      <c r="U63" s="91">
        <f t="shared" si="209"/>
        <v>89</v>
      </c>
      <c r="V63" s="85"/>
      <c r="W63" s="80"/>
      <c r="X63" s="81"/>
      <c r="Y63" s="94" t="s">
        <v>101</v>
      </c>
      <c r="Z63" s="90">
        <f t="shared" ref="Z63:AD63" si="210">Z62+Z51</f>
        <v>37</v>
      </c>
      <c r="AA63" s="90">
        <f t="shared" si="210"/>
        <v>5</v>
      </c>
      <c r="AB63" s="90">
        <f t="shared" si="210"/>
        <v>5</v>
      </c>
      <c r="AC63" s="90">
        <f t="shared" si="210"/>
        <v>42</v>
      </c>
      <c r="AD63" s="91">
        <f t="shared" si="210"/>
        <v>61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234</v>
      </c>
      <c r="E65" s="62" t="s">
        <v>235</v>
      </c>
      <c r="F65" s="55" t="b">
        <v>1</v>
      </c>
      <c r="G65" s="57">
        <v>3</v>
      </c>
      <c r="H65" s="57">
        <v>0</v>
      </c>
      <c r="I65" s="57">
        <v>1</v>
      </c>
      <c r="J65" s="58">
        <f t="shared" ref="J65:J73" si="211">IF(G65="","",G65+(H65+I65)/2)</f>
        <v>3.5</v>
      </c>
      <c r="K65" s="59">
        <v>4</v>
      </c>
      <c r="L65" s="60"/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INM302</v>
      </c>
      <c r="Y65" s="62" t="str">
        <f t="shared" si="213"/>
        <v>Hidroloji</v>
      </c>
      <c r="Z65" s="57">
        <f t="shared" ref="Z65:AB65" si="214">IF($F65=TRUE,G65,"")</f>
        <v>3</v>
      </c>
      <c r="AA65" s="57">
        <f t="shared" si="214"/>
        <v>0</v>
      </c>
      <c r="AB65" s="57">
        <f t="shared" si="214"/>
        <v>1</v>
      </c>
      <c r="AC65" s="58">
        <f t="shared" ref="AC65:AC73" si="215">IF(Z65="","",Z65+(AA65+AB65)/2)</f>
        <v>3.5</v>
      </c>
      <c r="AD65" s="59">
        <f t="shared" ref="AD65:AE65" si="216">IF($F65=TRUE,K65,"")</f>
        <v>4</v>
      </c>
      <c r="AE65" s="60">
        <f t="shared" si="216"/>
        <v>0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4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236</v>
      </c>
      <c r="E66" s="62" t="s">
        <v>237</v>
      </c>
      <c r="F66" s="55" t="b">
        <v>1</v>
      </c>
      <c r="G66" s="57">
        <v>3</v>
      </c>
      <c r="H66" s="57">
        <v>1</v>
      </c>
      <c r="I66" s="57">
        <v>0</v>
      </c>
      <c r="J66" s="58">
        <f t="shared" si="211"/>
        <v>3.5</v>
      </c>
      <c r="K66" s="59">
        <v>5</v>
      </c>
      <c r="L66" s="60" t="s">
        <v>238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INM304</v>
      </c>
      <c r="Y66" s="62" t="str">
        <f t="shared" si="223"/>
        <v>Yapı Statiği II</v>
      </c>
      <c r="Z66" s="57">
        <f t="shared" ref="Z66:AB66" si="224">IF($F66=TRUE,G66,"")</f>
        <v>3</v>
      </c>
      <c r="AA66" s="57">
        <f t="shared" si="224"/>
        <v>1</v>
      </c>
      <c r="AB66" s="57">
        <f t="shared" si="224"/>
        <v>0</v>
      </c>
      <c r="AC66" s="58">
        <f t="shared" si="215"/>
        <v>3.5</v>
      </c>
      <c r="AD66" s="59">
        <f t="shared" ref="AD66:AE66" si="225">IF($F66=TRUE,K66,"")</f>
        <v>5</v>
      </c>
      <c r="AE66" s="60" t="str">
        <f t="shared" si="225"/>
        <v>INM 303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5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239</v>
      </c>
      <c r="E67" s="62" t="s">
        <v>240</v>
      </c>
      <c r="F67" s="55" t="b">
        <v>1</v>
      </c>
      <c r="G67" s="57">
        <v>3</v>
      </c>
      <c r="H67" s="57">
        <v>1</v>
      </c>
      <c r="I67" s="57">
        <v>0</v>
      </c>
      <c r="J67" s="58">
        <f t="shared" si="211"/>
        <v>3.5</v>
      </c>
      <c r="K67" s="59">
        <v>5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INM306</v>
      </c>
      <c r="Y67" s="62" t="str">
        <f t="shared" si="226"/>
        <v>Karayolu Mühendisliği</v>
      </c>
      <c r="Z67" s="57">
        <f t="shared" ref="Z67:AB67" si="227">IF($F67=TRUE,G67,"")</f>
        <v>3</v>
      </c>
      <c r="AA67" s="57">
        <f t="shared" si="227"/>
        <v>1</v>
      </c>
      <c r="AB67" s="57">
        <f t="shared" si="227"/>
        <v>0</v>
      </c>
      <c r="AC67" s="58">
        <f t="shared" si="215"/>
        <v>3.5</v>
      </c>
      <c r="AD67" s="59">
        <f t="shared" ref="AD67:AE67" si="228">IF($F67=TRUE,K67,"")</f>
        <v>5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5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241</v>
      </c>
      <c r="E68" s="62" t="s">
        <v>242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INM308</v>
      </c>
      <c r="Y68" s="62" t="str">
        <f t="shared" si="229"/>
        <v>Temel Mühendisliği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243</v>
      </c>
      <c r="E69" s="62" t="s">
        <v>244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INM310</v>
      </c>
      <c r="Y69" s="62" t="str">
        <f t="shared" si="232"/>
        <v>Betonarme 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245</v>
      </c>
      <c r="E70" s="62" t="s">
        <v>246</v>
      </c>
      <c r="F70" s="55" t="b">
        <v>1</v>
      </c>
      <c r="G70" s="57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/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INM312</v>
      </c>
      <c r="Y70" s="62" t="str">
        <f t="shared" si="235"/>
        <v>Çelik Yapılar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136</v>
      </c>
      <c r="E71" s="62" t="s">
        <v>137</v>
      </c>
      <c r="F71" s="55" t="b">
        <v>0</v>
      </c>
      <c r="G71" s="57">
        <v>2</v>
      </c>
      <c r="H71" s="57">
        <v>0</v>
      </c>
      <c r="I71" s="57">
        <v>0</v>
      </c>
      <c r="J71" s="58">
        <f t="shared" si="211"/>
        <v>2</v>
      </c>
      <c r="K71" s="59">
        <v>2</v>
      </c>
      <c r="L71" s="60"/>
      <c r="M71" s="52">
        <f t="shared" si="221"/>
        <v>7</v>
      </c>
      <c r="N71" s="61" t="s">
        <v>136</v>
      </c>
      <c r="O71" s="62" t="s">
        <v>137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2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2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20</v>
      </c>
      <c r="H74" s="75">
        <f t="shared" si="247"/>
        <v>2</v>
      </c>
      <c r="I74" s="75">
        <f t="shared" si="247"/>
        <v>1</v>
      </c>
      <c r="J74" s="75">
        <f t="shared" si="247"/>
        <v>21.5</v>
      </c>
      <c r="K74" s="76">
        <f t="shared" si="247"/>
        <v>28</v>
      </c>
      <c r="L74" s="77"/>
      <c r="M74" s="72"/>
      <c r="N74" s="73"/>
      <c r="O74" s="78" t="s">
        <v>40</v>
      </c>
      <c r="P74" s="74"/>
      <c r="Q74" s="74">
        <f t="shared" ref="Q74:U74" si="248">+SUM(Q65:Q73)</f>
        <v>2</v>
      </c>
      <c r="R74" s="75">
        <f t="shared" si="248"/>
        <v>0</v>
      </c>
      <c r="S74" s="75">
        <f t="shared" si="248"/>
        <v>0</v>
      </c>
      <c r="T74" s="75">
        <f t="shared" si="248"/>
        <v>2</v>
      </c>
      <c r="U74" s="76">
        <f t="shared" si="248"/>
        <v>2</v>
      </c>
      <c r="V74" s="77"/>
      <c r="W74" s="72"/>
      <c r="X74" s="73"/>
      <c r="Y74" s="78" t="s">
        <v>40</v>
      </c>
      <c r="Z74" s="74">
        <f t="shared" ref="Z74:AD74" si="249">+SUM(Z65:Z73)</f>
        <v>18</v>
      </c>
      <c r="AA74" s="75">
        <f t="shared" si="249"/>
        <v>2</v>
      </c>
      <c r="AB74" s="75">
        <f t="shared" si="249"/>
        <v>1</v>
      </c>
      <c r="AC74" s="75">
        <f t="shared" si="249"/>
        <v>19.5</v>
      </c>
      <c r="AD74" s="76">
        <f t="shared" si="249"/>
        <v>26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117</v>
      </c>
      <c r="H75" s="90">
        <f t="shared" si="250"/>
        <v>13</v>
      </c>
      <c r="I75" s="90">
        <f t="shared" si="250"/>
        <v>13</v>
      </c>
      <c r="J75" s="90">
        <f t="shared" si="250"/>
        <v>130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62</v>
      </c>
      <c r="R75" s="90">
        <f t="shared" si="251"/>
        <v>6</v>
      </c>
      <c r="S75" s="90">
        <f t="shared" si="251"/>
        <v>6</v>
      </c>
      <c r="T75" s="90">
        <f t="shared" si="251"/>
        <v>68</v>
      </c>
      <c r="U75" s="91">
        <f t="shared" si="251"/>
        <v>91</v>
      </c>
      <c r="V75" s="85"/>
      <c r="W75" s="80"/>
      <c r="X75" s="81"/>
      <c r="Y75" s="94" t="s">
        <v>101</v>
      </c>
      <c r="Z75" s="90">
        <f t="shared" ref="Z75:AD75" si="252">Z74+Z63</f>
        <v>55</v>
      </c>
      <c r="AA75" s="90">
        <f t="shared" si="252"/>
        <v>7</v>
      </c>
      <c r="AB75" s="90">
        <f t="shared" si="252"/>
        <v>6</v>
      </c>
      <c r="AC75" s="90">
        <f t="shared" si="252"/>
        <v>61.5</v>
      </c>
      <c r="AD75" s="91">
        <f t="shared" si="252"/>
        <v>87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247</v>
      </c>
      <c r="E77" s="62" t="s">
        <v>248</v>
      </c>
      <c r="F77" s="55" t="b">
        <v>1</v>
      </c>
      <c r="G77" s="57">
        <v>2</v>
      </c>
      <c r="H77" s="57">
        <v>2</v>
      </c>
      <c r="I77" s="57">
        <v>0</v>
      </c>
      <c r="J77" s="58">
        <f t="shared" ref="J77:J85" si="253">IF(G77="","",G77+(H77+I77)/2)</f>
        <v>3</v>
      </c>
      <c r="K77" s="59">
        <v>5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INM401</v>
      </c>
      <c r="Y77" s="62" t="str">
        <f t="shared" si="255"/>
        <v>Su Kaynakları</v>
      </c>
      <c r="Z77" s="57">
        <f t="shared" ref="Z77:AB77" si="256">IF($F77=TRUE,G77,"")</f>
        <v>2</v>
      </c>
      <c r="AA77" s="57">
        <f t="shared" si="256"/>
        <v>2</v>
      </c>
      <c r="AB77" s="57">
        <f t="shared" si="256"/>
        <v>0</v>
      </c>
      <c r="AC77" s="58">
        <f t="shared" ref="AC77:AC85" si="257">IF(Z77="","",Z77+(AA77+AB77)/2)</f>
        <v>3</v>
      </c>
      <c r="AD77" s="59">
        <f t="shared" ref="AD77:AE77" si="258">IF($F77=TRUE,K77,"")</f>
        <v>5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5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249</v>
      </c>
      <c r="E78" s="62" t="s">
        <v>250</v>
      </c>
      <c r="F78" s="55" t="b">
        <v>1</v>
      </c>
      <c r="G78" s="57">
        <v>3</v>
      </c>
      <c r="H78" s="57">
        <v>0</v>
      </c>
      <c r="I78" s="57">
        <v>0</v>
      </c>
      <c r="J78" s="58">
        <f t="shared" si="253"/>
        <v>3</v>
      </c>
      <c r="K78" s="59">
        <v>6</v>
      </c>
      <c r="L78" s="60" t="s">
        <v>251</v>
      </c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INM403</v>
      </c>
      <c r="Y78" s="62" t="str">
        <f t="shared" si="265"/>
        <v>Betonarme II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6</v>
      </c>
      <c r="AE78" s="60" t="str">
        <f t="shared" si="267"/>
        <v>INM 310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6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252</v>
      </c>
      <c r="E79" s="62" t="s">
        <v>253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59">
        <v>4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INM405</v>
      </c>
      <c r="Y79" s="62" t="str">
        <f t="shared" si="268"/>
        <v>Yapım Mühendisliği ve İşletmesi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4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4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254</v>
      </c>
      <c r="E80" s="62" t="s">
        <v>255</v>
      </c>
      <c r="F80" s="55" t="b">
        <v>1</v>
      </c>
      <c r="G80" s="57">
        <v>3</v>
      </c>
      <c r="H80" s="57">
        <v>0</v>
      </c>
      <c r="I80" s="57">
        <v>0</v>
      </c>
      <c r="J80" s="58">
        <f t="shared" si="253"/>
        <v>3</v>
      </c>
      <c r="K80" s="95">
        <v>3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INS451</v>
      </c>
      <c r="Y80" s="62" t="str">
        <f t="shared" si="271"/>
        <v>Bölüm Seçmeli Ders IV
Staj II</v>
      </c>
      <c r="Z80" s="57">
        <f t="shared" ref="Z80:AB80" si="272">IF($F80=TRUE,G80,"")</f>
        <v>3</v>
      </c>
      <c r="AA80" s="57">
        <f t="shared" si="272"/>
        <v>0</v>
      </c>
      <c r="AB80" s="57">
        <f t="shared" si="272"/>
        <v>0</v>
      </c>
      <c r="AC80" s="58">
        <f t="shared" si="257"/>
        <v>3</v>
      </c>
      <c r="AD80" s="59">
        <f t="shared" ref="AD80:AE80" si="273">IF($F80=TRUE,K80,"")</f>
        <v>3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3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256</v>
      </c>
      <c r="E81" s="62" t="s">
        <v>147</v>
      </c>
      <c r="F81" s="55" t="b">
        <v>1</v>
      </c>
      <c r="G81" s="57">
        <v>3</v>
      </c>
      <c r="H81" s="57">
        <v>0</v>
      </c>
      <c r="I81" s="57">
        <v>0</v>
      </c>
      <c r="J81" s="58">
        <f t="shared" si="253"/>
        <v>3</v>
      </c>
      <c r="K81" s="59">
        <v>4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INS453</v>
      </c>
      <c r="Y81" s="62" t="str">
        <f t="shared" si="274"/>
        <v>Bölüm Seçmeli Ders V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4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4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257</v>
      </c>
      <c r="E82" s="62" t="s">
        <v>149</v>
      </c>
      <c r="F82" s="55" t="b">
        <v>1</v>
      </c>
      <c r="G82" s="57">
        <v>3</v>
      </c>
      <c r="H82" s="57">
        <v>0</v>
      </c>
      <c r="I82" s="57">
        <v>0</v>
      </c>
      <c r="J82" s="58">
        <f t="shared" si="253"/>
        <v>3</v>
      </c>
      <c r="K82" s="59">
        <v>4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INS455</v>
      </c>
      <c r="Y82" s="62" t="str">
        <f t="shared" si="277"/>
        <v>Bölüm Seçmeli Ders VI</v>
      </c>
      <c r="Z82" s="57">
        <f t="shared" ref="Z82:AB82" si="278">IF($F82=TRUE,G82,"")</f>
        <v>3</v>
      </c>
      <c r="AA82" s="57">
        <f t="shared" si="278"/>
        <v>0</v>
      </c>
      <c r="AB82" s="57">
        <f t="shared" si="278"/>
        <v>0</v>
      </c>
      <c r="AC82" s="58">
        <f t="shared" si="257"/>
        <v>3</v>
      </c>
      <c r="AD82" s="59">
        <f t="shared" ref="AD82:AE82" si="279">IF($F82=TRUE,K82,"")</f>
        <v>4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4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154</v>
      </c>
      <c r="E83" s="62" t="s">
        <v>258</v>
      </c>
      <c r="F83" s="55" t="b">
        <v>0</v>
      </c>
      <c r="G83" s="57">
        <v>3</v>
      </c>
      <c r="H83" s="57">
        <v>0</v>
      </c>
      <c r="I83" s="57">
        <v>0</v>
      </c>
      <c r="J83" s="58">
        <f t="shared" si="253"/>
        <v>3</v>
      </c>
      <c r="K83" s="59">
        <v>4</v>
      </c>
      <c r="L83" s="60"/>
      <c r="M83" s="52">
        <f t="shared" si="263"/>
        <v>7</v>
      </c>
      <c r="N83" s="61" t="s">
        <v>154</v>
      </c>
      <c r="O83" s="62" t="s">
        <v>155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4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20</v>
      </c>
      <c r="H86" s="75">
        <f t="shared" si="289"/>
        <v>2</v>
      </c>
      <c r="I86" s="75">
        <f t="shared" si="289"/>
        <v>0</v>
      </c>
      <c r="J86" s="75">
        <f t="shared" si="289"/>
        <v>21</v>
      </c>
      <c r="K86" s="76">
        <f t="shared" si="289"/>
        <v>30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17</v>
      </c>
      <c r="AA86" s="75">
        <f t="shared" si="291"/>
        <v>2</v>
      </c>
      <c r="AB86" s="75">
        <f t="shared" si="291"/>
        <v>0</v>
      </c>
      <c r="AC86" s="75">
        <f t="shared" si="291"/>
        <v>18</v>
      </c>
      <c r="AD86" s="76">
        <f t="shared" si="291"/>
        <v>26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137</v>
      </c>
      <c r="H87" s="90">
        <f t="shared" si="292"/>
        <v>15</v>
      </c>
      <c r="I87" s="90">
        <f t="shared" si="292"/>
        <v>13</v>
      </c>
      <c r="J87" s="90">
        <f t="shared" si="292"/>
        <v>151</v>
      </c>
      <c r="K87" s="91">
        <f t="shared" si="292"/>
        <v>210</v>
      </c>
      <c r="L87" s="92"/>
      <c r="M87" s="80"/>
      <c r="N87" s="81"/>
      <c r="O87" s="94" t="s">
        <v>101</v>
      </c>
      <c r="P87" s="89"/>
      <c r="Q87" s="90">
        <f t="shared" ref="Q87:U87" si="293">Q86+Q75</f>
        <v>65</v>
      </c>
      <c r="R87" s="90">
        <f t="shared" si="293"/>
        <v>6</v>
      </c>
      <c r="S87" s="90">
        <f t="shared" si="293"/>
        <v>6</v>
      </c>
      <c r="T87" s="90">
        <f t="shared" si="293"/>
        <v>71</v>
      </c>
      <c r="U87" s="91">
        <f t="shared" si="293"/>
        <v>95</v>
      </c>
      <c r="V87" s="85"/>
      <c r="W87" s="80"/>
      <c r="X87" s="81"/>
      <c r="Y87" s="94" t="s">
        <v>101</v>
      </c>
      <c r="Z87" s="90">
        <f t="shared" ref="Z87:AD87" si="294">Z86+Z75</f>
        <v>72</v>
      </c>
      <c r="AA87" s="90">
        <f t="shared" si="294"/>
        <v>9</v>
      </c>
      <c r="AB87" s="90">
        <f t="shared" si="294"/>
        <v>6</v>
      </c>
      <c r="AC87" s="90">
        <f t="shared" si="294"/>
        <v>79.5</v>
      </c>
      <c r="AD87" s="91">
        <f t="shared" si="294"/>
        <v>113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259</v>
      </c>
      <c r="E89" s="62" t="s">
        <v>260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9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INS452</v>
      </c>
      <c r="Y89" s="62" t="str">
        <f t="shared" si="297"/>
        <v>Bölüm Seçmeli Ders VII
Tasarım Dersi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9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9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261</v>
      </c>
      <c r="E90" s="62" t="s">
        <v>262</v>
      </c>
      <c r="F90" s="55" t="b">
        <v>1</v>
      </c>
      <c r="G90" s="57">
        <v>3</v>
      </c>
      <c r="H90" s="57">
        <v>0</v>
      </c>
      <c r="I90" s="57">
        <v>0</v>
      </c>
      <c r="J90" s="58">
        <f t="shared" si="295"/>
        <v>3</v>
      </c>
      <c r="K90" s="59">
        <v>8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INS454</v>
      </c>
      <c r="Y90" s="62" t="str">
        <f t="shared" si="307"/>
        <v>Bölüm Seçmeli Ders VIII
Bitirme Çalışması</v>
      </c>
      <c r="Z90" s="57">
        <f t="shared" ref="Z90:AB90" si="308">IF($F90=TRUE,G90,"")</f>
        <v>3</v>
      </c>
      <c r="AA90" s="57">
        <f t="shared" si="308"/>
        <v>0</v>
      </c>
      <c r="AB90" s="57">
        <f t="shared" si="308"/>
        <v>0</v>
      </c>
      <c r="AC90" s="58">
        <f t="shared" si="299"/>
        <v>3</v>
      </c>
      <c r="AD90" s="59">
        <f t="shared" ref="AD90:AE90" si="309">IF($F90=TRUE,K90,"")</f>
        <v>8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8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263</v>
      </c>
      <c r="E91" s="62" t="s">
        <v>167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INS456</v>
      </c>
      <c r="Y91" s="62" t="str">
        <f t="shared" si="310"/>
        <v>Bölüm Seçmeli Ders IX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264</v>
      </c>
      <c r="E92" s="62" t="s">
        <v>169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INS458</v>
      </c>
      <c r="Y92" s="62" t="str">
        <f t="shared" si="313"/>
        <v>Bölüm Seçmeli Ders 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152</v>
      </c>
      <c r="E93" s="62" t="s">
        <v>153</v>
      </c>
      <c r="F93" s="55" t="b">
        <v>0</v>
      </c>
      <c r="G93" s="57">
        <v>2</v>
      </c>
      <c r="H93" s="57">
        <v>0</v>
      </c>
      <c r="I93" s="57">
        <v>0</v>
      </c>
      <c r="J93" s="58">
        <f t="shared" si="295"/>
        <v>2</v>
      </c>
      <c r="K93" s="59">
        <v>2</v>
      </c>
      <c r="L93" s="60"/>
      <c r="M93" s="52">
        <f t="shared" si="305"/>
        <v>5</v>
      </c>
      <c r="N93" s="61" t="s">
        <v>152</v>
      </c>
      <c r="O93" s="62" t="s">
        <v>153</v>
      </c>
      <c r="P93" s="57" t="b">
        <v>0</v>
      </c>
      <c r="Q93" s="57">
        <v>2</v>
      </c>
      <c r="R93" s="57">
        <v>0</v>
      </c>
      <c r="S93" s="57">
        <v>0</v>
      </c>
      <c r="T93" s="58">
        <f t="shared" si="296"/>
        <v>2</v>
      </c>
      <c r="U93" s="59">
        <v>2</v>
      </c>
      <c r="V93" s="60"/>
      <c r="W93" s="52">
        <f t="shared" si="306"/>
        <v>5</v>
      </c>
      <c r="X93" s="61" t="str">
        <f t="shared" ref="X93:Y93" si="316">IF($F93=TRUE,D93,"")</f>
        <v/>
      </c>
      <c r="Y93" s="62" t="str">
        <f t="shared" si="316"/>
        <v/>
      </c>
      <c r="Z93" s="57" t="str">
        <f t="shared" ref="Z93:AB93" si="317">IF($F93=TRUE,G93,"")</f>
        <v/>
      </c>
      <c r="AA93" s="57" t="str">
        <f t="shared" si="317"/>
        <v/>
      </c>
      <c r="AB93" s="57" t="str">
        <f t="shared" si="317"/>
        <v/>
      </c>
      <c r="AC93" s="58" t="str">
        <f t="shared" si="299"/>
        <v/>
      </c>
      <c r="AD93" s="59" t="str">
        <f t="shared" ref="AD93:AE93" si="318">IF($F93=TRUE,K93,"")</f>
        <v/>
      </c>
      <c r="AE93" s="60" t="str">
        <f t="shared" si="318"/>
        <v/>
      </c>
      <c r="AF93" s="63"/>
      <c r="AG93" s="67">
        <f t="shared" si="301"/>
        <v>0</v>
      </c>
      <c r="AH93" s="68">
        <f t="shared" si="302"/>
        <v>2</v>
      </c>
      <c r="AI93" s="63">
        <f t="shared" si="303"/>
        <v>0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61" t="s">
        <v>174</v>
      </c>
      <c r="E94" s="62" t="s">
        <v>175</v>
      </c>
      <c r="F94" s="55" t="b">
        <v>0</v>
      </c>
      <c r="G94" s="57">
        <v>2</v>
      </c>
      <c r="H94" s="57">
        <v>0</v>
      </c>
      <c r="I94" s="57">
        <v>0</v>
      </c>
      <c r="J94" s="58">
        <f t="shared" si="295"/>
        <v>2</v>
      </c>
      <c r="K94" s="59">
        <v>3</v>
      </c>
      <c r="L94" s="60"/>
      <c r="M94" s="52">
        <f t="shared" si="305"/>
        <v>6</v>
      </c>
      <c r="N94" s="61" t="s">
        <v>174</v>
      </c>
      <c r="O94" s="62" t="s">
        <v>175</v>
      </c>
      <c r="P94" s="57" t="b">
        <v>0</v>
      </c>
      <c r="Q94" s="57">
        <v>2</v>
      </c>
      <c r="R94" s="57">
        <v>0</v>
      </c>
      <c r="S94" s="57">
        <v>0</v>
      </c>
      <c r="T94" s="58">
        <f t="shared" si="296"/>
        <v>2</v>
      </c>
      <c r="U94" s="59">
        <v>3</v>
      </c>
      <c r="V94" s="60"/>
      <c r="W94" s="52">
        <f t="shared" si="306"/>
        <v>6</v>
      </c>
      <c r="X94" s="61" t="str">
        <f t="shared" ref="X94:Y94" si="319">IF($F94=TRUE,D94,"")</f>
        <v/>
      </c>
      <c r="Y94" s="62" t="str">
        <f t="shared" si="319"/>
        <v/>
      </c>
      <c r="Z94" s="57" t="str">
        <f t="shared" ref="Z94:AB94" si="320">IF($F94=TRUE,G94,"")</f>
        <v/>
      </c>
      <c r="AA94" s="57" t="str">
        <f t="shared" si="320"/>
        <v/>
      </c>
      <c r="AB94" s="57" t="str">
        <f t="shared" si="320"/>
        <v/>
      </c>
      <c r="AC94" s="58" t="str">
        <f t="shared" si="299"/>
        <v/>
      </c>
      <c r="AD94" s="59" t="str">
        <f t="shared" ref="AD94:AE94" si="321">IF($F94=TRUE,K94,"")</f>
        <v/>
      </c>
      <c r="AE94" s="60" t="str">
        <f t="shared" si="321"/>
        <v/>
      </c>
      <c r="AF94" s="63"/>
      <c r="AG94" s="67">
        <f t="shared" si="301"/>
        <v>0</v>
      </c>
      <c r="AH94" s="68">
        <f t="shared" si="302"/>
        <v>3</v>
      </c>
      <c r="AI94" s="63">
        <f t="shared" si="303"/>
        <v>0</v>
      </c>
      <c r="AJ94" s="9"/>
    </row>
    <row r="95" spans="1:36" ht="14.25" customHeight="1" x14ac:dyDescent="0.3">
      <c r="A95" s="309"/>
      <c r="B95" s="306"/>
      <c r="C95" s="52" t="str">
        <f t="shared" si="304"/>
        <v/>
      </c>
      <c r="D95" s="61"/>
      <c r="E95" s="62"/>
      <c r="F95" s="55" t="b">
        <v>0</v>
      </c>
      <c r="G95" s="57"/>
      <c r="H95" s="57"/>
      <c r="I95" s="57"/>
      <c r="J95" s="58" t="str">
        <f t="shared" si="295"/>
        <v/>
      </c>
      <c r="K95" s="59"/>
      <c r="L95" s="60"/>
      <c r="M95" s="52" t="str">
        <f t="shared" si="305"/>
        <v/>
      </c>
      <c r="N95" s="61" t="str">
        <f>IF(O95="","",VLOOKUP(O95,İ!$C$101:$K$157,2,0))</f>
        <v/>
      </c>
      <c r="O95" s="62"/>
      <c r="P95" s="57"/>
      <c r="Q95" s="57" t="str">
        <f>IF(O95="","",VLOOKUP(O95,İ!$C$101:$K$157,4,0))</f>
        <v/>
      </c>
      <c r="R95" s="57" t="str">
        <f>IF(O95="","",VLOOKUP(O95,İ!$C$101:$K$157,5,0))</f>
        <v/>
      </c>
      <c r="S95" s="57" t="str">
        <f>IF(O95="","",VLOOKUP(O95,İ!$C$101:$K$157,6,0))</f>
        <v/>
      </c>
      <c r="T95" s="58" t="str">
        <f t="shared" si="296"/>
        <v/>
      </c>
      <c r="U95" s="59" t="str">
        <f>IF(O95="","",VLOOKUP(O95,İ!$C$101:$K$157,8,0))</f>
        <v/>
      </c>
      <c r="V95" s="60" t="str">
        <f>IF(O95="","",VLOOKUP(O95,İ!$C$101:$K$157,9,0))</f>
        <v/>
      </c>
      <c r="W95" s="52" t="str">
        <f t="shared" si="306"/>
        <v/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78" t="s">
        <v>40</v>
      </c>
      <c r="F98" s="78"/>
      <c r="G98" s="74">
        <f t="shared" ref="G98:K98" si="331">+SUM(G89:G97)</f>
        <v>16</v>
      </c>
      <c r="H98" s="75">
        <f t="shared" si="331"/>
        <v>0</v>
      </c>
      <c r="I98" s="75">
        <f t="shared" si="331"/>
        <v>0</v>
      </c>
      <c r="J98" s="75">
        <f t="shared" si="331"/>
        <v>16</v>
      </c>
      <c r="K98" s="76">
        <f t="shared" si="331"/>
        <v>30</v>
      </c>
      <c r="L98" s="77"/>
      <c r="M98" s="72"/>
      <c r="N98" s="73"/>
      <c r="O98" s="78" t="s">
        <v>40</v>
      </c>
      <c r="P98" s="74"/>
      <c r="Q98" s="74">
        <f t="shared" ref="Q98:U98" si="332">+SUM(Q89:Q97)</f>
        <v>4</v>
      </c>
      <c r="R98" s="75">
        <f t="shared" si="332"/>
        <v>0</v>
      </c>
      <c r="S98" s="75">
        <f t="shared" si="332"/>
        <v>0</v>
      </c>
      <c r="T98" s="75">
        <f t="shared" si="332"/>
        <v>4</v>
      </c>
      <c r="U98" s="76">
        <f t="shared" si="332"/>
        <v>5</v>
      </c>
      <c r="V98" s="77"/>
      <c r="W98" s="72"/>
      <c r="X98" s="73"/>
      <c r="Y98" s="78" t="s">
        <v>40</v>
      </c>
      <c r="Z98" s="74">
        <f t="shared" ref="Z98:AD98" si="333">+SUM(Z89:Z97)</f>
        <v>12</v>
      </c>
      <c r="AA98" s="75">
        <f t="shared" si="333"/>
        <v>0</v>
      </c>
      <c r="AB98" s="75">
        <f t="shared" si="333"/>
        <v>0</v>
      </c>
      <c r="AC98" s="75">
        <f t="shared" si="333"/>
        <v>12</v>
      </c>
      <c r="AD98" s="76">
        <f t="shared" si="333"/>
        <v>25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94" t="s">
        <v>41</v>
      </c>
      <c r="F99" s="110"/>
      <c r="G99" s="96">
        <f t="shared" ref="G99:K99" si="334">G98+G87</f>
        <v>153</v>
      </c>
      <c r="H99" s="96">
        <f t="shared" si="334"/>
        <v>15</v>
      </c>
      <c r="I99" s="96">
        <f t="shared" si="334"/>
        <v>13</v>
      </c>
      <c r="J99" s="96">
        <f t="shared" si="334"/>
        <v>167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69</v>
      </c>
      <c r="R99" s="96">
        <f t="shared" si="335"/>
        <v>6</v>
      </c>
      <c r="S99" s="96">
        <f t="shared" si="335"/>
        <v>6</v>
      </c>
      <c r="T99" s="96">
        <f t="shared" si="335"/>
        <v>75</v>
      </c>
      <c r="U99" s="97">
        <f t="shared" si="335"/>
        <v>100</v>
      </c>
      <c r="V99" s="85"/>
      <c r="W99" s="80"/>
      <c r="X99" s="81"/>
      <c r="Y99" s="94" t="s">
        <v>101</v>
      </c>
      <c r="Z99" s="96">
        <f t="shared" ref="Z99:AD99" si="336">Z98+Z87</f>
        <v>84</v>
      </c>
      <c r="AA99" s="96">
        <f t="shared" si="336"/>
        <v>9</v>
      </c>
      <c r="AB99" s="96">
        <f t="shared" si="336"/>
        <v>6</v>
      </c>
      <c r="AC99" s="96">
        <f t="shared" si="336"/>
        <v>91.5</v>
      </c>
      <c r="AD99" s="97">
        <f t="shared" si="336"/>
        <v>138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3">
    <mergeCell ref="B53:B63"/>
    <mergeCell ref="A76:A99"/>
    <mergeCell ref="B77:B87"/>
    <mergeCell ref="B89:B99"/>
    <mergeCell ref="A52:A75"/>
    <mergeCell ref="B65:B75"/>
    <mergeCell ref="E2:F2"/>
    <mergeCell ref="A4:A27"/>
    <mergeCell ref="B5:B15"/>
    <mergeCell ref="B17:B27"/>
    <mergeCell ref="A28:A51"/>
    <mergeCell ref="B29:B39"/>
    <mergeCell ref="B41:B51"/>
  </mergeCells>
  <conditionalFormatting sqref="E2 O2 Y2">
    <cfRule type="containsText" dxfId="482" priority="1" operator="containsText" text="MAKİNE">
      <formula>NOT(ISERROR(SEARCH(("MAKİNE"),(E2))))</formula>
    </cfRule>
    <cfRule type="containsText" dxfId="481" priority="2" operator="containsText" text="İNŞAAT">
      <formula>NOT(ISERROR(SEARCH(("İNŞAAT"),(E2))))</formula>
    </cfRule>
    <cfRule type="containsText" dxfId="480" priority="3" operator="containsText" text="ELEKTRİK">
      <formula>NOT(ISERROR(SEARCH(("ELEKTRİK"),(E2))))</formula>
    </cfRule>
    <cfRule type="containsText" dxfId="479" priority="4" operator="containsText" text="BİLGİSAYAR">
      <formula>NOT(ISERROR(SEARCH(("BİLGİSAYAR"),(E2))))</formula>
    </cfRule>
    <cfRule type="containsText" dxfId="478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477" priority="6">
      <formula>$AG5=1</formula>
    </cfRule>
  </conditionalFormatting>
  <conditionalFormatting sqref="L2">
    <cfRule type="cellIs" dxfId="476" priority="7" operator="equal">
      <formula>240</formula>
    </cfRule>
    <cfRule type="cellIs" dxfId="475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9900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265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57</v>
      </c>
      <c r="E2" s="313" t="s">
        <v>212</v>
      </c>
      <c r="F2" s="314"/>
      <c r="G2" s="14">
        <f t="shared" ref="G2:K2" si="0">G99</f>
        <v>153</v>
      </c>
      <c r="H2" s="15">
        <f t="shared" si="0"/>
        <v>15</v>
      </c>
      <c r="I2" s="15">
        <f t="shared" si="0"/>
        <v>13</v>
      </c>
      <c r="J2" s="16">
        <f t="shared" si="0"/>
        <v>167</v>
      </c>
      <c r="K2" s="17">
        <f t="shared" si="0"/>
        <v>240</v>
      </c>
      <c r="L2" s="18">
        <f>U2+AD2</f>
        <v>240</v>
      </c>
      <c r="M2" s="12"/>
      <c r="N2" s="19">
        <v>22</v>
      </c>
      <c r="O2" s="20" t="s">
        <v>177</v>
      </c>
      <c r="P2" s="21"/>
      <c r="Q2" s="21"/>
      <c r="R2" s="21"/>
      <c r="S2" s="21"/>
      <c r="T2" s="22"/>
      <c r="U2" s="17">
        <f>SUM(AH5:AH13,AH17:AH25,AH29:AH37,AH41:AH49,AH53:AH61,AH65:AH73,AH77:AH85,AH89:AH97)</f>
        <v>74</v>
      </c>
      <c r="V2" s="23"/>
      <c r="W2" s="12"/>
      <c r="X2" s="19">
        <v>35</v>
      </c>
      <c r="Y2" s="20" t="s">
        <v>212</v>
      </c>
      <c r="Z2" s="21"/>
      <c r="AA2" s="21"/>
      <c r="AB2" s="21"/>
      <c r="AC2" s="22"/>
      <c r="AD2" s="17">
        <f>SUM(AI5:AI13,AI17:AI25,AI29:AI37,AI41:AI49,AI53:AI61,AI65:AI73,AI77:AI85,AI89:AI97)</f>
        <v>166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28</v>
      </c>
      <c r="E8" s="62" t="s">
        <v>29</v>
      </c>
      <c r="F8" s="55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178</v>
      </c>
      <c r="O8" s="62" t="s">
        <v>179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2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36</v>
      </c>
      <c r="E9" s="62" t="s">
        <v>37</v>
      </c>
      <c r="F9" s="55" t="b">
        <v>1</v>
      </c>
      <c r="G9" s="57">
        <v>2</v>
      </c>
      <c r="H9" s="57">
        <v>2</v>
      </c>
      <c r="I9" s="57">
        <v>0</v>
      </c>
      <c r="J9" s="58">
        <f t="shared" si="1"/>
        <v>3</v>
      </c>
      <c r="K9" s="59">
        <v>5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 t="str">
        <f>IF(O9="","",VLOOKUP(O9,İ!$C$101:$K$157,9,0))</f>
        <v/>
      </c>
      <c r="W9" s="52">
        <f t="shared" si="12"/>
        <v>5</v>
      </c>
      <c r="X9" s="61" t="str">
        <f t="shared" ref="X9:Y9" si="22">IF($F9=TRUE,D9,"")</f>
        <v>INM103</v>
      </c>
      <c r="Y9" s="62" t="str">
        <f t="shared" si="22"/>
        <v>Bilgisayar Destekli Teknik Resim</v>
      </c>
      <c r="Z9" s="57">
        <f t="shared" ref="Z9:AB9" si="23">IF($F9=TRUE,G9,"")</f>
        <v>2</v>
      </c>
      <c r="AA9" s="57">
        <f t="shared" si="23"/>
        <v>2</v>
      </c>
      <c r="AB9" s="57">
        <f t="shared" si="23"/>
        <v>0</v>
      </c>
      <c r="AC9" s="58">
        <f t="shared" si="5"/>
        <v>3</v>
      </c>
      <c r="AD9" s="59">
        <f t="shared" ref="AD9:AE9" si="24">IF($F9=TRUE,K9,"")</f>
        <v>5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5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38</v>
      </c>
      <c r="E11" s="62" t="s">
        <v>39</v>
      </c>
      <c r="F11" s="55" t="b">
        <v>0</v>
      </c>
      <c r="G11" s="57">
        <v>2</v>
      </c>
      <c r="H11" s="57">
        <v>1</v>
      </c>
      <c r="I11" s="57">
        <v>0</v>
      </c>
      <c r="J11" s="58">
        <f t="shared" si="1"/>
        <v>2.5</v>
      </c>
      <c r="K11" s="59">
        <v>2</v>
      </c>
      <c r="L11" s="60"/>
      <c r="M11" s="52">
        <f t="shared" si="11"/>
        <v>7</v>
      </c>
      <c r="N11" s="61" t="s">
        <v>38</v>
      </c>
      <c r="O11" s="62" t="s">
        <v>39</v>
      </c>
      <c r="P11" s="57" t="b">
        <v>0</v>
      </c>
      <c r="Q11" s="57">
        <v>2</v>
      </c>
      <c r="R11" s="57">
        <v>1</v>
      </c>
      <c r="S11" s="57">
        <v>0</v>
      </c>
      <c r="T11" s="58">
        <f t="shared" si="2"/>
        <v>2.5</v>
      </c>
      <c r="U11" s="59">
        <v>2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2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 t="str">
        <f t="shared" si="10"/>
        <v/>
      </c>
      <c r="D12" s="61"/>
      <c r="E12" s="62"/>
      <c r="F12" s="55" t="b">
        <v>0</v>
      </c>
      <c r="G12" s="57"/>
      <c r="H12" s="57"/>
      <c r="I12" s="57"/>
      <c r="J12" s="58" t="str">
        <f t="shared" si="1"/>
        <v/>
      </c>
      <c r="K12" s="59"/>
      <c r="L12" s="60"/>
      <c r="M12" s="52" t="str">
        <f t="shared" si="11"/>
        <v/>
      </c>
      <c r="N12" s="61"/>
      <c r="O12" s="62"/>
      <c r="P12" s="57"/>
      <c r="Q12" s="57"/>
      <c r="R12" s="57"/>
      <c r="S12" s="57"/>
      <c r="T12" s="58" t="str">
        <f t="shared" si="2"/>
        <v/>
      </c>
      <c r="U12" s="59"/>
      <c r="V12" s="60" t="str">
        <f>IF(O12="","",VLOOKUP(O12,İ!$C$101:$K$157,9,0))</f>
        <v/>
      </c>
      <c r="W12" s="52" t="str">
        <f t="shared" si="12"/>
        <v/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0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17</v>
      </c>
      <c r="H14" s="75">
        <f t="shared" si="37"/>
        <v>5</v>
      </c>
      <c r="I14" s="75">
        <f t="shared" si="37"/>
        <v>4</v>
      </c>
      <c r="J14" s="75">
        <f t="shared" si="37"/>
        <v>21.5</v>
      </c>
      <c r="K14" s="76">
        <f t="shared" si="37"/>
        <v>28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23</v>
      </c>
      <c r="V14" s="77"/>
      <c r="W14" s="72"/>
      <c r="X14" s="73"/>
      <c r="Y14" s="78" t="s">
        <v>40</v>
      </c>
      <c r="Z14" s="74">
        <f t="shared" ref="Z14:AD14" si="39">+SUM(Z5:Z13)</f>
        <v>2</v>
      </c>
      <c r="AA14" s="75">
        <f t="shared" si="39"/>
        <v>2</v>
      </c>
      <c r="AB14" s="75">
        <f t="shared" si="39"/>
        <v>0</v>
      </c>
      <c r="AC14" s="75">
        <f t="shared" si="39"/>
        <v>3</v>
      </c>
      <c r="AD14" s="76">
        <f t="shared" si="39"/>
        <v>5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17</v>
      </c>
      <c r="H15" s="90">
        <f t="shared" si="40"/>
        <v>5</v>
      </c>
      <c r="I15" s="90">
        <f t="shared" si="40"/>
        <v>4</v>
      </c>
      <c r="J15" s="83">
        <f t="shared" si="40"/>
        <v>21.5</v>
      </c>
      <c r="K15" s="91">
        <f t="shared" si="40"/>
        <v>28</v>
      </c>
      <c r="L15" s="92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23</v>
      </c>
      <c r="V15" s="92"/>
      <c r="W15" s="86"/>
      <c r="X15" s="87"/>
      <c r="Y15" s="88" t="s">
        <v>41</v>
      </c>
      <c r="Z15" s="90">
        <f t="shared" ref="Z15:AD15" si="42">Z14</f>
        <v>2</v>
      </c>
      <c r="AA15" s="90">
        <f t="shared" si="42"/>
        <v>2</v>
      </c>
      <c r="AB15" s="90">
        <f t="shared" si="42"/>
        <v>0</v>
      </c>
      <c r="AC15" s="83">
        <f t="shared" si="42"/>
        <v>3</v>
      </c>
      <c r="AD15" s="91">
        <f t="shared" si="42"/>
        <v>5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45</v>
      </c>
      <c r="E18" s="62" t="s">
        <v>46</v>
      </c>
      <c r="F18" s="55" t="b">
        <v>0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49</v>
      </c>
      <c r="E19" s="62" t="s">
        <v>48</v>
      </c>
      <c r="F19" s="55" t="b">
        <v>1</v>
      </c>
      <c r="G19" s="57">
        <v>3</v>
      </c>
      <c r="H19" s="57">
        <v>0</v>
      </c>
      <c r="I19" s="57">
        <v>0</v>
      </c>
      <c r="J19" s="58">
        <f t="shared" si="43"/>
        <v>3</v>
      </c>
      <c r="K19" s="59">
        <v>5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INM102</v>
      </c>
      <c r="Y19" s="62" t="str">
        <f t="shared" si="58"/>
        <v>Statik</v>
      </c>
      <c r="Z19" s="57">
        <f t="shared" ref="Z19:AB19" si="59">IF($F19=TRUE,G19,"")</f>
        <v>3</v>
      </c>
      <c r="AA19" s="57">
        <f t="shared" si="59"/>
        <v>0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5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214</v>
      </c>
      <c r="E20" s="62" t="s">
        <v>215</v>
      </c>
      <c r="F20" s="55" t="b">
        <v>1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4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 t="str">
        <f>IF(O20="","",VLOOKUP(O20,İ!$C$101:$K$157,9,0))</f>
        <v/>
      </c>
      <c r="W20" s="52">
        <f t="shared" si="54"/>
        <v>4</v>
      </c>
      <c r="X20" s="61" t="str">
        <f t="shared" ref="X20:Y20" si="61">IF($F20=TRUE,D20,"")</f>
        <v>INM104</v>
      </c>
      <c r="Y20" s="62" t="str">
        <f t="shared" si="61"/>
        <v>İnşaat Mühendisleri için Jeoloji</v>
      </c>
      <c r="Z20" s="57">
        <f t="shared" ref="Z20:AB20" si="62">IF($F20=TRUE,G20,"")</f>
        <v>3</v>
      </c>
      <c r="AA20" s="57">
        <f t="shared" si="62"/>
        <v>0</v>
      </c>
      <c r="AB20" s="57">
        <f t="shared" si="62"/>
        <v>0</v>
      </c>
      <c r="AC20" s="58">
        <f t="shared" si="47"/>
        <v>3</v>
      </c>
      <c r="AD20" s="59">
        <f t="shared" ref="AD20:AE20" si="63">IF($F20=TRUE,K20,"")</f>
        <v>4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4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51</v>
      </c>
      <c r="E21" s="62" t="s">
        <v>52</v>
      </c>
      <c r="F21" s="55" t="b">
        <v>0</v>
      </c>
      <c r="G21" s="57">
        <v>1</v>
      </c>
      <c r="H21" s="57">
        <v>2</v>
      </c>
      <c r="I21" s="57">
        <v>0</v>
      </c>
      <c r="J21" s="58">
        <f t="shared" si="43"/>
        <v>2</v>
      </c>
      <c r="K21" s="59">
        <v>4</v>
      </c>
      <c r="L21" s="60"/>
      <c r="M21" s="52">
        <f t="shared" si="53"/>
        <v>5</v>
      </c>
      <c r="N21" s="61" t="s">
        <v>51</v>
      </c>
      <c r="O21" s="62" t="s">
        <v>52</v>
      </c>
      <c r="P21" s="57" t="b">
        <v>0</v>
      </c>
      <c r="Q21" s="57">
        <v>1</v>
      </c>
      <c r="R21" s="57">
        <v>2</v>
      </c>
      <c r="S21" s="57">
        <v>0</v>
      </c>
      <c r="T21" s="58">
        <f t="shared" si="44"/>
        <v>2</v>
      </c>
      <c r="U21" s="59">
        <v>4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135</v>
      </c>
      <c r="E22" s="62" t="s">
        <v>134</v>
      </c>
      <c r="F22" s="55" t="b">
        <v>0</v>
      </c>
      <c r="G22" s="57">
        <v>2</v>
      </c>
      <c r="H22" s="57">
        <v>0</v>
      </c>
      <c r="I22" s="57">
        <v>0</v>
      </c>
      <c r="J22" s="58">
        <f t="shared" si="43"/>
        <v>2</v>
      </c>
      <c r="K22" s="59">
        <v>3</v>
      </c>
      <c r="L22" s="60"/>
      <c r="M22" s="52">
        <f t="shared" si="53"/>
        <v>6</v>
      </c>
      <c r="N22" s="61" t="s">
        <v>182</v>
      </c>
      <c r="O22" s="62" t="s">
        <v>134</v>
      </c>
      <c r="P22" s="57" t="b">
        <v>0</v>
      </c>
      <c r="Q22" s="57">
        <v>2</v>
      </c>
      <c r="R22" s="57">
        <v>0</v>
      </c>
      <c r="S22" s="57">
        <v>0</v>
      </c>
      <c r="T22" s="58">
        <f t="shared" si="44"/>
        <v>2</v>
      </c>
      <c r="U22" s="59">
        <v>3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3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55</v>
      </c>
      <c r="E23" s="62" t="s">
        <v>56</v>
      </c>
      <c r="F23" s="55" t="b">
        <v>0</v>
      </c>
      <c r="G23" s="57">
        <v>1</v>
      </c>
      <c r="H23" s="57">
        <v>0</v>
      </c>
      <c r="I23" s="57">
        <v>0</v>
      </c>
      <c r="J23" s="58">
        <f t="shared" si="43"/>
        <v>1</v>
      </c>
      <c r="K23" s="59">
        <v>2</v>
      </c>
      <c r="L23" s="60"/>
      <c r="M23" s="52">
        <f t="shared" si="53"/>
        <v>7</v>
      </c>
      <c r="N23" s="61" t="s">
        <v>55</v>
      </c>
      <c r="O23" s="62" t="s">
        <v>56</v>
      </c>
      <c r="P23" s="57" t="b">
        <v>0</v>
      </c>
      <c r="Q23" s="57">
        <v>1</v>
      </c>
      <c r="R23" s="57">
        <v>0</v>
      </c>
      <c r="S23" s="57">
        <v>0</v>
      </c>
      <c r="T23" s="58">
        <f t="shared" si="44"/>
        <v>1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>
        <f t="shared" si="52"/>
        <v>8</v>
      </c>
      <c r="D24" s="61" t="s">
        <v>57</v>
      </c>
      <c r="E24" s="62" t="s">
        <v>58</v>
      </c>
      <c r="F24" s="55" t="b">
        <v>0</v>
      </c>
      <c r="G24" s="57">
        <v>2</v>
      </c>
      <c r="H24" s="57">
        <v>1</v>
      </c>
      <c r="I24" s="57">
        <v>0</v>
      </c>
      <c r="J24" s="58">
        <f t="shared" si="43"/>
        <v>2.5</v>
      </c>
      <c r="K24" s="59">
        <v>2</v>
      </c>
      <c r="L24" s="60"/>
      <c r="M24" s="52">
        <f t="shared" si="53"/>
        <v>8</v>
      </c>
      <c r="N24" s="61" t="s">
        <v>57</v>
      </c>
      <c r="O24" s="62" t="s">
        <v>58</v>
      </c>
      <c r="P24" s="57" t="b">
        <v>0</v>
      </c>
      <c r="Q24" s="57">
        <v>2</v>
      </c>
      <c r="R24" s="57">
        <v>1</v>
      </c>
      <c r="S24" s="57">
        <v>0</v>
      </c>
      <c r="T24" s="58">
        <f t="shared" si="44"/>
        <v>2.5</v>
      </c>
      <c r="U24" s="59">
        <v>2</v>
      </c>
      <c r="V24" s="60"/>
      <c r="W24" s="52">
        <f t="shared" si="54"/>
        <v>8</v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2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19</v>
      </c>
      <c r="H26" s="75">
        <f t="shared" si="79"/>
        <v>3</v>
      </c>
      <c r="I26" s="75">
        <f t="shared" si="79"/>
        <v>2</v>
      </c>
      <c r="J26" s="75">
        <f t="shared" si="79"/>
        <v>21.5</v>
      </c>
      <c r="K26" s="76">
        <f t="shared" si="79"/>
        <v>32</v>
      </c>
      <c r="L26" s="77"/>
      <c r="M26" s="72"/>
      <c r="N26" s="73"/>
      <c r="O26" s="78" t="s">
        <v>40</v>
      </c>
      <c r="P26" s="74"/>
      <c r="Q26" s="74">
        <f t="shared" ref="Q26:U26" si="80">+SUM(Q17:Q25)</f>
        <v>13</v>
      </c>
      <c r="R26" s="75">
        <f t="shared" si="80"/>
        <v>3</v>
      </c>
      <c r="S26" s="75">
        <f t="shared" si="80"/>
        <v>2</v>
      </c>
      <c r="T26" s="75">
        <f t="shared" si="80"/>
        <v>15.5</v>
      </c>
      <c r="U26" s="76">
        <f t="shared" si="80"/>
        <v>23</v>
      </c>
      <c r="V26" s="77"/>
      <c r="W26" s="72"/>
      <c r="X26" s="73"/>
      <c r="Y26" s="78" t="s">
        <v>40</v>
      </c>
      <c r="Z26" s="74">
        <f t="shared" ref="Z26:AD26" si="81">+SUM(Z17:Z25)</f>
        <v>6</v>
      </c>
      <c r="AA26" s="75">
        <f t="shared" si="81"/>
        <v>0</v>
      </c>
      <c r="AB26" s="75">
        <f t="shared" si="81"/>
        <v>0</v>
      </c>
      <c r="AC26" s="75">
        <f t="shared" si="81"/>
        <v>6</v>
      </c>
      <c r="AD26" s="76">
        <f t="shared" si="81"/>
        <v>9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36</v>
      </c>
      <c r="H27" s="90">
        <f t="shared" si="82"/>
        <v>8</v>
      </c>
      <c r="I27" s="90">
        <f t="shared" si="82"/>
        <v>6</v>
      </c>
      <c r="J27" s="90">
        <f t="shared" si="82"/>
        <v>43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28</v>
      </c>
      <c r="R27" s="90">
        <f t="shared" si="83"/>
        <v>6</v>
      </c>
      <c r="S27" s="90">
        <f t="shared" si="83"/>
        <v>6</v>
      </c>
      <c r="T27" s="90">
        <f t="shared" si="83"/>
        <v>34</v>
      </c>
      <c r="U27" s="91">
        <f t="shared" si="83"/>
        <v>46</v>
      </c>
      <c r="V27" s="92"/>
      <c r="W27" s="86"/>
      <c r="X27" s="87"/>
      <c r="Y27" s="88" t="s">
        <v>41</v>
      </c>
      <c r="Z27" s="90">
        <f t="shared" ref="Z27:AD27" si="84">Z26+Z15</f>
        <v>8</v>
      </c>
      <c r="AA27" s="90">
        <f t="shared" si="84"/>
        <v>2</v>
      </c>
      <c r="AB27" s="90">
        <f t="shared" si="84"/>
        <v>0</v>
      </c>
      <c r="AC27" s="90">
        <f t="shared" si="84"/>
        <v>9</v>
      </c>
      <c r="AD27" s="91">
        <f t="shared" si="84"/>
        <v>14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61</v>
      </c>
      <c r="E29" s="62" t="s">
        <v>62</v>
      </c>
      <c r="F29" s="55" t="b">
        <v>0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 t="s">
        <v>61</v>
      </c>
      <c r="O29" s="62" t="s">
        <v>62</v>
      </c>
      <c r="P29" s="57" t="b">
        <v>0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4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4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68</v>
      </c>
      <c r="E30" s="62" t="s">
        <v>67</v>
      </c>
      <c r="F30" s="55" t="b">
        <v>1</v>
      </c>
      <c r="G30" s="57">
        <v>3</v>
      </c>
      <c r="H30" s="57">
        <v>0</v>
      </c>
      <c r="I30" s="57">
        <v>1</v>
      </c>
      <c r="J30" s="58">
        <f t="shared" si="85"/>
        <v>3.5</v>
      </c>
      <c r="K30" s="59">
        <v>6</v>
      </c>
      <c r="L30" s="60" t="s">
        <v>69</v>
      </c>
      <c r="M30" s="52">
        <f t="shared" ref="M30:M37" si="95">IF($D30="","",MAX(M$29:M29)+1)</f>
        <v>2</v>
      </c>
      <c r="N30" s="61"/>
      <c r="O30" s="62"/>
      <c r="P30" s="57"/>
      <c r="Q30" s="57"/>
      <c r="R30" s="57"/>
      <c r="S30" s="57"/>
      <c r="T30" s="58" t="str">
        <f t="shared" si="86"/>
        <v/>
      </c>
      <c r="U30" s="59"/>
      <c r="V30" s="60"/>
      <c r="W30" s="52">
        <f t="shared" ref="W30:W37" si="96">IF($D30="","",MAX(W$29:W29)+1)</f>
        <v>2</v>
      </c>
      <c r="X30" s="61" t="str">
        <f t="shared" ref="X30:Y30" si="97">IF($F30=TRUE,D30,"")</f>
        <v>INM201</v>
      </c>
      <c r="Y30" s="62" t="str">
        <f t="shared" si="97"/>
        <v>Mukavemet I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1</v>
      </c>
      <c r="AC30" s="58">
        <f t="shared" si="89"/>
        <v>3.5</v>
      </c>
      <c r="AD30" s="59">
        <f t="shared" ref="AD30:AE30" si="99">IF($F30=TRUE,K30,"")</f>
        <v>6</v>
      </c>
      <c r="AE30" s="60" t="str">
        <f t="shared" si="99"/>
        <v>INM 102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6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72</v>
      </c>
      <c r="E31" s="62" t="s">
        <v>71</v>
      </c>
      <c r="F31" s="55" t="b">
        <v>1</v>
      </c>
      <c r="G31" s="57">
        <v>3</v>
      </c>
      <c r="H31" s="57">
        <v>0</v>
      </c>
      <c r="I31" s="57">
        <v>0</v>
      </c>
      <c r="J31" s="58">
        <f t="shared" si="85"/>
        <v>3</v>
      </c>
      <c r="K31" s="59">
        <v>5</v>
      </c>
      <c r="L31" s="60"/>
      <c r="M31" s="52">
        <f t="shared" si="95"/>
        <v>3</v>
      </c>
      <c r="N31" s="61"/>
      <c r="O31" s="62"/>
      <c r="P31" s="57"/>
      <c r="Q31" s="57"/>
      <c r="R31" s="57"/>
      <c r="S31" s="57"/>
      <c r="T31" s="58" t="str">
        <f t="shared" si="86"/>
        <v/>
      </c>
      <c r="U31" s="59"/>
      <c r="V31" s="60"/>
      <c r="W31" s="52">
        <f t="shared" si="96"/>
        <v>3</v>
      </c>
      <c r="X31" s="61" t="str">
        <f t="shared" ref="X31:Y31" si="100">IF($F31=TRUE,D31,"")</f>
        <v>INM203</v>
      </c>
      <c r="Y31" s="62" t="str">
        <f t="shared" si="100"/>
        <v>Dinamik</v>
      </c>
      <c r="Z31" s="57">
        <f t="shared" ref="Z31:AB31" si="101">IF($F31=TRUE,G31,"")</f>
        <v>3</v>
      </c>
      <c r="AA31" s="57">
        <f t="shared" si="101"/>
        <v>0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>
        <f t="shared" si="102"/>
        <v>0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65</v>
      </c>
      <c r="E32" s="62" t="s">
        <v>64</v>
      </c>
      <c r="F32" s="55" t="b">
        <v>1</v>
      </c>
      <c r="G32" s="57">
        <v>3</v>
      </c>
      <c r="H32" s="57">
        <v>0</v>
      </c>
      <c r="I32" s="57">
        <v>1</v>
      </c>
      <c r="J32" s="58">
        <f t="shared" si="85"/>
        <v>3.5</v>
      </c>
      <c r="K32" s="59">
        <v>5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INM205</v>
      </c>
      <c r="Y32" s="62" t="str">
        <f t="shared" si="103"/>
        <v>Malzeme Bilimi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1</v>
      </c>
      <c r="AC32" s="58">
        <f t="shared" si="89"/>
        <v>3.5</v>
      </c>
      <c r="AD32" s="59">
        <f t="shared" ref="AD32:AE32" si="105">IF($F32=TRUE,K32,"")</f>
        <v>5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5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95</v>
      </c>
      <c r="E33" s="62" t="s">
        <v>96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4</v>
      </c>
      <c r="L33" s="60"/>
      <c r="M33" s="52">
        <f t="shared" si="95"/>
        <v>5</v>
      </c>
      <c r="N33" s="61"/>
      <c r="O33" s="62"/>
      <c r="P33" s="57"/>
      <c r="Q33" s="57"/>
      <c r="R33" s="57"/>
      <c r="S33" s="57"/>
      <c r="T33" s="58" t="str">
        <f t="shared" si="86"/>
        <v/>
      </c>
      <c r="U33" s="59"/>
      <c r="V33" s="60"/>
      <c r="W33" s="52">
        <f t="shared" si="96"/>
        <v>5</v>
      </c>
      <c r="X33" s="61" t="str">
        <f t="shared" ref="X33:Y33" si="106">IF($F33=TRUE,D33,"")</f>
        <v>INS251</v>
      </c>
      <c r="Y33" s="62" t="str">
        <f t="shared" si="106"/>
        <v>Bölüm Seçmeli Ders I
Mühendislik Matematiği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4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4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158</v>
      </c>
      <c r="E34" s="62" t="s">
        <v>157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3</v>
      </c>
      <c r="L34" s="60"/>
      <c r="M34" s="52">
        <f t="shared" si="95"/>
        <v>6</v>
      </c>
      <c r="N34" s="61" t="s">
        <v>133</v>
      </c>
      <c r="O34" s="62" t="s">
        <v>157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3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3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61" t="s">
        <v>77</v>
      </c>
      <c r="E35" s="62" t="s">
        <v>78</v>
      </c>
      <c r="F35" s="55" t="b">
        <v>0</v>
      </c>
      <c r="G35" s="57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61"/>
      <c r="E36" s="62"/>
      <c r="F36" s="55" t="b">
        <v>0</v>
      </c>
      <c r="G36" s="57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19</v>
      </c>
      <c r="H38" s="75">
        <f t="shared" si="121"/>
        <v>0</v>
      </c>
      <c r="I38" s="75">
        <f t="shared" si="121"/>
        <v>2</v>
      </c>
      <c r="J38" s="75">
        <f t="shared" si="121"/>
        <v>20</v>
      </c>
      <c r="K38" s="76">
        <f t="shared" si="121"/>
        <v>29</v>
      </c>
      <c r="L38" s="77"/>
      <c r="M38" s="72"/>
      <c r="N38" s="73"/>
      <c r="O38" s="78" t="s">
        <v>40</v>
      </c>
      <c r="P38" s="74"/>
      <c r="Q38" s="74">
        <f t="shared" ref="Q38:U38" si="122">+SUM(Q29:Q37)</f>
        <v>7</v>
      </c>
      <c r="R38" s="75">
        <f t="shared" si="122"/>
        <v>0</v>
      </c>
      <c r="S38" s="75">
        <f t="shared" si="122"/>
        <v>0</v>
      </c>
      <c r="T38" s="75">
        <f t="shared" si="122"/>
        <v>7</v>
      </c>
      <c r="U38" s="76">
        <f t="shared" si="122"/>
        <v>9</v>
      </c>
      <c r="V38" s="77"/>
      <c r="W38" s="72"/>
      <c r="X38" s="73"/>
      <c r="Y38" s="78" t="s">
        <v>40</v>
      </c>
      <c r="Z38" s="74">
        <f t="shared" ref="Z38:AD38" si="123">+SUM(Z29:Z37)</f>
        <v>12</v>
      </c>
      <c r="AA38" s="75">
        <f t="shared" si="123"/>
        <v>0</v>
      </c>
      <c r="AB38" s="75">
        <f t="shared" si="123"/>
        <v>2</v>
      </c>
      <c r="AC38" s="75">
        <f t="shared" si="123"/>
        <v>13</v>
      </c>
      <c r="AD38" s="76">
        <f t="shared" si="123"/>
        <v>20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55</v>
      </c>
      <c r="H39" s="90">
        <f t="shared" si="124"/>
        <v>8</v>
      </c>
      <c r="I39" s="90">
        <f t="shared" si="124"/>
        <v>8</v>
      </c>
      <c r="J39" s="90">
        <f t="shared" si="124"/>
        <v>63</v>
      </c>
      <c r="K39" s="91">
        <f t="shared" si="124"/>
        <v>89</v>
      </c>
      <c r="L39" s="92"/>
      <c r="M39" s="86"/>
      <c r="N39" s="87"/>
      <c r="O39" s="88" t="s">
        <v>41</v>
      </c>
      <c r="P39" s="89"/>
      <c r="Q39" s="90">
        <f t="shared" ref="Q39:U39" si="125">Q38+Q27</f>
        <v>35</v>
      </c>
      <c r="R39" s="90">
        <f t="shared" si="125"/>
        <v>6</v>
      </c>
      <c r="S39" s="90">
        <f t="shared" si="125"/>
        <v>6</v>
      </c>
      <c r="T39" s="90">
        <f t="shared" si="125"/>
        <v>41</v>
      </c>
      <c r="U39" s="91">
        <f t="shared" si="125"/>
        <v>55</v>
      </c>
      <c r="V39" s="92"/>
      <c r="W39" s="86"/>
      <c r="X39" s="87"/>
      <c r="Y39" s="88" t="s">
        <v>41</v>
      </c>
      <c r="Z39" s="90">
        <f t="shared" ref="Z39:AD39" si="126">Z38+Z27</f>
        <v>20</v>
      </c>
      <c r="AA39" s="90">
        <f t="shared" si="126"/>
        <v>2</v>
      </c>
      <c r="AB39" s="90">
        <f t="shared" si="126"/>
        <v>2</v>
      </c>
      <c r="AC39" s="90">
        <f t="shared" si="126"/>
        <v>22</v>
      </c>
      <c r="AD39" s="91">
        <f t="shared" si="126"/>
        <v>34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84</v>
      </c>
      <c r="E41" s="62" t="s">
        <v>85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5</v>
      </c>
      <c r="L41" s="60"/>
      <c r="M41" s="52">
        <f>IF($D41="","",1)</f>
        <v>1</v>
      </c>
      <c r="N41" s="61"/>
      <c r="O41" s="62"/>
      <c r="P41" s="57"/>
      <c r="Q41" s="57"/>
      <c r="R41" s="57"/>
      <c r="S41" s="57"/>
      <c r="T41" s="58" t="str">
        <f t="shared" ref="T41:T49" si="128">IF(Q41="","",Q41+(R41+S41)/2)</f>
        <v/>
      </c>
      <c r="U41" s="59"/>
      <c r="V41" s="60"/>
      <c r="W41" s="52">
        <f>IF($D41="","",1)</f>
        <v>1</v>
      </c>
      <c r="X41" s="61" t="str">
        <f t="shared" ref="X41:Y41" si="129">IF($F41=TRUE,D41,"")</f>
        <v>INM202</v>
      </c>
      <c r="Y41" s="62" t="str">
        <f t="shared" si="129"/>
        <v>Akışkanlar Mekaniği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5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5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88</v>
      </c>
      <c r="E42" s="62" t="s">
        <v>87</v>
      </c>
      <c r="F42" s="55" t="b">
        <v>1</v>
      </c>
      <c r="G42" s="57">
        <v>3</v>
      </c>
      <c r="H42" s="57">
        <v>0</v>
      </c>
      <c r="I42" s="57">
        <v>1</v>
      </c>
      <c r="J42" s="58">
        <f t="shared" si="127"/>
        <v>3.5</v>
      </c>
      <c r="K42" s="59">
        <v>6</v>
      </c>
      <c r="L42" s="60" t="s">
        <v>69</v>
      </c>
      <c r="M42" s="52">
        <f t="shared" ref="M42:M49" si="137">IF($D42="","",MAX(M$41:M41)+1)</f>
        <v>2</v>
      </c>
      <c r="N42" s="61" t="str">
        <f>IF(O42="","",VLOOKUP(O42,İ!$C$101:$K$157,2,0))</f>
        <v/>
      </c>
      <c r="O42" s="62"/>
      <c r="P42" s="57"/>
      <c r="Q42" s="57" t="str">
        <f>IF(O42="","",VLOOKUP(O42,İ!$C$101:$K$157,4,0))</f>
        <v/>
      </c>
      <c r="R42" s="57" t="str">
        <f>IF(O42="","",VLOOKUP(O42,İ!$C$101:$K$157,5,0))</f>
        <v/>
      </c>
      <c r="S42" s="57" t="str">
        <f>IF(O42="","",VLOOKUP(O42,İ!$C$101:$K$157,6,0))</f>
        <v/>
      </c>
      <c r="T42" s="58" t="str">
        <f t="shared" si="128"/>
        <v/>
      </c>
      <c r="U42" s="59" t="str">
        <f>IF(O42="","",VLOOKUP(O42,İ!$C$101:$K$157,8,0))</f>
        <v/>
      </c>
      <c r="V42" s="60" t="str">
        <f>IF(O42="","",VLOOKUP(O42,İ!$C$101:$K$157,9,0))</f>
        <v/>
      </c>
      <c r="W42" s="52">
        <f t="shared" ref="W42:W49" si="138">IF($D42="","",MAX(W$41:W41)+1)</f>
        <v>2</v>
      </c>
      <c r="X42" s="61" t="str">
        <f t="shared" ref="X42:Y42" si="139">IF($F42=TRUE,D42,"")</f>
        <v>INM204</v>
      </c>
      <c r="Y42" s="62" t="str">
        <f t="shared" si="139"/>
        <v>Mukavemet II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1</v>
      </c>
      <c r="AC42" s="58">
        <f t="shared" si="131"/>
        <v>3.5</v>
      </c>
      <c r="AD42" s="59">
        <f t="shared" ref="AD42:AE42" si="141">IF($F42=TRUE,K42,"")</f>
        <v>6</v>
      </c>
      <c r="AE42" s="60" t="str">
        <f t="shared" si="141"/>
        <v>INM 102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6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216</v>
      </c>
      <c r="E43" s="62" t="s">
        <v>217</v>
      </c>
      <c r="F43" s="55" t="b">
        <v>1</v>
      </c>
      <c r="G43" s="57">
        <v>2</v>
      </c>
      <c r="H43" s="57">
        <v>2</v>
      </c>
      <c r="I43" s="57">
        <v>0</v>
      </c>
      <c r="J43" s="58">
        <f t="shared" si="127"/>
        <v>3</v>
      </c>
      <c r="K43" s="59">
        <v>5</v>
      </c>
      <c r="L43" s="60"/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INM206</v>
      </c>
      <c r="Y43" s="62" t="str">
        <f t="shared" si="142"/>
        <v>Topoğrafya</v>
      </c>
      <c r="Z43" s="57">
        <f t="shared" ref="Z43:AB43" si="143">IF($F43=TRUE,G43,"")</f>
        <v>2</v>
      </c>
      <c r="AA43" s="57">
        <f t="shared" si="143"/>
        <v>2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>
        <f t="shared" si="144"/>
        <v>0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218</v>
      </c>
      <c r="E44" s="62" t="s">
        <v>219</v>
      </c>
      <c r="F44" s="55" t="b">
        <v>1</v>
      </c>
      <c r="G44" s="57">
        <v>3</v>
      </c>
      <c r="H44" s="57">
        <v>0</v>
      </c>
      <c r="I44" s="57">
        <v>1</v>
      </c>
      <c r="J44" s="58">
        <f t="shared" si="127"/>
        <v>3.5</v>
      </c>
      <c r="K44" s="59">
        <v>5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INM208</v>
      </c>
      <c r="Y44" s="62" t="str">
        <f t="shared" si="145"/>
        <v>Yapı Malzemeleri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1</v>
      </c>
      <c r="AC44" s="58">
        <f t="shared" si="131"/>
        <v>3.5</v>
      </c>
      <c r="AD44" s="59">
        <f t="shared" ref="AD44:AE44" si="147">IF($F44=TRUE,K44,"")</f>
        <v>5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5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220</v>
      </c>
      <c r="E45" s="62" t="s">
        <v>221</v>
      </c>
      <c r="F45" s="55" t="b">
        <v>1</v>
      </c>
      <c r="G45" s="57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INM210</v>
      </c>
      <c r="Y45" s="62" t="str">
        <f t="shared" si="148"/>
        <v>Mühendislik Ekonomisi</v>
      </c>
      <c r="Z45" s="57">
        <f t="shared" ref="Z45:AB45" si="149">IF($F45=TRUE,G45,"")</f>
        <v>3</v>
      </c>
      <c r="AA45" s="57">
        <f t="shared" si="149"/>
        <v>0</v>
      </c>
      <c r="AB45" s="57">
        <f t="shared" si="149"/>
        <v>0</v>
      </c>
      <c r="AC45" s="58">
        <f t="shared" si="131"/>
        <v>3</v>
      </c>
      <c r="AD45" s="59">
        <f t="shared" ref="AD45:AE45" si="150">IF($F45=TRUE,K45,"")</f>
        <v>4</v>
      </c>
      <c r="AE45" s="60">
        <f t="shared" si="150"/>
        <v>0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53</v>
      </c>
      <c r="E46" s="62" t="s">
        <v>54</v>
      </c>
      <c r="F46" s="55" t="b">
        <v>1</v>
      </c>
      <c r="G46" s="57">
        <v>3</v>
      </c>
      <c r="H46" s="57">
        <v>0</v>
      </c>
      <c r="I46" s="57">
        <v>0</v>
      </c>
      <c r="J46" s="58">
        <f t="shared" si="127"/>
        <v>3</v>
      </c>
      <c r="K46" s="59">
        <v>4</v>
      </c>
      <c r="L46" s="60"/>
      <c r="M46" s="52">
        <f t="shared" si="137"/>
        <v>6</v>
      </c>
      <c r="N46" s="61"/>
      <c r="O46" s="62"/>
      <c r="P46" s="57"/>
      <c r="Q46" s="57"/>
      <c r="R46" s="57"/>
      <c r="S46" s="57"/>
      <c r="T46" s="58" t="str">
        <f t="shared" si="128"/>
        <v/>
      </c>
      <c r="U46" s="59"/>
      <c r="V46" s="60"/>
      <c r="W46" s="52">
        <f t="shared" si="138"/>
        <v>6</v>
      </c>
      <c r="X46" s="61" t="str">
        <f t="shared" ref="X46:Y46" si="151">IF($F46=TRUE,D46,"")</f>
        <v>MMFIST</v>
      </c>
      <c r="Y46" s="62" t="str">
        <f t="shared" si="151"/>
        <v>Mühendislikte İstatistiksel Yöntemler</v>
      </c>
      <c r="Z46" s="57">
        <f t="shared" ref="Z46:AB46" si="152">IF($F46=TRUE,G46,"")</f>
        <v>3</v>
      </c>
      <c r="AA46" s="57">
        <f t="shared" si="152"/>
        <v>0</v>
      </c>
      <c r="AB46" s="57">
        <f t="shared" si="152"/>
        <v>0</v>
      </c>
      <c r="AC46" s="58">
        <f t="shared" si="131"/>
        <v>3</v>
      </c>
      <c r="AD46" s="59">
        <f t="shared" ref="AD46:AE46" si="153">IF($F46=TRUE,K46,"")</f>
        <v>4</v>
      </c>
      <c r="AE46" s="60">
        <f t="shared" si="153"/>
        <v>0</v>
      </c>
      <c r="AF46" s="63"/>
      <c r="AG46" s="67">
        <f t="shared" si="133"/>
        <v>0</v>
      </c>
      <c r="AH46" s="68">
        <f t="shared" si="134"/>
        <v>0</v>
      </c>
      <c r="AI46" s="63">
        <f t="shared" si="135"/>
        <v>4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61" t="s">
        <v>99</v>
      </c>
      <c r="E47" s="62" t="s">
        <v>100</v>
      </c>
      <c r="F47" s="55" t="b">
        <v>0</v>
      </c>
      <c r="G47" s="57">
        <v>2</v>
      </c>
      <c r="H47" s="57">
        <v>0</v>
      </c>
      <c r="I47" s="57">
        <v>0</v>
      </c>
      <c r="J47" s="58">
        <f t="shared" si="127"/>
        <v>2</v>
      </c>
      <c r="K47" s="59">
        <v>2</v>
      </c>
      <c r="L47" s="60"/>
      <c r="M47" s="52">
        <f t="shared" si="137"/>
        <v>7</v>
      </c>
      <c r="N47" s="61" t="s">
        <v>99</v>
      </c>
      <c r="O47" s="62" t="s">
        <v>100</v>
      </c>
      <c r="P47" s="57" t="b">
        <v>0</v>
      </c>
      <c r="Q47" s="57">
        <v>2</v>
      </c>
      <c r="R47" s="57">
        <v>0</v>
      </c>
      <c r="S47" s="57">
        <v>0</v>
      </c>
      <c r="T47" s="58">
        <f t="shared" si="128"/>
        <v>2</v>
      </c>
      <c r="U47" s="59">
        <v>2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2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 t="str">
        <f t="shared" si="136"/>
        <v/>
      </c>
      <c r="D48" s="61"/>
      <c r="E48" s="62"/>
      <c r="F48" s="55" t="b">
        <v>0</v>
      </c>
      <c r="G48" s="57"/>
      <c r="H48" s="57"/>
      <c r="I48" s="57"/>
      <c r="J48" s="58" t="str">
        <f t="shared" si="127"/>
        <v/>
      </c>
      <c r="K48" s="59"/>
      <c r="L48" s="60"/>
      <c r="M48" s="52" t="str">
        <f t="shared" si="137"/>
        <v/>
      </c>
      <c r="N48" s="61" t="str">
        <f>IF(O48="","",VLOOKUP(O48,İ!$C$101:$K$157,2,0))</f>
        <v/>
      </c>
      <c r="O48" s="62"/>
      <c r="P48" s="57"/>
      <c r="Q48" s="57" t="str">
        <f>IF(O48="","",VLOOKUP(O48,İ!$C$101:$K$157,4,0))</f>
        <v/>
      </c>
      <c r="R48" s="57" t="str">
        <f>IF(O48="","",VLOOKUP(O48,İ!$C$101:$K$157,5,0))</f>
        <v/>
      </c>
      <c r="S48" s="57" t="str">
        <f>IF(O48="","",VLOOKUP(O48,İ!$C$101:$K$157,6,0))</f>
        <v/>
      </c>
      <c r="T48" s="58" t="str">
        <f t="shared" si="128"/>
        <v/>
      </c>
      <c r="U48" s="59" t="str">
        <f>IF(O48="","",VLOOKUP(O48,İ!$C$101:$K$157,8,0))</f>
        <v/>
      </c>
      <c r="V48" s="60" t="str">
        <f>IF(O48="","",VLOOKUP(O48,İ!$C$101:$K$157,9,0))</f>
        <v/>
      </c>
      <c r="W48" s="52" t="str">
        <f t="shared" si="138"/>
        <v/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0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19</v>
      </c>
      <c r="H50" s="75">
        <f t="shared" si="163"/>
        <v>2</v>
      </c>
      <c r="I50" s="75">
        <f t="shared" si="163"/>
        <v>2</v>
      </c>
      <c r="J50" s="75">
        <f t="shared" si="163"/>
        <v>21</v>
      </c>
      <c r="K50" s="76">
        <f t="shared" si="163"/>
        <v>31</v>
      </c>
      <c r="L50" s="77"/>
      <c r="M50" s="72"/>
      <c r="N50" s="73"/>
      <c r="O50" s="78" t="s">
        <v>40</v>
      </c>
      <c r="P50" s="74"/>
      <c r="Q50" s="74">
        <f t="shared" ref="Q50:U50" si="164">+SUM(Q41:Q49)</f>
        <v>2</v>
      </c>
      <c r="R50" s="75">
        <f t="shared" si="164"/>
        <v>0</v>
      </c>
      <c r="S50" s="75">
        <f t="shared" si="164"/>
        <v>0</v>
      </c>
      <c r="T50" s="75">
        <f t="shared" si="164"/>
        <v>2</v>
      </c>
      <c r="U50" s="76">
        <f t="shared" si="164"/>
        <v>2</v>
      </c>
      <c r="V50" s="77"/>
      <c r="W50" s="72"/>
      <c r="X50" s="73"/>
      <c r="Y50" s="78" t="s">
        <v>40</v>
      </c>
      <c r="Z50" s="74">
        <f t="shared" ref="Z50:AD50" si="165">+SUM(Z41:Z49)</f>
        <v>17</v>
      </c>
      <c r="AA50" s="75">
        <f t="shared" si="165"/>
        <v>2</v>
      </c>
      <c r="AB50" s="75">
        <f t="shared" si="165"/>
        <v>2</v>
      </c>
      <c r="AC50" s="75">
        <f t="shared" si="165"/>
        <v>19</v>
      </c>
      <c r="AD50" s="76">
        <f t="shared" si="165"/>
        <v>29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74</v>
      </c>
      <c r="H51" s="90">
        <f t="shared" si="166"/>
        <v>10</v>
      </c>
      <c r="I51" s="90">
        <f t="shared" si="166"/>
        <v>10</v>
      </c>
      <c r="J51" s="90">
        <f t="shared" si="166"/>
        <v>84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37</v>
      </c>
      <c r="R51" s="90">
        <f t="shared" si="167"/>
        <v>6</v>
      </c>
      <c r="S51" s="90">
        <f t="shared" si="167"/>
        <v>6</v>
      </c>
      <c r="T51" s="90">
        <f t="shared" si="167"/>
        <v>43</v>
      </c>
      <c r="U51" s="91">
        <f t="shared" si="167"/>
        <v>57</v>
      </c>
      <c r="V51" s="85"/>
      <c r="W51" s="80"/>
      <c r="X51" s="81"/>
      <c r="Y51" s="94" t="s">
        <v>101</v>
      </c>
      <c r="Z51" s="90">
        <f t="shared" ref="Z51:AD51" si="168">Z50+Z39</f>
        <v>37</v>
      </c>
      <c r="AA51" s="90">
        <f t="shared" si="168"/>
        <v>4</v>
      </c>
      <c r="AB51" s="90">
        <f t="shared" si="168"/>
        <v>4</v>
      </c>
      <c r="AC51" s="90">
        <f t="shared" si="168"/>
        <v>41</v>
      </c>
      <c r="AD51" s="91">
        <f t="shared" si="168"/>
        <v>63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222</v>
      </c>
      <c r="E53" s="62" t="s">
        <v>223</v>
      </c>
      <c r="F53" s="55" t="b">
        <v>1</v>
      </c>
      <c r="G53" s="57">
        <v>3</v>
      </c>
      <c r="H53" s="57">
        <v>0</v>
      </c>
      <c r="I53" s="57">
        <v>1</v>
      </c>
      <c r="J53" s="58">
        <f t="shared" ref="J53:J61" si="169">IF(G53="","",G53+(H53+I53)/2)</f>
        <v>3.5</v>
      </c>
      <c r="K53" s="59">
        <v>5</v>
      </c>
      <c r="L53" s="60" t="s">
        <v>224</v>
      </c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INM301</v>
      </c>
      <c r="Y53" s="62" t="str">
        <f t="shared" si="171"/>
        <v>Hidrolik</v>
      </c>
      <c r="Z53" s="57">
        <f t="shared" ref="Z53:AB53" si="172">IF($F53=TRUE,G53,"")</f>
        <v>3</v>
      </c>
      <c r="AA53" s="57">
        <f t="shared" si="172"/>
        <v>0</v>
      </c>
      <c r="AB53" s="57">
        <f t="shared" si="172"/>
        <v>1</v>
      </c>
      <c r="AC53" s="58">
        <f t="shared" ref="AC53:AC61" si="173">IF(Z53="","",Z53+(AA53+AB53)/2)</f>
        <v>3.5</v>
      </c>
      <c r="AD53" s="59">
        <f t="shared" ref="AD53:AE53" si="174">IF($F53=TRUE,K53,"")</f>
        <v>5</v>
      </c>
      <c r="AE53" s="60" t="str">
        <f t="shared" si="174"/>
        <v>INM 202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5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225</v>
      </c>
      <c r="E54" s="62" t="s">
        <v>226</v>
      </c>
      <c r="F54" s="55" t="b">
        <v>1</v>
      </c>
      <c r="G54" s="57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 t="s">
        <v>69</v>
      </c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INM303</v>
      </c>
      <c r="Y54" s="62" t="str">
        <f t="shared" si="181"/>
        <v>Yapı Statiği 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 t="str">
        <f t="shared" si="183"/>
        <v>INM 102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227</v>
      </c>
      <c r="E55" s="62" t="s">
        <v>228</v>
      </c>
      <c r="F55" s="55" t="b">
        <v>1</v>
      </c>
      <c r="G55" s="57">
        <v>3</v>
      </c>
      <c r="H55" s="57">
        <v>1</v>
      </c>
      <c r="I55" s="57">
        <v>0</v>
      </c>
      <c r="J55" s="58">
        <f t="shared" si="169"/>
        <v>3.5</v>
      </c>
      <c r="K55" s="59">
        <v>4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INM305</v>
      </c>
      <c r="Y55" s="62" t="str">
        <f t="shared" si="184"/>
        <v>Toprak İşleri ve Demiryolu Mühendisliği</v>
      </c>
      <c r="Z55" s="57">
        <f t="shared" ref="Z55:AB55" si="185">IF($F55=TRUE,G55,"")</f>
        <v>3</v>
      </c>
      <c r="AA55" s="57">
        <f t="shared" si="185"/>
        <v>1</v>
      </c>
      <c r="AB55" s="57">
        <f t="shared" si="185"/>
        <v>0</v>
      </c>
      <c r="AC55" s="58">
        <f t="shared" si="173"/>
        <v>3.5</v>
      </c>
      <c r="AD55" s="59">
        <f t="shared" ref="AD55:AE55" si="186">IF($F55=TRUE,K55,"")</f>
        <v>4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4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229</v>
      </c>
      <c r="E56" s="62" t="s">
        <v>230</v>
      </c>
      <c r="F56" s="55" t="b">
        <v>1</v>
      </c>
      <c r="G56" s="57">
        <v>3</v>
      </c>
      <c r="H56" s="57">
        <v>0</v>
      </c>
      <c r="I56" s="57">
        <v>1</v>
      </c>
      <c r="J56" s="58">
        <f t="shared" si="169"/>
        <v>3.5</v>
      </c>
      <c r="K56" s="59">
        <v>5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INM307</v>
      </c>
      <c r="Y56" s="62" t="str">
        <f t="shared" si="187"/>
        <v>Zemin Mekaniği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1</v>
      </c>
      <c r="AC56" s="58">
        <f t="shared" si="173"/>
        <v>3.5</v>
      </c>
      <c r="AD56" s="59">
        <f t="shared" ref="AD56:AE56" si="189">IF($F56=TRUE,K56,"")</f>
        <v>5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5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231</v>
      </c>
      <c r="E57" s="62" t="s">
        <v>232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95">
        <v>3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INS351</v>
      </c>
      <c r="Y57" s="62" t="str">
        <f t="shared" si="190"/>
        <v>Bölüm Seçmeli Ders II
Staj 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3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3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233</v>
      </c>
      <c r="E58" s="62" t="s">
        <v>130</v>
      </c>
      <c r="F58" s="55" t="b">
        <v>1</v>
      </c>
      <c r="G58" s="57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INS353</v>
      </c>
      <c r="Y58" s="62" t="str">
        <f t="shared" si="193"/>
        <v>Bölüm Seçmeli Ders III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97</v>
      </c>
      <c r="E59" s="62" t="s">
        <v>98</v>
      </c>
      <c r="F59" s="55" t="b">
        <v>0</v>
      </c>
      <c r="G59" s="57">
        <v>3</v>
      </c>
      <c r="H59" s="57">
        <v>0</v>
      </c>
      <c r="I59" s="57">
        <v>0</v>
      </c>
      <c r="J59" s="58">
        <f t="shared" si="169"/>
        <v>3</v>
      </c>
      <c r="K59" s="59">
        <v>4</v>
      </c>
      <c r="L59" s="60"/>
      <c r="M59" s="52">
        <f t="shared" si="179"/>
        <v>7</v>
      </c>
      <c r="N59" s="61" t="s">
        <v>97</v>
      </c>
      <c r="O59" s="62" t="s">
        <v>98</v>
      </c>
      <c r="P59" s="57" t="b">
        <v>0</v>
      </c>
      <c r="Q59" s="57">
        <v>3</v>
      </c>
      <c r="R59" s="57">
        <v>0</v>
      </c>
      <c r="S59" s="57">
        <v>0</v>
      </c>
      <c r="T59" s="58">
        <f t="shared" si="170"/>
        <v>3</v>
      </c>
      <c r="U59" s="59">
        <v>4</v>
      </c>
      <c r="V59" s="60"/>
      <c r="W59" s="52">
        <f t="shared" si="180"/>
        <v>7</v>
      </c>
      <c r="X59" s="61" t="str">
        <f t="shared" ref="X59:Y59" si="196">IF($F59=TRUE,D59,"")</f>
        <v/>
      </c>
      <c r="Y59" s="62" t="str">
        <f t="shared" si="196"/>
        <v/>
      </c>
      <c r="Z59" s="57" t="str">
        <f t="shared" ref="Z59:AB59" si="197">IF($F59=TRUE,G59,"")</f>
        <v/>
      </c>
      <c r="AA59" s="57" t="str">
        <f t="shared" si="197"/>
        <v/>
      </c>
      <c r="AB59" s="57" t="str">
        <f t="shared" si="197"/>
        <v/>
      </c>
      <c r="AC59" s="58" t="str">
        <f t="shared" si="173"/>
        <v/>
      </c>
      <c r="AD59" s="59" t="str">
        <f t="shared" ref="AD59:AE59" si="198">IF($F59=TRUE,K59,"")</f>
        <v/>
      </c>
      <c r="AE59" s="60" t="str">
        <f t="shared" si="198"/>
        <v/>
      </c>
      <c r="AF59" s="63"/>
      <c r="AG59" s="67">
        <f t="shared" si="175"/>
        <v>0</v>
      </c>
      <c r="AH59" s="68">
        <f t="shared" si="176"/>
        <v>4</v>
      </c>
      <c r="AI59" s="63">
        <f t="shared" si="177"/>
        <v>0</v>
      </c>
      <c r="AJ59" s="9"/>
    </row>
    <row r="60" spans="1:36" ht="14.25" customHeight="1" x14ac:dyDescent="0.3">
      <c r="A60" s="309"/>
      <c r="B60" s="306"/>
      <c r="C60" s="52">
        <f t="shared" si="178"/>
        <v>8</v>
      </c>
      <c r="D60" s="61" t="s">
        <v>118</v>
      </c>
      <c r="E60" s="62" t="s">
        <v>119</v>
      </c>
      <c r="F60" s="55" t="b">
        <v>0</v>
      </c>
      <c r="G60" s="57">
        <v>2</v>
      </c>
      <c r="H60" s="57">
        <v>0</v>
      </c>
      <c r="I60" s="57">
        <v>0</v>
      </c>
      <c r="J60" s="58">
        <f t="shared" si="169"/>
        <v>2</v>
      </c>
      <c r="K60" s="59">
        <v>2</v>
      </c>
      <c r="L60" s="60"/>
      <c r="M60" s="52">
        <f t="shared" si="179"/>
        <v>8</v>
      </c>
      <c r="N60" s="61" t="s">
        <v>118</v>
      </c>
      <c r="O60" s="62" t="s">
        <v>119</v>
      </c>
      <c r="P60" s="57" t="b">
        <v>0</v>
      </c>
      <c r="Q60" s="57">
        <v>2</v>
      </c>
      <c r="R60" s="57">
        <v>0</v>
      </c>
      <c r="S60" s="57">
        <v>0</v>
      </c>
      <c r="T60" s="58">
        <f t="shared" si="170"/>
        <v>2</v>
      </c>
      <c r="U60" s="59">
        <v>2</v>
      </c>
      <c r="V60" s="60"/>
      <c r="W60" s="52">
        <f t="shared" si="180"/>
        <v>8</v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2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23</v>
      </c>
      <c r="H62" s="75">
        <f t="shared" si="205"/>
        <v>1</v>
      </c>
      <c r="I62" s="75">
        <f t="shared" si="205"/>
        <v>2</v>
      </c>
      <c r="J62" s="75">
        <f t="shared" si="205"/>
        <v>24.5</v>
      </c>
      <c r="K62" s="76">
        <f t="shared" si="205"/>
        <v>32</v>
      </c>
      <c r="L62" s="77"/>
      <c r="M62" s="72"/>
      <c r="N62" s="73"/>
      <c r="O62" s="78" t="s">
        <v>40</v>
      </c>
      <c r="P62" s="74"/>
      <c r="Q62" s="74">
        <f t="shared" ref="Q62:U62" si="206">+SUM(Q53:Q61)</f>
        <v>5</v>
      </c>
      <c r="R62" s="75">
        <f t="shared" si="206"/>
        <v>0</v>
      </c>
      <c r="S62" s="75">
        <f t="shared" si="206"/>
        <v>0</v>
      </c>
      <c r="T62" s="75">
        <f t="shared" si="206"/>
        <v>5</v>
      </c>
      <c r="U62" s="76">
        <f t="shared" si="206"/>
        <v>6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1</v>
      </c>
      <c r="AB62" s="75">
        <f t="shared" si="207"/>
        <v>2</v>
      </c>
      <c r="AC62" s="75">
        <f t="shared" si="207"/>
        <v>19.5</v>
      </c>
      <c r="AD62" s="76">
        <f t="shared" si="207"/>
        <v>26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97</v>
      </c>
      <c r="H63" s="90">
        <f t="shared" si="208"/>
        <v>11</v>
      </c>
      <c r="I63" s="90">
        <f t="shared" si="208"/>
        <v>12</v>
      </c>
      <c r="J63" s="90">
        <f t="shared" si="208"/>
        <v>108.5</v>
      </c>
      <c r="K63" s="91">
        <f t="shared" si="208"/>
        <v>152</v>
      </c>
      <c r="L63" s="92"/>
      <c r="M63" s="80"/>
      <c r="N63" s="81"/>
      <c r="O63" s="94" t="s">
        <v>101</v>
      </c>
      <c r="P63" s="89"/>
      <c r="Q63" s="90">
        <f t="shared" ref="Q63:U63" si="209">Q62+Q51</f>
        <v>42</v>
      </c>
      <c r="R63" s="90">
        <f t="shared" si="209"/>
        <v>6</v>
      </c>
      <c r="S63" s="90">
        <f t="shared" si="209"/>
        <v>6</v>
      </c>
      <c r="T63" s="90">
        <f t="shared" si="209"/>
        <v>48</v>
      </c>
      <c r="U63" s="91">
        <f t="shared" si="209"/>
        <v>63</v>
      </c>
      <c r="V63" s="85"/>
      <c r="W63" s="80"/>
      <c r="X63" s="81"/>
      <c r="Y63" s="94" t="s">
        <v>101</v>
      </c>
      <c r="Z63" s="90">
        <f t="shared" ref="Z63:AD63" si="210">Z62+Z51</f>
        <v>55</v>
      </c>
      <c r="AA63" s="90">
        <f t="shared" si="210"/>
        <v>5</v>
      </c>
      <c r="AB63" s="90">
        <f t="shared" si="210"/>
        <v>6</v>
      </c>
      <c r="AC63" s="90">
        <f t="shared" si="210"/>
        <v>60.5</v>
      </c>
      <c r="AD63" s="91">
        <f t="shared" si="210"/>
        <v>89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234</v>
      </c>
      <c r="E65" s="62" t="s">
        <v>235</v>
      </c>
      <c r="F65" s="55" t="b">
        <v>1</v>
      </c>
      <c r="G65" s="57">
        <v>3</v>
      </c>
      <c r="H65" s="57">
        <v>0</v>
      </c>
      <c r="I65" s="57">
        <v>1</v>
      </c>
      <c r="J65" s="58">
        <f t="shared" ref="J65:J73" si="211">IF(G65="","",G65+(H65+I65)/2)</f>
        <v>3.5</v>
      </c>
      <c r="K65" s="59">
        <v>4</v>
      </c>
      <c r="L65" s="60"/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INM302</v>
      </c>
      <c r="Y65" s="62" t="str">
        <f t="shared" si="213"/>
        <v>Hidroloji</v>
      </c>
      <c r="Z65" s="57">
        <f t="shared" ref="Z65:AB65" si="214">IF($F65=TRUE,G65,"")</f>
        <v>3</v>
      </c>
      <c r="AA65" s="57">
        <f t="shared" si="214"/>
        <v>0</v>
      </c>
      <c r="AB65" s="57">
        <f t="shared" si="214"/>
        <v>1</v>
      </c>
      <c r="AC65" s="58">
        <f t="shared" ref="AC65:AC73" si="215">IF(Z65="","",Z65+(AA65+AB65)/2)</f>
        <v>3.5</v>
      </c>
      <c r="AD65" s="59">
        <f t="shared" ref="AD65:AE65" si="216">IF($F65=TRUE,K65,"")</f>
        <v>4</v>
      </c>
      <c r="AE65" s="60">
        <f t="shared" si="216"/>
        <v>0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4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236</v>
      </c>
      <c r="E66" s="62" t="s">
        <v>237</v>
      </c>
      <c r="F66" s="55" t="b">
        <v>1</v>
      </c>
      <c r="G66" s="57">
        <v>3</v>
      </c>
      <c r="H66" s="57">
        <v>1</v>
      </c>
      <c r="I66" s="57">
        <v>0</v>
      </c>
      <c r="J66" s="58">
        <f t="shared" si="211"/>
        <v>3.5</v>
      </c>
      <c r="K66" s="59">
        <v>5</v>
      </c>
      <c r="L66" s="60" t="s">
        <v>238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INM304</v>
      </c>
      <c r="Y66" s="62" t="str">
        <f t="shared" si="223"/>
        <v>Yapı Statiği II</v>
      </c>
      <c r="Z66" s="57">
        <f t="shared" ref="Z66:AB66" si="224">IF($F66=TRUE,G66,"")</f>
        <v>3</v>
      </c>
      <c r="AA66" s="57">
        <f t="shared" si="224"/>
        <v>1</v>
      </c>
      <c r="AB66" s="57">
        <f t="shared" si="224"/>
        <v>0</v>
      </c>
      <c r="AC66" s="58">
        <f t="shared" si="215"/>
        <v>3.5</v>
      </c>
      <c r="AD66" s="59">
        <f t="shared" ref="AD66:AE66" si="225">IF($F66=TRUE,K66,"")</f>
        <v>5</v>
      </c>
      <c r="AE66" s="60" t="str">
        <f t="shared" si="225"/>
        <v>INM 303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5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239</v>
      </c>
      <c r="E67" s="62" t="s">
        <v>240</v>
      </c>
      <c r="F67" s="55" t="b">
        <v>1</v>
      </c>
      <c r="G67" s="57">
        <v>3</v>
      </c>
      <c r="H67" s="57">
        <v>1</v>
      </c>
      <c r="I67" s="57">
        <v>0</v>
      </c>
      <c r="J67" s="58">
        <f t="shared" si="211"/>
        <v>3.5</v>
      </c>
      <c r="K67" s="59">
        <v>5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INM306</v>
      </c>
      <c r="Y67" s="62" t="str">
        <f t="shared" si="226"/>
        <v>Karayolu Mühendisliği</v>
      </c>
      <c r="Z67" s="57">
        <f t="shared" ref="Z67:AB67" si="227">IF($F67=TRUE,G67,"")</f>
        <v>3</v>
      </c>
      <c r="AA67" s="57">
        <f t="shared" si="227"/>
        <v>1</v>
      </c>
      <c r="AB67" s="57">
        <f t="shared" si="227"/>
        <v>0</v>
      </c>
      <c r="AC67" s="58">
        <f t="shared" si="215"/>
        <v>3.5</v>
      </c>
      <c r="AD67" s="59">
        <f t="shared" ref="AD67:AE67" si="228">IF($F67=TRUE,K67,"")</f>
        <v>5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5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241</v>
      </c>
      <c r="E68" s="62" t="s">
        <v>242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INM308</v>
      </c>
      <c r="Y68" s="62" t="str">
        <f t="shared" si="229"/>
        <v>Temel Mühendisliği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243</v>
      </c>
      <c r="E69" s="62" t="s">
        <v>244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INM310</v>
      </c>
      <c r="Y69" s="62" t="str">
        <f t="shared" si="232"/>
        <v>Betonarme 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245</v>
      </c>
      <c r="E70" s="62" t="s">
        <v>246</v>
      </c>
      <c r="F70" s="55" t="b">
        <v>1</v>
      </c>
      <c r="G70" s="57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INM312</v>
      </c>
      <c r="Y70" s="62" t="str">
        <f t="shared" si="235"/>
        <v>Çelik Yapılar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136</v>
      </c>
      <c r="E71" s="62" t="s">
        <v>137</v>
      </c>
      <c r="F71" s="55" t="b">
        <v>0</v>
      </c>
      <c r="G71" s="57">
        <v>2</v>
      </c>
      <c r="H71" s="57">
        <v>0</v>
      </c>
      <c r="I71" s="57">
        <v>0</v>
      </c>
      <c r="J71" s="58">
        <f t="shared" si="211"/>
        <v>2</v>
      </c>
      <c r="K71" s="59">
        <v>2</v>
      </c>
      <c r="L71" s="60"/>
      <c r="M71" s="52">
        <f t="shared" si="221"/>
        <v>7</v>
      </c>
      <c r="N71" s="61" t="s">
        <v>136</v>
      </c>
      <c r="O71" s="62" t="s">
        <v>137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2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2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20</v>
      </c>
      <c r="H74" s="75">
        <f t="shared" si="247"/>
        <v>2</v>
      </c>
      <c r="I74" s="75">
        <f t="shared" si="247"/>
        <v>1</v>
      </c>
      <c r="J74" s="75">
        <f t="shared" si="247"/>
        <v>21.5</v>
      </c>
      <c r="K74" s="76">
        <f t="shared" si="247"/>
        <v>28</v>
      </c>
      <c r="L74" s="77"/>
      <c r="M74" s="72"/>
      <c r="N74" s="73"/>
      <c r="O74" s="78" t="s">
        <v>40</v>
      </c>
      <c r="P74" s="74"/>
      <c r="Q74" s="74">
        <f t="shared" ref="Q74:U74" si="248">+SUM(Q65:Q73)</f>
        <v>2</v>
      </c>
      <c r="R74" s="75">
        <f t="shared" si="248"/>
        <v>0</v>
      </c>
      <c r="S74" s="75">
        <f t="shared" si="248"/>
        <v>0</v>
      </c>
      <c r="T74" s="75">
        <f t="shared" si="248"/>
        <v>2</v>
      </c>
      <c r="U74" s="76">
        <f t="shared" si="248"/>
        <v>2</v>
      </c>
      <c r="V74" s="77"/>
      <c r="W74" s="72"/>
      <c r="X74" s="73"/>
      <c r="Y74" s="78" t="s">
        <v>40</v>
      </c>
      <c r="Z74" s="74">
        <f t="shared" ref="Z74:AD74" si="249">+SUM(Z65:Z73)</f>
        <v>18</v>
      </c>
      <c r="AA74" s="75">
        <f t="shared" si="249"/>
        <v>2</v>
      </c>
      <c r="AB74" s="75">
        <f t="shared" si="249"/>
        <v>1</v>
      </c>
      <c r="AC74" s="75">
        <f t="shared" si="249"/>
        <v>19.5</v>
      </c>
      <c r="AD74" s="76">
        <f t="shared" si="249"/>
        <v>26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117</v>
      </c>
      <c r="H75" s="90">
        <f t="shared" si="250"/>
        <v>13</v>
      </c>
      <c r="I75" s="90">
        <f t="shared" si="250"/>
        <v>13</v>
      </c>
      <c r="J75" s="90">
        <f t="shared" si="250"/>
        <v>130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44</v>
      </c>
      <c r="R75" s="90">
        <f t="shared" si="251"/>
        <v>6</v>
      </c>
      <c r="S75" s="90">
        <f t="shared" si="251"/>
        <v>6</v>
      </c>
      <c r="T75" s="90">
        <f t="shared" si="251"/>
        <v>50</v>
      </c>
      <c r="U75" s="91">
        <f t="shared" si="251"/>
        <v>65</v>
      </c>
      <c r="V75" s="85"/>
      <c r="W75" s="80"/>
      <c r="X75" s="81"/>
      <c r="Y75" s="94" t="s">
        <v>101</v>
      </c>
      <c r="Z75" s="90">
        <f t="shared" ref="Z75:AD75" si="252">Z74+Z63</f>
        <v>73</v>
      </c>
      <c r="AA75" s="90">
        <f t="shared" si="252"/>
        <v>7</v>
      </c>
      <c r="AB75" s="90">
        <f t="shared" si="252"/>
        <v>7</v>
      </c>
      <c r="AC75" s="90">
        <f t="shared" si="252"/>
        <v>80</v>
      </c>
      <c r="AD75" s="91">
        <f t="shared" si="252"/>
        <v>115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247</v>
      </c>
      <c r="E77" s="62" t="s">
        <v>248</v>
      </c>
      <c r="F77" s="55" t="b">
        <v>1</v>
      </c>
      <c r="G77" s="57">
        <v>2</v>
      </c>
      <c r="H77" s="57">
        <v>2</v>
      </c>
      <c r="I77" s="57">
        <v>0</v>
      </c>
      <c r="J77" s="58">
        <f t="shared" ref="J77:J85" si="253">IF(G77="","",G77+(H77+I77)/2)</f>
        <v>3</v>
      </c>
      <c r="K77" s="59">
        <v>5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INM401</v>
      </c>
      <c r="Y77" s="62" t="str">
        <f t="shared" si="255"/>
        <v>Su Kaynakları</v>
      </c>
      <c r="Z77" s="57">
        <f t="shared" ref="Z77:AB77" si="256">IF($F77=TRUE,G77,"")</f>
        <v>2</v>
      </c>
      <c r="AA77" s="57">
        <f t="shared" si="256"/>
        <v>2</v>
      </c>
      <c r="AB77" s="57">
        <f t="shared" si="256"/>
        <v>0</v>
      </c>
      <c r="AC77" s="58">
        <f t="shared" ref="AC77:AC85" si="257">IF(Z77="","",Z77+(AA77+AB77)/2)</f>
        <v>3</v>
      </c>
      <c r="AD77" s="59">
        <f t="shared" ref="AD77:AE77" si="258">IF($F77=TRUE,K77,"")</f>
        <v>5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5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249</v>
      </c>
      <c r="E78" s="62" t="s">
        <v>250</v>
      </c>
      <c r="F78" s="55" t="b">
        <v>1</v>
      </c>
      <c r="G78" s="57">
        <v>3</v>
      </c>
      <c r="H78" s="57">
        <v>0</v>
      </c>
      <c r="I78" s="57">
        <v>0</v>
      </c>
      <c r="J78" s="58">
        <f t="shared" si="253"/>
        <v>3</v>
      </c>
      <c r="K78" s="59">
        <v>6</v>
      </c>
      <c r="L78" s="60" t="s">
        <v>251</v>
      </c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INM403</v>
      </c>
      <c r="Y78" s="62" t="str">
        <f t="shared" si="265"/>
        <v>Betonarme II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6</v>
      </c>
      <c r="AE78" s="60" t="str">
        <f t="shared" si="267"/>
        <v>INM 310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6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252</v>
      </c>
      <c r="E79" s="62" t="s">
        <v>253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59">
        <v>4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INM405</v>
      </c>
      <c r="Y79" s="62" t="str">
        <f t="shared" si="268"/>
        <v>Yapım Mühendisliği ve İşletmesi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4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4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254</v>
      </c>
      <c r="E80" s="62" t="s">
        <v>255</v>
      </c>
      <c r="F80" s="55" t="b">
        <v>1</v>
      </c>
      <c r="G80" s="57">
        <v>3</v>
      </c>
      <c r="H80" s="57">
        <v>0</v>
      </c>
      <c r="I80" s="57">
        <v>0</v>
      </c>
      <c r="J80" s="58">
        <f t="shared" si="253"/>
        <v>3</v>
      </c>
      <c r="K80" s="95">
        <v>3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INS451</v>
      </c>
      <c r="Y80" s="62" t="str">
        <f t="shared" si="271"/>
        <v>Bölüm Seçmeli Ders IV
Staj II</v>
      </c>
      <c r="Z80" s="57">
        <f t="shared" ref="Z80:AB80" si="272">IF($F80=TRUE,G80,"")</f>
        <v>3</v>
      </c>
      <c r="AA80" s="57">
        <f t="shared" si="272"/>
        <v>0</v>
      </c>
      <c r="AB80" s="57">
        <f t="shared" si="272"/>
        <v>0</v>
      </c>
      <c r="AC80" s="58">
        <f t="shared" si="257"/>
        <v>3</v>
      </c>
      <c r="AD80" s="59">
        <f t="shared" ref="AD80:AE80" si="273">IF($F80=TRUE,K80,"")</f>
        <v>3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3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256</v>
      </c>
      <c r="E81" s="62" t="s">
        <v>147</v>
      </c>
      <c r="F81" s="55" t="b">
        <v>1</v>
      </c>
      <c r="G81" s="57">
        <v>3</v>
      </c>
      <c r="H81" s="57">
        <v>0</v>
      </c>
      <c r="I81" s="57">
        <v>0</v>
      </c>
      <c r="J81" s="58">
        <f t="shared" si="253"/>
        <v>3</v>
      </c>
      <c r="K81" s="59">
        <v>4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INS453</v>
      </c>
      <c r="Y81" s="62" t="str">
        <f t="shared" si="274"/>
        <v>Bölüm Seçmeli Ders V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4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4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257</v>
      </c>
      <c r="E82" s="62" t="s">
        <v>149</v>
      </c>
      <c r="F82" s="55" t="b">
        <v>1</v>
      </c>
      <c r="G82" s="57">
        <v>3</v>
      </c>
      <c r="H82" s="57">
        <v>0</v>
      </c>
      <c r="I82" s="57">
        <v>0</v>
      </c>
      <c r="J82" s="58">
        <f t="shared" si="253"/>
        <v>3</v>
      </c>
      <c r="K82" s="59">
        <v>4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INS455</v>
      </c>
      <c r="Y82" s="62" t="str">
        <f t="shared" si="277"/>
        <v>Bölüm Seçmeli Ders VI</v>
      </c>
      <c r="Z82" s="57">
        <f t="shared" ref="Z82:AB82" si="278">IF($F82=TRUE,G82,"")</f>
        <v>3</v>
      </c>
      <c r="AA82" s="57">
        <f t="shared" si="278"/>
        <v>0</v>
      </c>
      <c r="AB82" s="57">
        <f t="shared" si="278"/>
        <v>0</v>
      </c>
      <c r="AC82" s="58">
        <f t="shared" si="257"/>
        <v>3</v>
      </c>
      <c r="AD82" s="59">
        <f t="shared" ref="AD82:AE82" si="279">IF($F82=TRUE,K82,"")</f>
        <v>4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4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154</v>
      </c>
      <c r="E83" s="62" t="s">
        <v>258</v>
      </c>
      <c r="F83" s="55" t="b">
        <v>0</v>
      </c>
      <c r="G83" s="57">
        <v>3</v>
      </c>
      <c r="H83" s="57">
        <v>0</v>
      </c>
      <c r="I83" s="57">
        <v>0</v>
      </c>
      <c r="J83" s="58">
        <f t="shared" si="253"/>
        <v>3</v>
      </c>
      <c r="K83" s="59">
        <v>4</v>
      </c>
      <c r="L83" s="60"/>
      <c r="M83" s="52">
        <f t="shared" si="263"/>
        <v>7</v>
      </c>
      <c r="N83" s="61" t="s">
        <v>154</v>
      </c>
      <c r="O83" s="62" t="s">
        <v>155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4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20</v>
      </c>
      <c r="H86" s="75">
        <f t="shared" si="289"/>
        <v>2</v>
      </c>
      <c r="I86" s="75">
        <f t="shared" si="289"/>
        <v>0</v>
      </c>
      <c r="J86" s="75">
        <f t="shared" si="289"/>
        <v>21</v>
      </c>
      <c r="K86" s="76">
        <f t="shared" si="289"/>
        <v>30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17</v>
      </c>
      <c r="AA86" s="75">
        <f t="shared" si="291"/>
        <v>2</v>
      </c>
      <c r="AB86" s="75">
        <f t="shared" si="291"/>
        <v>0</v>
      </c>
      <c r="AC86" s="75">
        <f t="shared" si="291"/>
        <v>18</v>
      </c>
      <c r="AD86" s="76">
        <f t="shared" si="291"/>
        <v>26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137</v>
      </c>
      <c r="H87" s="90">
        <f t="shared" si="292"/>
        <v>15</v>
      </c>
      <c r="I87" s="90">
        <f t="shared" si="292"/>
        <v>13</v>
      </c>
      <c r="J87" s="90">
        <f t="shared" si="292"/>
        <v>151</v>
      </c>
      <c r="K87" s="91">
        <f t="shared" si="292"/>
        <v>210</v>
      </c>
      <c r="L87" s="92"/>
      <c r="M87" s="80"/>
      <c r="N87" s="81"/>
      <c r="O87" s="94" t="s">
        <v>101</v>
      </c>
      <c r="P87" s="89"/>
      <c r="Q87" s="90">
        <f t="shared" ref="Q87:U87" si="293">Q86+Q75</f>
        <v>47</v>
      </c>
      <c r="R87" s="90">
        <f t="shared" si="293"/>
        <v>6</v>
      </c>
      <c r="S87" s="90">
        <f t="shared" si="293"/>
        <v>6</v>
      </c>
      <c r="T87" s="90">
        <f t="shared" si="293"/>
        <v>53</v>
      </c>
      <c r="U87" s="91">
        <f t="shared" si="293"/>
        <v>69</v>
      </c>
      <c r="V87" s="85"/>
      <c r="W87" s="80"/>
      <c r="X87" s="81"/>
      <c r="Y87" s="94" t="s">
        <v>101</v>
      </c>
      <c r="Z87" s="90">
        <f t="shared" ref="Z87:AD87" si="294">Z86+Z75</f>
        <v>90</v>
      </c>
      <c r="AA87" s="90">
        <f t="shared" si="294"/>
        <v>9</v>
      </c>
      <c r="AB87" s="90">
        <f t="shared" si="294"/>
        <v>7</v>
      </c>
      <c r="AC87" s="90">
        <f t="shared" si="294"/>
        <v>98</v>
      </c>
      <c r="AD87" s="91">
        <f t="shared" si="294"/>
        <v>141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259</v>
      </c>
      <c r="E89" s="62" t="s">
        <v>260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9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INS452</v>
      </c>
      <c r="Y89" s="62" t="str">
        <f t="shared" si="297"/>
        <v>Bölüm Seçmeli Ders VII
Tasarım Dersi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9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9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261</v>
      </c>
      <c r="E90" s="62" t="s">
        <v>262</v>
      </c>
      <c r="F90" s="55" t="b">
        <v>1</v>
      </c>
      <c r="G90" s="57">
        <v>3</v>
      </c>
      <c r="H90" s="57">
        <v>0</v>
      </c>
      <c r="I90" s="57">
        <v>0</v>
      </c>
      <c r="J90" s="58">
        <f t="shared" si="295"/>
        <v>3</v>
      </c>
      <c r="K90" s="59">
        <v>8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INS454</v>
      </c>
      <c r="Y90" s="62" t="str">
        <f t="shared" si="307"/>
        <v>Bölüm Seçmeli Ders VIII
Bitirme Çalışması</v>
      </c>
      <c r="Z90" s="57">
        <f t="shared" ref="Z90:AB90" si="308">IF($F90=TRUE,G90,"")</f>
        <v>3</v>
      </c>
      <c r="AA90" s="57">
        <f t="shared" si="308"/>
        <v>0</v>
      </c>
      <c r="AB90" s="57">
        <f t="shared" si="308"/>
        <v>0</v>
      </c>
      <c r="AC90" s="58">
        <f t="shared" si="299"/>
        <v>3</v>
      </c>
      <c r="AD90" s="59">
        <f t="shared" ref="AD90:AE90" si="309">IF($F90=TRUE,K90,"")</f>
        <v>8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8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263</v>
      </c>
      <c r="E91" s="62" t="s">
        <v>167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INS456</v>
      </c>
      <c r="Y91" s="62" t="str">
        <f t="shared" si="310"/>
        <v>Bölüm Seçmeli Ders IX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264</v>
      </c>
      <c r="E92" s="62" t="s">
        <v>169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INS458</v>
      </c>
      <c r="Y92" s="62" t="str">
        <f t="shared" si="313"/>
        <v>Bölüm Seçmeli Ders 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152</v>
      </c>
      <c r="E93" s="62" t="s">
        <v>153</v>
      </c>
      <c r="F93" s="55" t="b">
        <v>0</v>
      </c>
      <c r="G93" s="57">
        <v>2</v>
      </c>
      <c r="H93" s="57">
        <v>0</v>
      </c>
      <c r="I93" s="57">
        <v>0</v>
      </c>
      <c r="J93" s="58">
        <f t="shared" si="295"/>
        <v>2</v>
      </c>
      <c r="K93" s="59">
        <v>2</v>
      </c>
      <c r="L93" s="60"/>
      <c r="M93" s="52">
        <f t="shared" si="305"/>
        <v>5</v>
      </c>
      <c r="N93" s="61" t="s">
        <v>152</v>
      </c>
      <c r="O93" s="62" t="s">
        <v>153</v>
      </c>
      <c r="P93" s="57" t="b">
        <v>0</v>
      </c>
      <c r="Q93" s="57">
        <v>2</v>
      </c>
      <c r="R93" s="57">
        <v>0</v>
      </c>
      <c r="S93" s="57">
        <v>0</v>
      </c>
      <c r="T93" s="58">
        <f t="shared" si="296"/>
        <v>2</v>
      </c>
      <c r="U93" s="59">
        <v>2</v>
      </c>
      <c r="V93" s="60"/>
      <c r="W93" s="52">
        <f t="shared" si="306"/>
        <v>5</v>
      </c>
      <c r="X93" s="61" t="str">
        <f t="shared" ref="X93:Y93" si="316">IF($F93=TRUE,D93,"")</f>
        <v/>
      </c>
      <c r="Y93" s="62" t="str">
        <f t="shared" si="316"/>
        <v/>
      </c>
      <c r="Z93" s="57" t="str">
        <f t="shared" ref="Z93:AB93" si="317">IF($F93=TRUE,G93,"")</f>
        <v/>
      </c>
      <c r="AA93" s="57" t="str">
        <f t="shared" si="317"/>
        <v/>
      </c>
      <c r="AB93" s="57" t="str">
        <f t="shared" si="317"/>
        <v/>
      </c>
      <c r="AC93" s="58" t="str">
        <f t="shared" si="299"/>
        <v/>
      </c>
      <c r="AD93" s="59" t="str">
        <f t="shared" ref="AD93:AE93" si="318">IF($F93=TRUE,K93,"")</f>
        <v/>
      </c>
      <c r="AE93" s="60" t="str">
        <f t="shared" si="318"/>
        <v/>
      </c>
      <c r="AF93" s="63"/>
      <c r="AG93" s="67">
        <f t="shared" si="301"/>
        <v>0</v>
      </c>
      <c r="AH93" s="68">
        <f t="shared" si="302"/>
        <v>2</v>
      </c>
      <c r="AI93" s="63">
        <f t="shared" si="303"/>
        <v>0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61" t="s">
        <v>174</v>
      </c>
      <c r="E94" s="62" t="s">
        <v>175</v>
      </c>
      <c r="F94" s="55" t="b">
        <v>0</v>
      </c>
      <c r="G94" s="57">
        <v>2</v>
      </c>
      <c r="H94" s="57">
        <v>0</v>
      </c>
      <c r="I94" s="57">
        <v>0</v>
      </c>
      <c r="J94" s="58">
        <f t="shared" si="295"/>
        <v>2</v>
      </c>
      <c r="K94" s="59">
        <v>3</v>
      </c>
      <c r="L94" s="60"/>
      <c r="M94" s="52">
        <f t="shared" si="305"/>
        <v>6</v>
      </c>
      <c r="N94" s="61" t="s">
        <v>156</v>
      </c>
      <c r="O94" s="62" t="s">
        <v>175</v>
      </c>
      <c r="P94" s="57" t="b">
        <v>0</v>
      </c>
      <c r="Q94" s="57">
        <v>2</v>
      </c>
      <c r="R94" s="57">
        <v>0</v>
      </c>
      <c r="S94" s="57">
        <v>0</v>
      </c>
      <c r="T94" s="58">
        <f t="shared" si="296"/>
        <v>2</v>
      </c>
      <c r="U94" s="59">
        <v>3</v>
      </c>
      <c r="V94" s="60"/>
      <c r="W94" s="52">
        <f t="shared" si="306"/>
        <v>6</v>
      </c>
      <c r="X94" s="61" t="str">
        <f t="shared" ref="X94:Y94" si="319">IF($F94=TRUE,D94,"")</f>
        <v/>
      </c>
      <c r="Y94" s="62" t="str">
        <f t="shared" si="319"/>
        <v/>
      </c>
      <c r="Z94" s="57" t="str">
        <f t="shared" ref="Z94:AB94" si="320">IF($F94=TRUE,G94,"")</f>
        <v/>
      </c>
      <c r="AA94" s="57" t="str">
        <f t="shared" si="320"/>
        <v/>
      </c>
      <c r="AB94" s="57" t="str">
        <f t="shared" si="320"/>
        <v/>
      </c>
      <c r="AC94" s="58" t="str">
        <f t="shared" si="299"/>
        <v/>
      </c>
      <c r="AD94" s="59" t="str">
        <f t="shared" ref="AD94:AE94" si="321">IF($F94=TRUE,K94,"")</f>
        <v/>
      </c>
      <c r="AE94" s="60" t="str">
        <f t="shared" si="321"/>
        <v/>
      </c>
      <c r="AF94" s="63"/>
      <c r="AG94" s="67">
        <f t="shared" si="301"/>
        <v>0</v>
      </c>
      <c r="AH94" s="68">
        <f t="shared" si="302"/>
        <v>3</v>
      </c>
      <c r="AI94" s="63">
        <f t="shared" si="303"/>
        <v>0</v>
      </c>
      <c r="AJ94" s="9"/>
    </row>
    <row r="95" spans="1:36" ht="14.25" customHeight="1" x14ac:dyDescent="0.3">
      <c r="A95" s="309"/>
      <c r="B95" s="306"/>
      <c r="C95" s="52" t="str">
        <f t="shared" si="304"/>
        <v/>
      </c>
      <c r="D95" s="61"/>
      <c r="E95" s="62"/>
      <c r="F95" s="55" t="b">
        <v>0</v>
      </c>
      <c r="G95" s="57"/>
      <c r="H95" s="57"/>
      <c r="I95" s="57"/>
      <c r="J95" s="58" t="str">
        <f t="shared" si="295"/>
        <v/>
      </c>
      <c r="K95" s="59"/>
      <c r="L95" s="60"/>
      <c r="M95" s="52" t="str">
        <f t="shared" si="305"/>
        <v/>
      </c>
      <c r="N95" s="61" t="str">
        <f>IF(O95="","",VLOOKUP(O95,İ!$C$101:$K$157,2,0))</f>
        <v/>
      </c>
      <c r="O95" s="62"/>
      <c r="P95" s="57"/>
      <c r="Q95" s="57" t="str">
        <f>IF(O95="","",VLOOKUP(O95,İ!$C$101:$K$157,4,0))</f>
        <v/>
      </c>
      <c r="R95" s="57" t="str">
        <f>IF(O95="","",VLOOKUP(O95,İ!$C$101:$K$157,5,0))</f>
        <v/>
      </c>
      <c r="S95" s="57" t="str">
        <f>IF(O95="","",VLOOKUP(O95,İ!$C$101:$K$157,6,0))</f>
        <v/>
      </c>
      <c r="T95" s="58" t="str">
        <f t="shared" si="296"/>
        <v/>
      </c>
      <c r="U95" s="59" t="str">
        <f>IF(O95="","",VLOOKUP(O95,İ!$C$101:$K$157,8,0))</f>
        <v/>
      </c>
      <c r="V95" s="60" t="str">
        <f>IF(O95="","",VLOOKUP(O95,İ!$C$101:$K$157,9,0))</f>
        <v/>
      </c>
      <c r="W95" s="52" t="str">
        <f t="shared" si="306"/>
        <v/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78" t="s">
        <v>40</v>
      </c>
      <c r="F98" s="78"/>
      <c r="G98" s="74">
        <f t="shared" ref="G98:K98" si="331">+SUM(G89:G97)</f>
        <v>16</v>
      </c>
      <c r="H98" s="75">
        <f t="shared" si="331"/>
        <v>0</v>
      </c>
      <c r="I98" s="75">
        <f t="shared" si="331"/>
        <v>0</v>
      </c>
      <c r="J98" s="75">
        <f t="shared" si="331"/>
        <v>16</v>
      </c>
      <c r="K98" s="76">
        <f t="shared" si="331"/>
        <v>30</v>
      </c>
      <c r="L98" s="77"/>
      <c r="M98" s="72"/>
      <c r="N98" s="73"/>
      <c r="O98" s="78" t="s">
        <v>40</v>
      </c>
      <c r="P98" s="74"/>
      <c r="Q98" s="74">
        <f t="shared" ref="Q98:U98" si="332">+SUM(Q89:Q97)</f>
        <v>4</v>
      </c>
      <c r="R98" s="75">
        <f t="shared" si="332"/>
        <v>0</v>
      </c>
      <c r="S98" s="75">
        <f t="shared" si="332"/>
        <v>0</v>
      </c>
      <c r="T98" s="75">
        <f t="shared" si="332"/>
        <v>4</v>
      </c>
      <c r="U98" s="76">
        <f t="shared" si="332"/>
        <v>5</v>
      </c>
      <c r="V98" s="77"/>
      <c r="W98" s="72"/>
      <c r="X98" s="73"/>
      <c r="Y98" s="78" t="s">
        <v>40</v>
      </c>
      <c r="Z98" s="74">
        <f t="shared" ref="Z98:AD98" si="333">+SUM(Z89:Z97)</f>
        <v>12</v>
      </c>
      <c r="AA98" s="75">
        <f t="shared" si="333"/>
        <v>0</v>
      </c>
      <c r="AB98" s="75">
        <f t="shared" si="333"/>
        <v>0</v>
      </c>
      <c r="AC98" s="75">
        <f t="shared" si="333"/>
        <v>12</v>
      </c>
      <c r="AD98" s="76">
        <f t="shared" si="333"/>
        <v>25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94" t="s">
        <v>41</v>
      </c>
      <c r="F99" s="110"/>
      <c r="G99" s="96">
        <f t="shared" ref="G99:K99" si="334">G98+G87</f>
        <v>153</v>
      </c>
      <c r="H99" s="96">
        <f t="shared" si="334"/>
        <v>15</v>
      </c>
      <c r="I99" s="96">
        <f t="shared" si="334"/>
        <v>13</v>
      </c>
      <c r="J99" s="96">
        <f t="shared" si="334"/>
        <v>167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51</v>
      </c>
      <c r="R99" s="96">
        <f t="shared" si="335"/>
        <v>6</v>
      </c>
      <c r="S99" s="96">
        <f t="shared" si="335"/>
        <v>6</v>
      </c>
      <c r="T99" s="96">
        <f t="shared" si="335"/>
        <v>57</v>
      </c>
      <c r="U99" s="97">
        <f t="shared" si="335"/>
        <v>74</v>
      </c>
      <c r="V99" s="85"/>
      <c r="W99" s="80"/>
      <c r="X99" s="81"/>
      <c r="Y99" s="94" t="s">
        <v>101</v>
      </c>
      <c r="Z99" s="96">
        <f t="shared" ref="Z99:AD99" si="336">Z98+Z87</f>
        <v>102</v>
      </c>
      <c r="AA99" s="96">
        <f t="shared" si="336"/>
        <v>9</v>
      </c>
      <c r="AB99" s="96">
        <f t="shared" si="336"/>
        <v>7</v>
      </c>
      <c r="AC99" s="96">
        <f t="shared" si="336"/>
        <v>110</v>
      </c>
      <c r="AD99" s="97">
        <f t="shared" si="336"/>
        <v>166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3">
    <mergeCell ref="B53:B63"/>
    <mergeCell ref="A76:A99"/>
    <mergeCell ref="B77:B87"/>
    <mergeCell ref="B89:B99"/>
    <mergeCell ref="A52:A75"/>
    <mergeCell ref="B65:B75"/>
    <mergeCell ref="E2:F2"/>
    <mergeCell ref="A4:A27"/>
    <mergeCell ref="B5:B15"/>
    <mergeCell ref="B17:B27"/>
    <mergeCell ref="A28:A51"/>
    <mergeCell ref="B29:B39"/>
    <mergeCell ref="B41:B51"/>
  </mergeCells>
  <conditionalFormatting sqref="E2 O2 Y2">
    <cfRule type="containsText" dxfId="474" priority="1" operator="containsText" text="MAKİNE">
      <formula>NOT(ISERROR(SEARCH(("MAKİNE"),(E2))))</formula>
    </cfRule>
    <cfRule type="containsText" dxfId="473" priority="2" operator="containsText" text="İNŞAAT">
      <formula>NOT(ISERROR(SEARCH(("İNŞAAT"),(E2))))</formula>
    </cfRule>
    <cfRule type="containsText" dxfId="472" priority="3" operator="containsText" text="ELEKTRİK">
      <formula>NOT(ISERROR(SEARCH(("ELEKTRİK"),(E2))))</formula>
    </cfRule>
    <cfRule type="containsText" dxfId="471" priority="4" operator="containsText" text="BİLGİSAYAR">
      <formula>NOT(ISERROR(SEARCH(("BİLGİSAYAR"),(E2))))</formula>
    </cfRule>
    <cfRule type="containsText" dxfId="470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469" priority="6">
      <formula>$AG5=1</formula>
    </cfRule>
  </conditionalFormatting>
  <conditionalFormatting sqref="L2">
    <cfRule type="cellIs" dxfId="468" priority="7" operator="equal">
      <formula>240</formula>
    </cfRule>
    <cfRule type="cellIs" dxfId="467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9900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266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57</v>
      </c>
      <c r="E2" s="313" t="s">
        <v>212</v>
      </c>
      <c r="F2" s="314"/>
      <c r="G2" s="14">
        <f t="shared" ref="G2:K2" si="0">G99</f>
        <v>153</v>
      </c>
      <c r="H2" s="15">
        <f t="shared" si="0"/>
        <v>15</v>
      </c>
      <c r="I2" s="15">
        <f t="shared" si="0"/>
        <v>13</v>
      </c>
      <c r="J2" s="16">
        <f t="shared" si="0"/>
        <v>167</v>
      </c>
      <c r="K2" s="17">
        <f t="shared" si="0"/>
        <v>240</v>
      </c>
      <c r="L2" s="18">
        <f>U2+AD2</f>
        <v>240</v>
      </c>
      <c r="M2" s="12"/>
      <c r="N2" s="19">
        <v>21</v>
      </c>
      <c r="O2" s="20" t="s">
        <v>184</v>
      </c>
      <c r="P2" s="21"/>
      <c r="Q2" s="21"/>
      <c r="R2" s="21"/>
      <c r="S2" s="21"/>
      <c r="T2" s="22"/>
      <c r="U2" s="17">
        <f>SUM(AH5:AH13,AH17:AH25,AH29:AH37,AH41:AH49,AH53:AH61,AH65:AH73,AH77:AH85,AH89:AH97)</f>
        <v>68</v>
      </c>
      <c r="V2" s="23"/>
      <c r="W2" s="12"/>
      <c r="X2" s="19">
        <v>36</v>
      </c>
      <c r="Y2" s="20" t="s">
        <v>212</v>
      </c>
      <c r="Z2" s="21"/>
      <c r="AA2" s="21"/>
      <c r="AB2" s="21"/>
      <c r="AC2" s="22"/>
      <c r="AD2" s="17">
        <f>SUM(AI5:AI13,AI17:AI25,AI29:AI37,AI41:AI49,AI53:AI61,AI65:AI73,AI77:AI85,AI89:AI97)</f>
        <v>172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28</v>
      </c>
      <c r="E8" s="62" t="s">
        <v>29</v>
      </c>
      <c r="F8" s="55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185</v>
      </c>
      <c r="O8" s="62" t="s">
        <v>186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3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36</v>
      </c>
      <c r="E9" s="62" t="s">
        <v>37</v>
      </c>
      <c r="F9" s="55" t="b">
        <v>1</v>
      </c>
      <c r="G9" s="57">
        <v>2</v>
      </c>
      <c r="H9" s="57">
        <v>2</v>
      </c>
      <c r="I9" s="57">
        <v>0</v>
      </c>
      <c r="J9" s="58">
        <f t="shared" si="1"/>
        <v>3</v>
      </c>
      <c r="K9" s="59">
        <v>5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 t="str">
        <f>IF(O9="","",VLOOKUP(O9,İ!$C$101:$K$157,9,0))</f>
        <v/>
      </c>
      <c r="W9" s="52">
        <f t="shared" si="12"/>
        <v>5</v>
      </c>
      <c r="X9" s="61" t="str">
        <f t="shared" ref="X9:Y9" si="22">IF($F9=TRUE,D9,"")</f>
        <v>INM103</v>
      </c>
      <c r="Y9" s="62" t="str">
        <f t="shared" si="22"/>
        <v>Bilgisayar Destekli Teknik Resim</v>
      </c>
      <c r="Z9" s="57">
        <f t="shared" ref="Z9:AB9" si="23">IF($F9=TRUE,G9,"")</f>
        <v>2</v>
      </c>
      <c r="AA9" s="57">
        <f t="shared" si="23"/>
        <v>2</v>
      </c>
      <c r="AB9" s="57">
        <f t="shared" si="23"/>
        <v>0</v>
      </c>
      <c r="AC9" s="58">
        <f t="shared" si="5"/>
        <v>3</v>
      </c>
      <c r="AD9" s="59">
        <f t="shared" ref="AD9:AE9" si="24">IF($F9=TRUE,K9,"")</f>
        <v>5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5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38</v>
      </c>
      <c r="E11" s="62" t="s">
        <v>39</v>
      </c>
      <c r="F11" s="55" t="b">
        <v>0</v>
      </c>
      <c r="G11" s="57">
        <v>2</v>
      </c>
      <c r="H11" s="57">
        <v>1</v>
      </c>
      <c r="I11" s="57">
        <v>0</v>
      </c>
      <c r="J11" s="58">
        <f t="shared" si="1"/>
        <v>2.5</v>
      </c>
      <c r="K11" s="59">
        <v>2</v>
      </c>
      <c r="L11" s="60"/>
      <c r="M11" s="52">
        <f t="shared" si="11"/>
        <v>7</v>
      </c>
      <c r="N11" s="61" t="s">
        <v>38</v>
      </c>
      <c r="O11" s="62" t="s">
        <v>39</v>
      </c>
      <c r="P11" s="57" t="b">
        <v>0</v>
      </c>
      <c r="Q11" s="57">
        <v>2</v>
      </c>
      <c r="R11" s="57">
        <v>1</v>
      </c>
      <c r="S11" s="57">
        <v>0</v>
      </c>
      <c r="T11" s="58">
        <f t="shared" si="2"/>
        <v>2.5</v>
      </c>
      <c r="U11" s="59">
        <v>2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2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 t="str">
        <f t="shared" si="10"/>
        <v/>
      </c>
      <c r="D12" s="61"/>
      <c r="E12" s="62"/>
      <c r="F12" s="55" t="b">
        <v>0</v>
      </c>
      <c r="G12" s="57"/>
      <c r="H12" s="57"/>
      <c r="I12" s="57"/>
      <c r="J12" s="58" t="str">
        <f t="shared" si="1"/>
        <v/>
      </c>
      <c r="K12" s="59"/>
      <c r="L12" s="60"/>
      <c r="M12" s="52" t="str">
        <f t="shared" si="11"/>
        <v/>
      </c>
      <c r="N12" s="61"/>
      <c r="O12" s="62"/>
      <c r="P12" s="57"/>
      <c r="Q12" s="57"/>
      <c r="R12" s="57"/>
      <c r="S12" s="57"/>
      <c r="T12" s="58" t="str">
        <f t="shared" si="2"/>
        <v/>
      </c>
      <c r="U12" s="59"/>
      <c r="V12" s="60" t="str">
        <f>IF(O12="","",VLOOKUP(O12,İ!$C$101:$K$157,9,0))</f>
        <v/>
      </c>
      <c r="W12" s="52" t="str">
        <f t="shared" si="12"/>
        <v/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0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17</v>
      </c>
      <c r="H14" s="75">
        <f t="shared" si="37"/>
        <v>5</v>
      </c>
      <c r="I14" s="75">
        <f t="shared" si="37"/>
        <v>4</v>
      </c>
      <c r="J14" s="75">
        <f t="shared" si="37"/>
        <v>21.5</v>
      </c>
      <c r="K14" s="76">
        <f t="shared" si="37"/>
        <v>28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24</v>
      </c>
      <c r="V14" s="77"/>
      <c r="W14" s="72"/>
      <c r="X14" s="73"/>
      <c r="Y14" s="78" t="s">
        <v>40</v>
      </c>
      <c r="Z14" s="74">
        <f t="shared" ref="Z14:AD14" si="39">+SUM(Z5:Z13)</f>
        <v>2</v>
      </c>
      <c r="AA14" s="75">
        <f t="shared" si="39"/>
        <v>2</v>
      </c>
      <c r="AB14" s="75">
        <f t="shared" si="39"/>
        <v>0</v>
      </c>
      <c r="AC14" s="75">
        <f t="shared" si="39"/>
        <v>3</v>
      </c>
      <c r="AD14" s="76">
        <f t="shared" si="39"/>
        <v>5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17</v>
      </c>
      <c r="H15" s="90">
        <f t="shared" si="40"/>
        <v>5</v>
      </c>
      <c r="I15" s="90">
        <f t="shared" si="40"/>
        <v>4</v>
      </c>
      <c r="J15" s="83">
        <f t="shared" si="40"/>
        <v>21.5</v>
      </c>
      <c r="K15" s="91">
        <f t="shared" si="40"/>
        <v>28</v>
      </c>
      <c r="L15" s="92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24</v>
      </c>
      <c r="V15" s="92"/>
      <c r="W15" s="86"/>
      <c r="X15" s="87"/>
      <c r="Y15" s="88" t="s">
        <v>41</v>
      </c>
      <c r="Z15" s="90">
        <f t="shared" ref="Z15:AD15" si="42">Z14</f>
        <v>2</v>
      </c>
      <c r="AA15" s="90">
        <f t="shared" si="42"/>
        <v>2</v>
      </c>
      <c r="AB15" s="90">
        <f t="shared" si="42"/>
        <v>0</v>
      </c>
      <c r="AC15" s="83">
        <f t="shared" si="42"/>
        <v>3</v>
      </c>
      <c r="AD15" s="91">
        <f t="shared" si="42"/>
        <v>5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45</v>
      </c>
      <c r="E18" s="62" t="s">
        <v>46</v>
      </c>
      <c r="F18" s="55" t="b">
        <v>1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/>
      <c r="O18" s="62"/>
      <c r="P18" s="57"/>
      <c r="Q18" s="57"/>
      <c r="R18" s="57"/>
      <c r="S18" s="57"/>
      <c r="T18" s="58" t="str">
        <f t="shared" si="44"/>
        <v/>
      </c>
      <c r="U18" s="59"/>
      <c r="V18" s="60"/>
      <c r="W18" s="52">
        <f t="shared" ref="W18:W25" si="54">IF($D18="","",MAX(W$17:W17)+1)</f>
        <v>2</v>
      </c>
      <c r="X18" s="61" t="str">
        <f t="shared" ref="X18:Y18" si="55">IF($F18=TRUE,D18,"")</f>
        <v>FIZ102</v>
      </c>
      <c r="Y18" s="62" t="str">
        <f t="shared" si="55"/>
        <v>Fizik II</v>
      </c>
      <c r="Z18" s="57">
        <f t="shared" ref="Z18:AB18" si="56">IF($F18=TRUE,G18,"")</f>
        <v>3</v>
      </c>
      <c r="AA18" s="57">
        <f t="shared" si="56"/>
        <v>0</v>
      </c>
      <c r="AB18" s="57">
        <f t="shared" si="56"/>
        <v>2</v>
      </c>
      <c r="AC18" s="58">
        <f t="shared" si="47"/>
        <v>4</v>
      </c>
      <c r="AD18" s="59">
        <f t="shared" ref="AD18:AE18" si="57">IF($F18=TRUE,K18,"")</f>
        <v>6</v>
      </c>
      <c r="AE18" s="60">
        <f t="shared" si="57"/>
        <v>0</v>
      </c>
      <c r="AF18" s="63"/>
      <c r="AG18" s="67">
        <f t="shared" si="49"/>
        <v>0</v>
      </c>
      <c r="AH18" s="68">
        <f t="shared" si="50"/>
        <v>0</v>
      </c>
      <c r="AI18" s="63">
        <f t="shared" si="51"/>
        <v>6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49</v>
      </c>
      <c r="E19" s="62" t="s">
        <v>48</v>
      </c>
      <c r="F19" s="55" t="b">
        <v>1</v>
      </c>
      <c r="G19" s="57">
        <v>3</v>
      </c>
      <c r="H19" s="57">
        <v>0</v>
      </c>
      <c r="I19" s="57">
        <v>0</v>
      </c>
      <c r="J19" s="58">
        <f t="shared" si="43"/>
        <v>3</v>
      </c>
      <c r="K19" s="59">
        <v>5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INM102</v>
      </c>
      <c r="Y19" s="62" t="str">
        <f t="shared" si="58"/>
        <v>Statik</v>
      </c>
      <c r="Z19" s="57">
        <f t="shared" ref="Z19:AB19" si="59">IF($F19=TRUE,G19,"")</f>
        <v>3</v>
      </c>
      <c r="AA19" s="57">
        <f t="shared" si="59"/>
        <v>0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5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214</v>
      </c>
      <c r="E20" s="62" t="s">
        <v>215</v>
      </c>
      <c r="F20" s="55" t="b">
        <v>1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4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 t="str">
        <f>IF(O20="","",VLOOKUP(O20,İ!$C$101:$K$157,9,0))</f>
        <v/>
      </c>
      <c r="W20" s="52">
        <f t="shared" si="54"/>
        <v>4</v>
      </c>
      <c r="X20" s="61" t="str">
        <f t="shared" ref="X20:Y20" si="61">IF($F20=TRUE,D20,"")</f>
        <v>INM104</v>
      </c>
      <c r="Y20" s="62" t="str">
        <f t="shared" si="61"/>
        <v>İnşaat Mühendisleri için Jeoloji</v>
      </c>
      <c r="Z20" s="57">
        <f t="shared" ref="Z20:AB20" si="62">IF($F20=TRUE,G20,"")</f>
        <v>3</v>
      </c>
      <c r="AA20" s="57">
        <f t="shared" si="62"/>
        <v>0</v>
      </c>
      <c r="AB20" s="57">
        <f t="shared" si="62"/>
        <v>0</v>
      </c>
      <c r="AC20" s="58">
        <f t="shared" si="47"/>
        <v>3</v>
      </c>
      <c r="AD20" s="59">
        <f t="shared" ref="AD20:AE20" si="63">IF($F20=TRUE,K20,"")</f>
        <v>4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4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51</v>
      </c>
      <c r="E21" s="62" t="s">
        <v>52</v>
      </c>
      <c r="F21" s="55" t="b">
        <v>0</v>
      </c>
      <c r="G21" s="57">
        <v>1</v>
      </c>
      <c r="H21" s="57">
        <v>2</v>
      </c>
      <c r="I21" s="57">
        <v>0</v>
      </c>
      <c r="J21" s="58">
        <f t="shared" si="43"/>
        <v>2</v>
      </c>
      <c r="K21" s="59">
        <v>4</v>
      </c>
      <c r="L21" s="60"/>
      <c r="M21" s="52">
        <f t="shared" si="53"/>
        <v>5</v>
      </c>
      <c r="N21" s="61" t="s">
        <v>187</v>
      </c>
      <c r="O21" s="62" t="s">
        <v>188</v>
      </c>
      <c r="P21" s="57" t="b">
        <v>0</v>
      </c>
      <c r="Q21" s="57">
        <v>3</v>
      </c>
      <c r="R21" s="57">
        <v>0</v>
      </c>
      <c r="S21" s="57">
        <v>2</v>
      </c>
      <c r="T21" s="58">
        <f t="shared" si="44"/>
        <v>4</v>
      </c>
      <c r="U21" s="59">
        <v>7</v>
      </c>
      <c r="V21" s="60"/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135</v>
      </c>
      <c r="E22" s="62" t="s">
        <v>134</v>
      </c>
      <c r="F22" s="55" t="b">
        <v>0</v>
      </c>
      <c r="G22" s="57">
        <v>2</v>
      </c>
      <c r="H22" s="57">
        <v>0</v>
      </c>
      <c r="I22" s="57">
        <v>0</v>
      </c>
      <c r="J22" s="58">
        <f t="shared" si="43"/>
        <v>2</v>
      </c>
      <c r="K22" s="59">
        <v>3</v>
      </c>
      <c r="L22" s="60"/>
      <c r="M22" s="52">
        <f t="shared" si="53"/>
        <v>6</v>
      </c>
      <c r="N22" s="61" t="s">
        <v>135</v>
      </c>
      <c r="O22" s="62" t="s">
        <v>134</v>
      </c>
      <c r="P22" s="57" t="b">
        <v>0</v>
      </c>
      <c r="Q22" s="57">
        <v>2</v>
      </c>
      <c r="R22" s="57">
        <v>0</v>
      </c>
      <c r="S22" s="57">
        <v>0</v>
      </c>
      <c r="T22" s="58">
        <f t="shared" si="44"/>
        <v>2</v>
      </c>
      <c r="U22" s="59">
        <v>3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3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55</v>
      </c>
      <c r="E23" s="62" t="s">
        <v>56</v>
      </c>
      <c r="F23" s="55" t="b">
        <v>0</v>
      </c>
      <c r="G23" s="57">
        <v>1</v>
      </c>
      <c r="H23" s="57">
        <v>0</v>
      </c>
      <c r="I23" s="57">
        <v>0</v>
      </c>
      <c r="J23" s="58">
        <f t="shared" si="43"/>
        <v>1</v>
      </c>
      <c r="K23" s="59">
        <v>2</v>
      </c>
      <c r="L23" s="60"/>
      <c r="M23" s="52">
        <f t="shared" si="53"/>
        <v>7</v>
      </c>
      <c r="N23" s="61" t="s">
        <v>55</v>
      </c>
      <c r="O23" s="62" t="s">
        <v>56</v>
      </c>
      <c r="P23" s="57" t="b">
        <v>0</v>
      </c>
      <c r="Q23" s="57">
        <v>1</v>
      </c>
      <c r="R23" s="57">
        <v>0</v>
      </c>
      <c r="S23" s="57">
        <v>0</v>
      </c>
      <c r="T23" s="58">
        <f t="shared" si="44"/>
        <v>1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>
        <f t="shared" si="52"/>
        <v>8</v>
      </c>
      <c r="D24" s="61" t="s">
        <v>57</v>
      </c>
      <c r="E24" s="62" t="s">
        <v>58</v>
      </c>
      <c r="F24" s="55" t="b">
        <v>0</v>
      </c>
      <c r="G24" s="57">
        <v>2</v>
      </c>
      <c r="H24" s="57">
        <v>1</v>
      </c>
      <c r="I24" s="57">
        <v>0</v>
      </c>
      <c r="J24" s="58">
        <f t="shared" si="43"/>
        <v>2.5</v>
      </c>
      <c r="K24" s="59">
        <v>2</v>
      </c>
      <c r="L24" s="60"/>
      <c r="M24" s="52">
        <f t="shared" si="53"/>
        <v>8</v>
      </c>
      <c r="N24" s="61" t="s">
        <v>57</v>
      </c>
      <c r="O24" s="62" t="s">
        <v>58</v>
      </c>
      <c r="P24" s="57" t="b">
        <v>0</v>
      </c>
      <c r="Q24" s="57">
        <v>2</v>
      </c>
      <c r="R24" s="57">
        <v>1</v>
      </c>
      <c r="S24" s="57">
        <v>0</v>
      </c>
      <c r="T24" s="58">
        <f t="shared" si="44"/>
        <v>2.5</v>
      </c>
      <c r="U24" s="59">
        <v>2</v>
      </c>
      <c r="V24" s="60"/>
      <c r="W24" s="52">
        <f t="shared" si="54"/>
        <v>8</v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2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19</v>
      </c>
      <c r="H26" s="75">
        <f t="shared" si="79"/>
        <v>3</v>
      </c>
      <c r="I26" s="75">
        <f t="shared" si="79"/>
        <v>2</v>
      </c>
      <c r="J26" s="75">
        <f t="shared" si="79"/>
        <v>21.5</v>
      </c>
      <c r="K26" s="76">
        <f t="shared" si="79"/>
        <v>32</v>
      </c>
      <c r="L26" s="77"/>
      <c r="M26" s="72"/>
      <c r="N26" s="73"/>
      <c r="O26" s="78" t="s">
        <v>40</v>
      </c>
      <c r="P26" s="74"/>
      <c r="Q26" s="74">
        <f t="shared" ref="Q26:U26" si="80">+SUM(Q17:Q25)</f>
        <v>12</v>
      </c>
      <c r="R26" s="75">
        <f t="shared" si="80"/>
        <v>1</v>
      </c>
      <c r="S26" s="75">
        <f t="shared" si="80"/>
        <v>2</v>
      </c>
      <c r="T26" s="75">
        <f t="shared" si="80"/>
        <v>13.5</v>
      </c>
      <c r="U26" s="76">
        <f t="shared" si="80"/>
        <v>20</v>
      </c>
      <c r="V26" s="77"/>
      <c r="W26" s="72"/>
      <c r="X26" s="73"/>
      <c r="Y26" s="78" t="s">
        <v>40</v>
      </c>
      <c r="Z26" s="74">
        <f t="shared" ref="Z26:AD26" si="81">+SUM(Z17:Z25)</f>
        <v>9</v>
      </c>
      <c r="AA26" s="75">
        <f t="shared" si="81"/>
        <v>0</v>
      </c>
      <c r="AB26" s="75">
        <f t="shared" si="81"/>
        <v>2</v>
      </c>
      <c r="AC26" s="75">
        <f t="shared" si="81"/>
        <v>10</v>
      </c>
      <c r="AD26" s="76">
        <f t="shared" si="81"/>
        <v>15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36</v>
      </c>
      <c r="H27" s="90">
        <f t="shared" si="82"/>
        <v>8</v>
      </c>
      <c r="I27" s="90">
        <f t="shared" si="82"/>
        <v>6</v>
      </c>
      <c r="J27" s="90">
        <f t="shared" si="82"/>
        <v>43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27</v>
      </c>
      <c r="R27" s="90">
        <f t="shared" si="83"/>
        <v>4</v>
      </c>
      <c r="S27" s="90">
        <f t="shared" si="83"/>
        <v>6</v>
      </c>
      <c r="T27" s="90">
        <f t="shared" si="83"/>
        <v>32</v>
      </c>
      <c r="U27" s="91">
        <f t="shared" si="83"/>
        <v>44</v>
      </c>
      <c r="V27" s="92"/>
      <c r="W27" s="86"/>
      <c r="X27" s="87"/>
      <c r="Y27" s="88" t="s">
        <v>41</v>
      </c>
      <c r="Z27" s="90">
        <f t="shared" ref="Z27:AD27" si="84">Z26+Z15</f>
        <v>11</v>
      </c>
      <c r="AA27" s="90">
        <f t="shared" si="84"/>
        <v>2</v>
      </c>
      <c r="AB27" s="90">
        <f t="shared" si="84"/>
        <v>2</v>
      </c>
      <c r="AC27" s="90">
        <f t="shared" si="84"/>
        <v>13</v>
      </c>
      <c r="AD27" s="91">
        <f t="shared" si="84"/>
        <v>20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61</v>
      </c>
      <c r="E29" s="62" t="s">
        <v>62</v>
      </c>
      <c r="F29" s="55" t="b">
        <v>1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/>
      <c r="O29" s="62"/>
      <c r="P29" s="57"/>
      <c r="Q29" s="57"/>
      <c r="R29" s="57"/>
      <c r="S29" s="57"/>
      <c r="T29" s="58" t="str">
        <f t="shared" ref="T29:T37" si="86">IF(Q29="","",Q29+(R29+S29)/2)</f>
        <v/>
      </c>
      <c r="U29" s="59"/>
      <c r="V29" s="60"/>
      <c r="W29" s="52">
        <f>IF($D29="","",1)</f>
        <v>1</v>
      </c>
      <c r="X29" s="61" t="str">
        <f t="shared" ref="X29:Y29" si="87">IF($F29=TRUE,D29,"")</f>
        <v>MAT201</v>
      </c>
      <c r="Y29" s="62" t="str">
        <f t="shared" si="87"/>
        <v>Diferansiyel Denklemler</v>
      </c>
      <c r="Z29" s="57">
        <f t="shared" ref="Z29:AB29" si="88">IF($F29=TRUE,G29,"")</f>
        <v>3</v>
      </c>
      <c r="AA29" s="57">
        <f t="shared" si="88"/>
        <v>0</v>
      </c>
      <c r="AB29" s="57">
        <f t="shared" si="88"/>
        <v>0</v>
      </c>
      <c r="AC29" s="58">
        <f t="shared" ref="AC29:AC37" si="89">IF(Z29="","",Z29+(AA29+AB29)/2)</f>
        <v>3</v>
      </c>
      <c r="AD29" s="59">
        <f t="shared" ref="AD29:AE29" si="90">IF($F29=TRUE,K29,"")</f>
        <v>4</v>
      </c>
      <c r="AE29" s="60">
        <f t="shared" si="90"/>
        <v>0</v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0</v>
      </c>
      <c r="AI29" s="66">
        <f t="shared" ref="AI29:AI37" si="93">IF(Y29="",0,AD29)</f>
        <v>4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68</v>
      </c>
      <c r="E30" s="62" t="s">
        <v>67</v>
      </c>
      <c r="F30" s="55" t="b">
        <v>1</v>
      </c>
      <c r="G30" s="57">
        <v>3</v>
      </c>
      <c r="H30" s="57">
        <v>0</v>
      </c>
      <c r="I30" s="57">
        <v>1</v>
      </c>
      <c r="J30" s="58">
        <f t="shared" si="85"/>
        <v>3.5</v>
      </c>
      <c r="K30" s="59">
        <v>6</v>
      </c>
      <c r="L30" s="60" t="s">
        <v>69</v>
      </c>
      <c r="M30" s="52">
        <f t="shared" ref="M30:M37" si="95">IF($D30="","",MAX(M$29:M29)+1)</f>
        <v>2</v>
      </c>
      <c r="N30" s="61"/>
      <c r="O30" s="62"/>
      <c r="P30" s="57"/>
      <c r="Q30" s="57"/>
      <c r="R30" s="57"/>
      <c r="S30" s="57"/>
      <c r="T30" s="58" t="str">
        <f t="shared" si="86"/>
        <v/>
      </c>
      <c r="U30" s="59"/>
      <c r="V30" s="60"/>
      <c r="W30" s="52">
        <f t="shared" ref="W30:W37" si="96">IF($D30="","",MAX(W$29:W29)+1)</f>
        <v>2</v>
      </c>
      <c r="X30" s="61" t="str">
        <f t="shared" ref="X30:Y30" si="97">IF($F30=TRUE,D30,"")</f>
        <v>INM201</v>
      </c>
      <c r="Y30" s="62" t="str">
        <f t="shared" si="97"/>
        <v>Mukavemet I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1</v>
      </c>
      <c r="AC30" s="58">
        <f t="shared" si="89"/>
        <v>3.5</v>
      </c>
      <c r="AD30" s="59">
        <f t="shared" ref="AD30:AE30" si="99">IF($F30=TRUE,K30,"")</f>
        <v>6</v>
      </c>
      <c r="AE30" s="60" t="str">
        <f t="shared" si="99"/>
        <v>INM 102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6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72</v>
      </c>
      <c r="E31" s="62" t="s">
        <v>71</v>
      </c>
      <c r="F31" s="55" t="b">
        <v>1</v>
      </c>
      <c r="G31" s="57">
        <v>3</v>
      </c>
      <c r="H31" s="57">
        <v>0</v>
      </c>
      <c r="I31" s="57">
        <v>0</v>
      </c>
      <c r="J31" s="58">
        <f t="shared" si="85"/>
        <v>3</v>
      </c>
      <c r="K31" s="59">
        <v>5</v>
      </c>
      <c r="L31" s="60"/>
      <c r="M31" s="52">
        <f t="shared" si="95"/>
        <v>3</v>
      </c>
      <c r="N31" s="61"/>
      <c r="O31" s="62"/>
      <c r="P31" s="57"/>
      <c r="Q31" s="57"/>
      <c r="R31" s="57"/>
      <c r="S31" s="57"/>
      <c r="T31" s="58" t="str">
        <f t="shared" si="86"/>
        <v/>
      </c>
      <c r="U31" s="59"/>
      <c r="V31" s="60"/>
      <c r="W31" s="52">
        <f t="shared" si="96"/>
        <v>3</v>
      </c>
      <c r="X31" s="61" t="str">
        <f t="shared" ref="X31:Y31" si="100">IF($F31=TRUE,D31,"")</f>
        <v>INM203</v>
      </c>
      <c r="Y31" s="62" t="str">
        <f t="shared" si="100"/>
        <v>Dinamik</v>
      </c>
      <c r="Z31" s="57">
        <f t="shared" ref="Z31:AB31" si="101">IF($F31=TRUE,G31,"")</f>
        <v>3</v>
      </c>
      <c r="AA31" s="57">
        <f t="shared" si="101"/>
        <v>0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>
        <f t="shared" si="102"/>
        <v>0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65</v>
      </c>
      <c r="E32" s="62" t="s">
        <v>64</v>
      </c>
      <c r="F32" s="55" t="b">
        <v>1</v>
      </c>
      <c r="G32" s="57">
        <v>3</v>
      </c>
      <c r="H32" s="57">
        <v>0</v>
      </c>
      <c r="I32" s="57">
        <v>1</v>
      </c>
      <c r="J32" s="58">
        <f t="shared" si="85"/>
        <v>3.5</v>
      </c>
      <c r="K32" s="59">
        <v>5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INM205</v>
      </c>
      <c r="Y32" s="62" t="str">
        <f t="shared" si="103"/>
        <v>Malzeme Bilimi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1</v>
      </c>
      <c r="AC32" s="58">
        <f t="shared" si="89"/>
        <v>3.5</v>
      </c>
      <c r="AD32" s="59">
        <f t="shared" ref="AD32:AE32" si="105">IF($F32=TRUE,K32,"")</f>
        <v>5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5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95</v>
      </c>
      <c r="E33" s="62" t="s">
        <v>96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4</v>
      </c>
      <c r="L33" s="60"/>
      <c r="M33" s="52">
        <f t="shared" si="95"/>
        <v>5</v>
      </c>
      <c r="N33" s="61"/>
      <c r="O33" s="62"/>
      <c r="P33" s="57"/>
      <c r="Q33" s="57"/>
      <c r="R33" s="57"/>
      <c r="S33" s="57"/>
      <c r="T33" s="58" t="str">
        <f t="shared" si="86"/>
        <v/>
      </c>
      <c r="U33" s="59"/>
      <c r="V33" s="60"/>
      <c r="W33" s="52">
        <f t="shared" si="96"/>
        <v>5</v>
      </c>
      <c r="X33" s="61" t="str">
        <f t="shared" ref="X33:Y33" si="106">IF($F33=TRUE,D33,"")</f>
        <v>INS251</v>
      </c>
      <c r="Y33" s="62" t="str">
        <f t="shared" si="106"/>
        <v>Bölüm Seçmeli Ders I
Mühendislik Matematiği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4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4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158</v>
      </c>
      <c r="E34" s="62" t="s">
        <v>157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3</v>
      </c>
      <c r="L34" s="60"/>
      <c r="M34" s="52">
        <f t="shared" si="95"/>
        <v>6</v>
      </c>
      <c r="N34" s="61" t="s">
        <v>182</v>
      </c>
      <c r="O34" s="62" t="s">
        <v>157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3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3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61" t="s">
        <v>77</v>
      </c>
      <c r="E35" s="62" t="s">
        <v>78</v>
      </c>
      <c r="F35" s="55" t="b">
        <v>0</v>
      </c>
      <c r="G35" s="57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61"/>
      <c r="E36" s="62"/>
      <c r="F36" s="55" t="b">
        <v>0</v>
      </c>
      <c r="G36" s="57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19</v>
      </c>
      <c r="H38" s="75">
        <f t="shared" si="121"/>
        <v>0</v>
      </c>
      <c r="I38" s="75">
        <f t="shared" si="121"/>
        <v>2</v>
      </c>
      <c r="J38" s="75">
        <f t="shared" si="121"/>
        <v>20</v>
      </c>
      <c r="K38" s="76">
        <f t="shared" si="121"/>
        <v>29</v>
      </c>
      <c r="L38" s="77"/>
      <c r="M38" s="72"/>
      <c r="N38" s="73"/>
      <c r="O38" s="78" t="s">
        <v>40</v>
      </c>
      <c r="P38" s="74"/>
      <c r="Q38" s="74">
        <f t="shared" ref="Q38:U38" si="122">+SUM(Q29:Q37)</f>
        <v>4</v>
      </c>
      <c r="R38" s="75">
        <f t="shared" si="122"/>
        <v>0</v>
      </c>
      <c r="S38" s="75">
        <f t="shared" si="122"/>
        <v>0</v>
      </c>
      <c r="T38" s="75">
        <f t="shared" si="122"/>
        <v>4</v>
      </c>
      <c r="U38" s="76">
        <f t="shared" si="122"/>
        <v>5</v>
      </c>
      <c r="V38" s="77"/>
      <c r="W38" s="72"/>
      <c r="X38" s="73"/>
      <c r="Y38" s="78" t="s">
        <v>40</v>
      </c>
      <c r="Z38" s="74">
        <f t="shared" ref="Z38:AD38" si="123">+SUM(Z29:Z37)</f>
        <v>15</v>
      </c>
      <c r="AA38" s="75">
        <f t="shared" si="123"/>
        <v>0</v>
      </c>
      <c r="AB38" s="75">
        <f t="shared" si="123"/>
        <v>2</v>
      </c>
      <c r="AC38" s="75">
        <f t="shared" si="123"/>
        <v>16</v>
      </c>
      <c r="AD38" s="76">
        <f t="shared" si="123"/>
        <v>24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55</v>
      </c>
      <c r="H39" s="90">
        <f t="shared" si="124"/>
        <v>8</v>
      </c>
      <c r="I39" s="90">
        <f t="shared" si="124"/>
        <v>8</v>
      </c>
      <c r="J39" s="90">
        <f t="shared" si="124"/>
        <v>63</v>
      </c>
      <c r="K39" s="91">
        <f t="shared" si="124"/>
        <v>89</v>
      </c>
      <c r="L39" s="92"/>
      <c r="M39" s="86"/>
      <c r="N39" s="87"/>
      <c r="O39" s="88" t="s">
        <v>41</v>
      </c>
      <c r="P39" s="89"/>
      <c r="Q39" s="90">
        <f t="shared" ref="Q39:U39" si="125">Q38+Q27</f>
        <v>31</v>
      </c>
      <c r="R39" s="90">
        <f t="shared" si="125"/>
        <v>4</v>
      </c>
      <c r="S39" s="90">
        <f t="shared" si="125"/>
        <v>6</v>
      </c>
      <c r="T39" s="90">
        <f t="shared" si="125"/>
        <v>36</v>
      </c>
      <c r="U39" s="91">
        <f t="shared" si="125"/>
        <v>49</v>
      </c>
      <c r="V39" s="92"/>
      <c r="W39" s="86"/>
      <c r="X39" s="87"/>
      <c r="Y39" s="88" t="s">
        <v>41</v>
      </c>
      <c r="Z39" s="90">
        <f t="shared" ref="Z39:AD39" si="126">Z38+Z27</f>
        <v>26</v>
      </c>
      <c r="AA39" s="90">
        <f t="shared" si="126"/>
        <v>2</v>
      </c>
      <c r="AB39" s="90">
        <f t="shared" si="126"/>
        <v>4</v>
      </c>
      <c r="AC39" s="90">
        <f t="shared" si="126"/>
        <v>29</v>
      </c>
      <c r="AD39" s="91">
        <f t="shared" si="126"/>
        <v>44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84</v>
      </c>
      <c r="E41" s="62" t="s">
        <v>85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5</v>
      </c>
      <c r="L41" s="60"/>
      <c r="M41" s="52">
        <f>IF($D41="","",1)</f>
        <v>1</v>
      </c>
      <c r="N41" s="61"/>
      <c r="O41" s="62"/>
      <c r="P41" s="57"/>
      <c r="Q41" s="57"/>
      <c r="R41" s="57"/>
      <c r="S41" s="57"/>
      <c r="T41" s="58" t="str">
        <f t="shared" ref="T41:T49" si="128">IF(Q41="","",Q41+(R41+S41)/2)</f>
        <v/>
      </c>
      <c r="U41" s="59"/>
      <c r="V41" s="60"/>
      <c r="W41" s="52">
        <f>IF($D41="","",1)</f>
        <v>1</v>
      </c>
      <c r="X41" s="61" t="str">
        <f t="shared" ref="X41:Y41" si="129">IF($F41=TRUE,D41,"")</f>
        <v>INM202</v>
      </c>
      <c r="Y41" s="62" t="str">
        <f t="shared" si="129"/>
        <v>Akışkanlar Mekaniği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5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5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88</v>
      </c>
      <c r="E42" s="62" t="s">
        <v>87</v>
      </c>
      <c r="F42" s="55" t="b">
        <v>1</v>
      </c>
      <c r="G42" s="57">
        <v>3</v>
      </c>
      <c r="H42" s="57">
        <v>0</v>
      </c>
      <c r="I42" s="57">
        <v>1</v>
      </c>
      <c r="J42" s="58">
        <f t="shared" si="127"/>
        <v>3.5</v>
      </c>
      <c r="K42" s="59">
        <v>6</v>
      </c>
      <c r="L42" s="60" t="s">
        <v>69</v>
      </c>
      <c r="M42" s="52">
        <f t="shared" ref="M42:M49" si="137">IF($D42="","",MAX(M$41:M41)+1)</f>
        <v>2</v>
      </c>
      <c r="N42" s="61" t="str">
        <f>IF(O42="","",VLOOKUP(O42,İ!$C$101:$K$157,2,0))</f>
        <v/>
      </c>
      <c r="O42" s="62"/>
      <c r="P42" s="57"/>
      <c r="Q42" s="57" t="str">
        <f>IF(O42="","",VLOOKUP(O42,İ!$C$101:$K$157,4,0))</f>
        <v/>
      </c>
      <c r="R42" s="57" t="str">
        <f>IF(O42="","",VLOOKUP(O42,İ!$C$101:$K$157,5,0))</f>
        <v/>
      </c>
      <c r="S42" s="57" t="str">
        <f>IF(O42="","",VLOOKUP(O42,İ!$C$101:$K$157,6,0))</f>
        <v/>
      </c>
      <c r="T42" s="58" t="str">
        <f t="shared" si="128"/>
        <v/>
      </c>
      <c r="U42" s="59" t="str">
        <f>IF(O42="","",VLOOKUP(O42,İ!$C$101:$K$157,8,0))</f>
        <v/>
      </c>
      <c r="V42" s="60" t="str">
        <f>IF(O42="","",VLOOKUP(O42,İ!$C$101:$K$157,9,0))</f>
        <v/>
      </c>
      <c r="W42" s="52">
        <f t="shared" ref="W42:W49" si="138">IF($D42="","",MAX(W$41:W41)+1)</f>
        <v>2</v>
      </c>
      <c r="X42" s="61" t="str">
        <f t="shared" ref="X42:Y42" si="139">IF($F42=TRUE,D42,"")</f>
        <v>INM204</v>
      </c>
      <c r="Y42" s="62" t="str">
        <f t="shared" si="139"/>
        <v>Mukavemet II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1</v>
      </c>
      <c r="AC42" s="58">
        <f t="shared" si="131"/>
        <v>3.5</v>
      </c>
      <c r="AD42" s="59">
        <f t="shared" ref="AD42:AE42" si="141">IF($F42=TRUE,K42,"")</f>
        <v>6</v>
      </c>
      <c r="AE42" s="60" t="str">
        <f t="shared" si="141"/>
        <v>INM 102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6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216</v>
      </c>
      <c r="E43" s="62" t="s">
        <v>217</v>
      </c>
      <c r="F43" s="55" t="b">
        <v>1</v>
      </c>
      <c r="G43" s="57">
        <v>2</v>
      </c>
      <c r="H43" s="57">
        <v>2</v>
      </c>
      <c r="I43" s="57">
        <v>0</v>
      </c>
      <c r="J43" s="58">
        <f t="shared" si="127"/>
        <v>3</v>
      </c>
      <c r="K43" s="59">
        <v>5</v>
      </c>
      <c r="L43" s="60"/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INM206</v>
      </c>
      <c r="Y43" s="62" t="str">
        <f t="shared" si="142"/>
        <v>Topoğrafya</v>
      </c>
      <c r="Z43" s="57">
        <f t="shared" ref="Z43:AB43" si="143">IF($F43=TRUE,G43,"")</f>
        <v>2</v>
      </c>
      <c r="AA43" s="57">
        <f t="shared" si="143"/>
        <v>2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>
        <f t="shared" si="144"/>
        <v>0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218</v>
      </c>
      <c r="E44" s="62" t="s">
        <v>219</v>
      </c>
      <c r="F44" s="55" t="b">
        <v>1</v>
      </c>
      <c r="G44" s="57">
        <v>3</v>
      </c>
      <c r="H44" s="57">
        <v>0</v>
      </c>
      <c r="I44" s="57">
        <v>1</v>
      </c>
      <c r="J44" s="58">
        <f t="shared" si="127"/>
        <v>3.5</v>
      </c>
      <c r="K44" s="59">
        <v>5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INM208</v>
      </c>
      <c r="Y44" s="62" t="str">
        <f t="shared" si="145"/>
        <v>Yapı Malzemeleri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1</v>
      </c>
      <c r="AC44" s="58">
        <f t="shared" si="131"/>
        <v>3.5</v>
      </c>
      <c r="AD44" s="59">
        <f t="shared" ref="AD44:AE44" si="147">IF($F44=TRUE,K44,"")</f>
        <v>5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5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220</v>
      </c>
      <c r="E45" s="62" t="s">
        <v>221</v>
      </c>
      <c r="F45" s="55" t="b">
        <v>1</v>
      </c>
      <c r="G45" s="57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tr">
        <f>IF(O45="","",VLOOKUP(O45,İ!$C$101:$K$157,2,0))</f>
        <v/>
      </c>
      <c r="O45" s="62"/>
      <c r="P45" s="57"/>
      <c r="Q45" s="57" t="str">
        <f>IF(O45="","",VLOOKUP(O45,İ!$C$101:$K$157,4,0))</f>
        <v/>
      </c>
      <c r="R45" s="57" t="str">
        <f>IF(O45="","",VLOOKUP(O45,İ!$C$101:$K$157,5,0))</f>
        <v/>
      </c>
      <c r="S45" s="57" t="str">
        <f>IF(O45="","",VLOOKUP(O45,İ!$C$101:$K$157,6,0))</f>
        <v/>
      </c>
      <c r="T45" s="58" t="str">
        <f t="shared" si="128"/>
        <v/>
      </c>
      <c r="U45" s="59" t="str">
        <f>IF(O45="","",VLOOKUP(O45,İ!$C$101:$K$157,8,0))</f>
        <v/>
      </c>
      <c r="V45" s="60" t="str">
        <f>IF(O45="","",VLOOKUP(O45,İ!$C$101:$K$157,9,0))</f>
        <v/>
      </c>
      <c r="W45" s="52">
        <f t="shared" si="138"/>
        <v>5</v>
      </c>
      <c r="X45" s="61" t="str">
        <f t="shared" ref="X45:Y45" si="148">IF($F45=TRUE,D45,"")</f>
        <v>INM210</v>
      </c>
      <c r="Y45" s="62" t="str">
        <f t="shared" si="148"/>
        <v>Mühendislik Ekonomisi</v>
      </c>
      <c r="Z45" s="57">
        <f t="shared" ref="Z45:AB45" si="149">IF($F45=TRUE,G45,"")</f>
        <v>3</v>
      </c>
      <c r="AA45" s="57">
        <f t="shared" si="149"/>
        <v>0</v>
      </c>
      <c r="AB45" s="57">
        <f t="shared" si="149"/>
        <v>0</v>
      </c>
      <c r="AC45" s="58">
        <f t="shared" si="131"/>
        <v>3</v>
      </c>
      <c r="AD45" s="59">
        <f t="shared" ref="AD45:AE45" si="150">IF($F45=TRUE,K45,"")</f>
        <v>4</v>
      </c>
      <c r="AE45" s="60">
        <f t="shared" si="150"/>
        <v>0</v>
      </c>
      <c r="AF45" s="63"/>
      <c r="AG45" s="67">
        <f t="shared" si="133"/>
        <v>0</v>
      </c>
      <c r="AH45" s="68">
        <f t="shared" si="134"/>
        <v>0</v>
      </c>
      <c r="AI45" s="63">
        <f t="shared" si="135"/>
        <v>4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53</v>
      </c>
      <c r="E46" s="62" t="s">
        <v>54</v>
      </c>
      <c r="F46" s="55" t="b">
        <v>0</v>
      </c>
      <c r="G46" s="57">
        <v>3</v>
      </c>
      <c r="H46" s="57">
        <v>0</v>
      </c>
      <c r="I46" s="57">
        <v>0</v>
      </c>
      <c r="J46" s="58">
        <f t="shared" si="127"/>
        <v>3</v>
      </c>
      <c r="K46" s="59">
        <v>4</v>
      </c>
      <c r="L46" s="60"/>
      <c r="M46" s="52">
        <f t="shared" si="137"/>
        <v>6</v>
      </c>
      <c r="N46" s="61" t="s">
        <v>189</v>
      </c>
      <c r="O46" s="62" t="s">
        <v>190</v>
      </c>
      <c r="P46" s="57" t="b">
        <v>0</v>
      </c>
      <c r="Q46" s="57">
        <v>3</v>
      </c>
      <c r="R46" s="57">
        <v>0</v>
      </c>
      <c r="S46" s="57">
        <v>0</v>
      </c>
      <c r="T46" s="58">
        <f t="shared" si="128"/>
        <v>3</v>
      </c>
      <c r="U46" s="59">
        <v>4</v>
      </c>
      <c r="V46" s="60"/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4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61" t="s">
        <v>99</v>
      </c>
      <c r="E47" s="62" t="s">
        <v>100</v>
      </c>
      <c r="F47" s="55" t="b">
        <v>0</v>
      </c>
      <c r="G47" s="57">
        <v>2</v>
      </c>
      <c r="H47" s="57">
        <v>0</v>
      </c>
      <c r="I47" s="57">
        <v>0</v>
      </c>
      <c r="J47" s="58">
        <f t="shared" si="127"/>
        <v>2</v>
      </c>
      <c r="K47" s="59">
        <v>2</v>
      </c>
      <c r="L47" s="60"/>
      <c r="M47" s="52">
        <f t="shared" si="137"/>
        <v>7</v>
      </c>
      <c r="N47" s="61" t="s">
        <v>99</v>
      </c>
      <c r="O47" s="62" t="s">
        <v>100</v>
      </c>
      <c r="P47" s="57" t="b">
        <v>0</v>
      </c>
      <c r="Q47" s="57">
        <v>2</v>
      </c>
      <c r="R47" s="57">
        <v>0</v>
      </c>
      <c r="S47" s="57">
        <v>0</v>
      </c>
      <c r="T47" s="58">
        <f t="shared" si="128"/>
        <v>2</v>
      </c>
      <c r="U47" s="59">
        <v>2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2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 t="str">
        <f t="shared" si="136"/>
        <v/>
      </c>
      <c r="D48" s="61"/>
      <c r="E48" s="62"/>
      <c r="F48" s="55" t="b">
        <v>0</v>
      </c>
      <c r="G48" s="57"/>
      <c r="H48" s="57"/>
      <c r="I48" s="57"/>
      <c r="J48" s="58" t="str">
        <f t="shared" si="127"/>
        <v/>
      </c>
      <c r="K48" s="59"/>
      <c r="L48" s="60"/>
      <c r="M48" s="52" t="str">
        <f t="shared" si="137"/>
        <v/>
      </c>
      <c r="N48" s="61" t="str">
        <f>IF(O48="","",VLOOKUP(O48,İ!$C$101:$K$157,2,0))</f>
        <v/>
      </c>
      <c r="O48" s="62"/>
      <c r="P48" s="57"/>
      <c r="Q48" s="57" t="str">
        <f>IF(O48="","",VLOOKUP(O48,İ!$C$101:$K$157,4,0))</f>
        <v/>
      </c>
      <c r="R48" s="57" t="str">
        <f>IF(O48="","",VLOOKUP(O48,İ!$C$101:$K$157,5,0))</f>
        <v/>
      </c>
      <c r="S48" s="57" t="str">
        <f>IF(O48="","",VLOOKUP(O48,İ!$C$101:$K$157,6,0))</f>
        <v/>
      </c>
      <c r="T48" s="58" t="str">
        <f t="shared" si="128"/>
        <v/>
      </c>
      <c r="U48" s="59" t="str">
        <f>IF(O48="","",VLOOKUP(O48,İ!$C$101:$K$157,8,0))</f>
        <v/>
      </c>
      <c r="V48" s="60" t="str">
        <f>IF(O48="","",VLOOKUP(O48,İ!$C$101:$K$157,9,0))</f>
        <v/>
      </c>
      <c r="W48" s="52" t="str">
        <f t="shared" si="138"/>
        <v/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0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19</v>
      </c>
      <c r="H50" s="75">
        <f t="shared" si="163"/>
        <v>2</v>
      </c>
      <c r="I50" s="75">
        <f t="shared" si="163"/>
        <v>2</v>
      </c>
      <c r="J50" s="75">
        <f t="shared" si="163"/>
        <v>21</v>
      </c>
      <c r="K50" s="76">
        <f t="shared" si="163"/>
        <v>31</v>
      </c>
      <c r="L50" s="77"/>
      <c r="M50" s="72"/>
      <c r="N50" s="73"/>
      <c r="O50" s="78" t="s">
        <v>40</v>
      </c>
      <c r="P50" s="74"/>
      <c r="Q50" s="74">
        <f t="shared" ref="Q50:U50" si="164">+SUM(Q41:Q49)</f>
        <v>5</v>
      </c>
      <c r="R50" s="75">
        <f t="shared" si="164"/>
        <v>0</v>
      </c>
      <c r="S50" s="75">
        <f t="shared" si="164"/>
        <v>0</v>
      </c>
      <c r="T50" s="75">
        <f t="shared" si="164"/>
        <v>5</v>
      </c>
      <c r="U50" s="76">
        <f t="shared" si="164"/>
        <v>6</v>
      </c>
      <c r="V50" s="77"/>
      <c r="W50" s="72"/>
      <c r="X50" s="73"/>
      <c r="Y50" s="78" t="s">
        <v>40</v>
      </c>
      <c r="Z50" s="74">
        <f t="shared" ref="Z50:AD50" si="165">+SUM(Z41:Z49)</f>
        <v>14</v>
      </c>
      <c r="AA50" s="75">
        <f t="shared" si="165"/>
        <v>2</v>
      </c>
      <c r="AB50" s="75">
        <f t="shared" si="165"/>
        <v>2</v>
      </c>
      <c r="AC50" s="75">
        <f t="shared" si="165"/>
        <v>16</v>
      </c>
      <c r="AD50" s="76">
        <f t="shared" si="165"/>
        <v>25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74</v>
      </c>
      <c r="H51" s="90">
        <f t="shared" si="166"/>
        <v>10</v>
      </c>
      <c r="I51" s="90">
        <f t="shared" si="166"/>
        <v>10</v>
      </c>
      <c r="J51" s="90">
        <f t="shared" si="166"/>
        <v>84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36</v>
      </c>
      <c r="R51" s="90">
        <f t="shared" si="167"/>
        <v>4</v>
      </c>
      <c r="S51" s="90">
        <f t="shared" si="167"/>
        <v>6</v>
      </c>
      <c r="T51" s="90">
        <f t="shared" si="167"/>
        <v>41</v>
      </c>
      <c r="U51" s="91">
        <f t="shared" si="167"/>
        <v>55</v>
      </c>
      <c r="V51" s="85"/>
      <c r="W51" s="80"/>
      <c r="X51" s="81"/>
      <c r="Y51" s="94" t="s">
        <v>101</v>
      </c>
      <c r="Z51" s="90">
        <f t="shared" ref="Z51:AD51" si="168">Z50+Z39</f>
        <v>40</v>
      </c>
      <c r="AA51" s="90">
        <f t="shared" si="168"/>
        <v>4</v>
      </c>
      <c r="AB51" s="90">
        <f t="shared" si="168"/>
        <v>6</v>
      </c>
      <c r="AC51" s="90">
        <f t="shared" si="168"/>
        <v>45</v>
      </c>
      <c r="AD51" s="91">
        <f t="shared" si="168"/>
        <v>69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222</v>
      </c>
      <c r="E53" s="62" t="s">
        <v>223</v>
      </c>
      <c r="F53" s="55" t="b">
        <v>1</v>
      </c>
      <c r="G53" s="57">
        <v>3</v>
      </c>
      <c r="H53" s="57">
        <v>0</v>
      </c>
      <c r="I53" s="57">
        <v>1</v>
      </c>
      <c r="J53" s="58">
        <f t="shared" ref="J53:J61" si="169">IF(G53="","",G53+(H53+I53)/2)</f>
        <v>3.5</v>
      </c>
      <c r="K53" s="59">
        <v>5</v>
      </c>
      <c r="L53" s="60" t="s">
        <v>224</v>
      </c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INM301</v>
      </c>
      <c r="Y53" s="62" t="str">
        <f t="shared" si="171"/>
        <v>Hidrolik</v>
      </c>
      <c r="Z53" s="57">
        <f t="shared" ref="Z53:AB53" si="172">IF($F53=TRUE,G53,"")</f>
        <v>3</v>
      </c>
      <c r="AA53" s="57">
        <f t="shared" si="172"/>
        <v>0</v>
      </c>
      <c r="AB53" s="57">
        <f t="shared" si="172"/>
        <v>1</v>
      </c>
      <c r="AC53" s="58">
        <f t="shared" ref="AC53:AC61" si="173">IF(Z53="","",Z53+(AA53+AB53)/2)</f>
        <v>3.5</v>
      </c>
      <c r="AD53" s="59">
        <f t="shared" ref="AD53:AE53" si="174">IF($F53=TRUE,K53,"")</f>
        <v>5</v>
      </c>
      <c r="AE53" s="60" t="str">
        <f t="shared" si="174"/>
        <v>INM 202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5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225</v>
      </c>
      <c r="E54" s="62" t="s">
        <v>226</v>
      </c>
      <c r="F54" s="55" t="b">
        <v>1</v>
      </c>
      <c r="G54" s="57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 t="s">
        <v>69</v>
      </c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INM303</v>
      </c>
      <c r="Y54" s="62" t="str">
        <f t="shared" si="181"/>
        <v>Yapı Statiği 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 t="str">
        <f t="shared" si="183"/>
        <v>INM 102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227</v>
      </c>
      <c r="E55" s="62" t="s">
        <v>228</v>
      </c>
      <c r="F55" s="55" t="b">
        <v>1</v>
      </c>
      <c r="G55" s="57">
        <v>3</v>
      </c>
      <c r="H55" s="57">
        <v>1</v>
      </c>
      <c r="I55" s="57">
        <v>0</v>
      </c>
      <c r="J55" s="58">
        <f t="shared" si="169"/>
        <v>3.5</v>
      </c>
      <c r="K55" s="59">
        <v>4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INM305</v>
      </c>
      <c r="Y55" s="62" t="str">
        <f t="shared" si="184"/>
        <v>Toprak İşleri ve Demiryolu Mühendisliği</v>
      </c>
      <c r="Z55" s="57">
        <f t="shared" ref="Z55:AB55" si="185">IF($F55=TRUE,G55,"")</f>
        <v>3</v>
      </c>
      <c r="AA55" s="57">
        <f t="shared" si="185"/>
        <v>1</v>
      </c>
      <c r="AB55" s="57">
        <f t="shared" si="185"/>
        <v>0</v>
      </c>
      <c r="AC55" s="58">
        <f t="shared" si="173"/>
        <v>3.5</v>
      </c>
      <c r="AD55" s="59">
        <f t="shared" ref="AD55:AE55" si="186">IF($F55=TRUE,K55,"")</f>
        <v>4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4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229</v>
      </c>
      <c r="E56" s="62" t="s">
        <v>230</v>
      </c>
      <c r="F56" s="55" t="b">
        <v>1</v>
      </c>
      <c r="G56" s="57">
        <v>3</v>
      </c>
      <c r="H56" s="57">
        <v>0</v>
      </c>
      <c r="I56" s="57">
        <v>1</v>
      </c>
      <c r="J56" s="58">
        <f t="shared" si="169"/>
        <v>3.5</v>
      </c>
      <c r="K56" s="59">
        <v>5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INM307</v>
      </c>
      <c r="Y56" s="62" t="str">
        <f t="shared" si="187"/>
        <v>Zemin Mekaniği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1</v>
      </c>
      <c r="AC56" s="58">
        <f t="shared" si="173"/>
        <v>3.5</v>
      </c>
      <c r="AD56" s="59">
        <f t="shared" ref="AD56:AE56" si="189">IF($F56=TRUE,K56,"")</f>
        <v>5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5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231</v>
      </c>
      <c r="E57" s="62" t="s">
        <v>232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95">
        <v>3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INS351</v>
      </c>
      <c r="Y57" s="62" t="str">
        <f t="shared" si="190"/>
        <v>Bölüm Seçmeli Ders II
Staj 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3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3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233</v>
      </c>
      <c r="E58" s="62" t="s">
        <v>130</v>
      </c>
      <c r="F58" s="55" t="b">
        <v>1</v>
      </c>
      <c r="G58" s="57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INS353</v>
      </c>
      <c r="Y58" s="62" t="str">
        <f t="shared" si="193"/>
        <v>Bölüm Seçmeli Ders III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97</v>
      </c>
      <c r="E59" s="62" t="s">
        <v>98</v>
      </c>
      <c r="F59" s="55" t="b">
        <v>0</v>
      </c>
      <c r="G59" s="57">
        <v>3</v>
      </c>
      <c r="H59" s="57">
        <v>0</v>
      </c>
      <c r="I59" s="57">
        <v>0</v>
      </c>
      <c r="J59" s="58">
        <f t="shared" si="169"/>
        <v>3</v>
      </c>
      <c r="K59" s="59">
        <v>4</v>
      </c>
      <c r="L59" s="60"/>
      <c r="M59" s="52">
        <f t="shared" si="179"/>
        <v>7</v>
      </c>
      <c r="N59" s="61" t="s">
        <v>195</v>
      </c>
      <c r="O59" s="62" t="s">
        <v>196</v>
      </c>
      <c r="P59" s="57" t="b">
        <v>0</v>
      </c>
      <c r="Q59" s="57">
        <v>3</v>
      </c>
      <c r="R59" s="57">
        <v>0</v>
      </c>
      <c r="S59" s="57">
        <v>0</v>
      </c>
      <c r="T59" s="58">
        <f t="shared" si="170"/>
        <v>3</v>
      </c>
      <c r="U59" s="59">
        <v>5</v>
      </c>
      <c r="V59" s="60"/>
      <c r="W59" s="52">
        <f t="shared" si="180"/>
        <v>7</v>
      </c>
      <c r="X59" s="61" t="str">
        <f t="shared" ref="X59:Y59" si="196">IF($F59=TRUE,D59,"")</f>
        <v/>
      </c>
      <c r="Y59" s="62" t="str">
        <f t="shared" si="196"/>
        <v/>
      </c>
      <c r="Z59" s="57" t="str">
        <f t="shared" ref="Z59:AB59" si="197">IF($F59=TRUE,G59,"")</f>
        <v/>
      </c>
      <c r="AA59" s="57" t="str">
        <f t="shared" si="197"/>
        <v/>
      </c>
      <c r="AB59" s="57" t="str">
        <f t="shared" si="197"/>
        <v/>
      </c>
      <c r="AC59" s="58" t="str">
        <f t="shared" si="173"/>
        <v/>
      </c>
      <c r="AD59" s="59" t="str">
        <f t="shared" ref="AD59:AE59" si="198">IF($F59=TRUE,K59,"")</f>
        <v/>
      </c>
      <c r="AE59" s="60" t="str">
        <f t="shared" si="198"/>
        <v/>
      </c>
      <c r="AF59" s="63"/>
      <c r="AG59" s="67">
        <f t="shared" si="175"/>
        <v>0</v>
      </c>
      <c r="AH59" s="68">
        <f t="shared" si="176"/>
        <v>4</v>
      </c>
      <c r="AI59" s="63">
        <f t="shared" si="177"/>
        <v>0</v>
      </c>
      <c r="AJ59" s="9"/>
    </row>
    <row r="60" spans="1:36" ht="14.25" customHeight="1" x14ac:dyDescent="0.3">
      <c r="A60" s="309"/>
      <c r="B60" s="306"/>
      <c r="C60" s="52">
        <f t="shared" si="178"/>
        <v>8</v>
      </c>
      <c r="D60" s="61" t="s">
        <v>118</v>
      </c>
      <c r="E60" s="62" t="s">
        <v>119</v>
      </c>
      <c r="F60" s="55" t="b">
        <v>0</v>
      </c>
      <c r="G60" s="57">
        <v>2</v>
      </c>
      <c r="H60" s="57">
        <v>0</v>
      </c>
      <c r="I60" s="57">
        <v>0</v>
      </c>
      <c r="J60" s="58">
        <f t="shared" si="169"/>
        <v>2</v>
      </c>
      <c r="K60" s="59">
        <v>2</v>
      </c>
      <c r="L60" s="60"/>
      <c r="M60" s="52">
        <f t="shared" si="179"/>
        <v>8</v>
      </c>
      <c r="N60" s="61" t="s">
        <v>118</v>
      </c>
      <c r="O60" s="62" t="s">
        <v>119</v>
      </c>
      <c r="P60" s="57" t="b">
        <v>0</v>
      </c>
      <c r="Q60" s="57">
        <v>2</v>
      </c>
      <c r="R60" s="57">
        <v>0</v>
      </c>
      <c r="S60" s="57">
        <v>0</v>
      </c>
      <c r="T60" s="58">
        <f t="shared" si="170"/>
        <v>2</v>
      </c>
      <c r="U60" s="59">
        <v>2</v>
      </c>
      <c r="V60" s="60"/>
      <c r="W60" s="52">
        <f t="shared" si="180"/>
        <v>8</v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2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23</v>
      </c>
      <c r="H62" s="75">
        <f t="shared" si="205"/>
        <v>1</v>
      </c>
      <c r="I62" s="75">
        <f t="shared" si="205"/>
        <v>2</v>
      </c>
      <c r="J62" s="75">
        <f t="shared" si="205"/>
        <v>24.5</v>
      </c>
      <c r="K62" s="76">
        <f t="shared" si="205"/>
        <v>32</v>
      </c>
      <c r="L62" s="77"/>
      <c r="M62" s="72"/>
      <c r="N62" s="73"/>
      <c r="O62" s="78" t="s">
        <v>40</v>
      </c>
      <c r="P62" s="74"/>
      <c r="Q62" s="74">
        <f t="shared" ref="Q62:U62" si="206">+SUM(Q53:Q61)</f>
        <v>5</v>
      </c>
      <c r="R62" s="75">
        <f t="shared" si="206"/>
        <v>0</v>
      </c>
      <c r="S62" s="75">
        <f t="shared" si="206"/>
        <v>0</v>
      </c>
      <c r="T62" s="75">
        <f t="shared" si="206"/>
        <v>5</v>
      </c>
      <c r="U62" s="76">
        <f t="shared" si="206"/>
        <v>7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1</v>
      </c>
      <c r="AB62" s="75">
        <f t="shared" si="207"/>
        <v>2</v>
      </c>
      <c r="AC62" s="75">
        <f t="shared" si="207"/>
        <v>19.5</v>
      </c>
      <c r="AD62" s="76">
        <f t="shared" si="207"/>
        <v>26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97</v>
      </c>
      <c r="H63" s="90">
        <f t="shared" si="208"/>
        <v>11</v>
      </c>
      <c r="I63" s="90">
        <f t="shared" si="208"/>
        <v>12</v>
      </c>
      <c r="J63" s="90">
        <f t="shared" si="208"/>
        <v>108.5</v>
      </c>
      <c r="K63" s="91">
        <f t="shared" si="208"/>
        <v>152</v>
      </c>
      <c r="L63" s="92"/>
      <c r="M63" s="80"/>
      <c r="N63" s="81"/>
      <c r="O63" s="94" t="s">
        <v>101</v>
      </c>
      <c r="P63" s="89"/>
      <c r="Q63" s="90">
        <f t="shared" ref="Q63:U63" si="209">Q62+Q51</f>
        <v>41</v>
      </c>
      <c r="R63" s="90">
        <f t="shared" si="209"/>
        <v>4</v>
      </c>
      <c r="S63" s="90">
        <f t="shared" si="209"/>
        <v>6</v>
      </c>
      <c r="T63" s="90">
        <f t="shared" si="209"/>
        <v>46</v>
      </c>
      <c r="U63" s="91">
        <f t="shared" si="209"/>
        <v>62</v>
      </c>
      <c r="V63" s="85"/>
      <c r="W63" s="80"/>
      <c r="X63" s="81"/>
      <c r="Y63" s="94" t="s">
        <v>101</v>
      </c>
      <c r="Z63" s="90">
        <f t="shared" ref="Z63:AD63" si="210">Z62+Z51</f>
        <v>58</v>
      </c>
      <c r="AA63" s="90">
        <f t="shared" si="210"/>
        <v>5</v>
      </c>
      <c r="AB63" s="90">
        <f t="shared" si="210"/>
        <v>8</v>
      </c>
      <c r="AC63" s="90">
        <f t="shared" si="210"/>
        <v>64.5</v>
      </c>
      <c r="AD63" s="91">
        <f t="shared" si="210"/>
        <v>95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234</v>
      </c>
      <c r="E65" s="62" t="s">
        <v>235</v>
      </c>
      <c r="F65" s="55" t="b">
        <v>1</v>
      </c>
      <c r="G65" s="57">
        <v>3</v>
      </c>
      <c r="H65" s="57">
        <v>0</v>
      </c>
      <c r="I65" s="57">
        <v>1</v>
      </c>
      <c r="J65" s="58">
        <f t="shared" ref="J65:J73" si="211">IF(G65="","",G65+(H65+I65)/2)</f>
        <v>3.5</v>
      </c>
      <c r="K65" s="59">
        <v>4</v>
      </c>
      <c r="L65" s="60"/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INM302</v>
      </c>
      <c r="Y65" s="62" t="str">
        <f t="shared" si="213"/>
        <v>Hidroloji</v>
      </c>
      <c r="Z65" s="57">
        <f t="shared" ref="Z65:AB65" si="214">IF($F65=TRUE,G65,"")</f>
        <v>3</v>
      </c>
      <c r="AA65" s="57">
        <f t="shared" si="214"/>
        <v>0</v>
      </c>
      <c r="AB65" s="57">
        <f t="shared" si="214"/>
        <v>1</v>
      </c>
      <c r="AC65" s="58">
        <f t="shared" ref="AC65:AC73" si="215">IF(Z65="","",Z65+(AA65+AB65)/2)</f>
        <v>3.5</v>
      </c>
      <c r="AD65" s="59">
        <f t="shared" ref="AD65:AE65" si="216">IF($F65=TRUE,K65,"")</f>
        <v>4</v>
      </c>
      <c r="AE65" s="60">
        <f t="shared" si="216"/>
        <v>0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4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236</v>
      </c>
      <c r="E66" s="62" t="s">
        <v>237</v>
      </c>
      <c r="F66" s="55" t="b">
        <v>1</v>
      </c>
      <c r="G66" s="57">
        <v>3</v>
      </c>
      <c r="H66" s="57">
        <v>1</v>
      </c>
      <c r="I66" s="57">
        <v>0</v>
      </c>
      <c r="J66" s="58">
        <f t="shared" si="211"/>
        <v>3.5</v>
      </c>
      <c r="K66" s="59">
        <v>5</v>
      </c>
      <c r="L66" s="60" t="s">
        <v>238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INM304</v>
      </c>
      <c r="Y66" s="62" t="str">
        <f t="shared" si="223"/>
        <v>Yapı Statiği II</v>
      </c>
      <c r="Z66" s="57">
        <f t="shared" ref="Z66:AB66" si="224">IF($F66=TRUE,G66,"")</f>
        <v>3</v>
      </c>
      <c r="AA66" s="57">
        <f t="shared" si="224"/>
        <v>1</v>
      </c>
      <c r="AB66" s="57">
        <f t="shared" si="224"/>
        <v>0</v>
      </c>
      <c r="AC66" s="58">
        <f t="shared" si="215"/>
        <v>3.5</v>
      </c>
      <c r="AD66" s="59">
        <f t="shared" ref="AD66:AE66" si="225">IF($F66=TRUE,K66,"")</f>
        <v>5</v>
      </c>
      <c r="AE66" s="60" t="str">
        <f t="shared" si="225"/>
        <v>INM 303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5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239</v>
      </c>
      <c r="E67" s="62" t="s">
        <v>240</v>
      </c>
      <c r="F67" s="55" t="b">
        <v>1</v>
      </c>
      <c r="G67" s="57">
        <v>3</v>
      </c>
      <c r="H67" s="57">
        <v>1</v>
      </c>
      <c r="I67" s="57">
        <v>0</v>
      </c>
      <c r="J67" s="58">
        <f t="shared" si="211"/>
        <v>3.5</v>
      </c>
      <c r="K67" s="59">
        <v>5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INM306</v>
      </c>
      <c r="Y67" s="62" t="str">
        <f t="shared" si="226"/>
        <v>Karayolu Mühendisliği</v>
      </c>
      <c r="Z67" s="57">
        <f t="shared" ref="Z67:AB67" si="227">IF($F67=TRUE,G67,"")</f>
        <v>3</v>
      </c>
      <c r="AA67" s="57">
        <f t="shared" si="227"/>
        <v>1</v>
      </c>
      <c r="AB67" s="57">
        <f t="shared" si="227"/>
        <v>0</v>
      </c>
      <c r="AC67" s="58">
        <f t="shared" si="215"/>
        <v>3.5</v>
      </c>
      <c r="AD67" s="59">
        <f t="shared" ref="AD67:AE67" si="228">IF($F67=TRUE,K67,"")</f>
        <v>5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5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241</v>
      </c>
      <c r="E68" s="62" t="s">
        <v>242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INM308</v>
      </c>
      <c r="Y68" s="62" t="str">
        <f t="shared" si="229"/>
        <v>Temel Mühendisliği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243</v>
      </c>
      <c r="E69" s="62" t="s">
        <v>244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INM310</v>
      </c>
      <c r="Y69" s="62" t="str">
        <f t="shared" si="232"/>
        <v>Betonarme 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245</v>
      </c>
      <c r="E70" s="62" t="s">
        <v>246</v>
      </c>
      <c r="F70" s="55" t="b">
        <v>1</v>
      </c>
      <c r="G70" s="57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INM312</v>
      </c>
      <c r="Y70" s="62" t="str">
        <f t="shared" si="235"/>
        <v>Çelik Yapılar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136</v>
      </c>
      <c r="E71" s="62" t="s">
        <v>137</v>
      </c>
      <c r="F71" s="55" t="b">
        <v>0</v>
      </c>
      <c r="G71" s="57">
        <v>2</v>
      </c>
      <c r="H71" s="57">
        <v>0</v>
      </c>
      <c r="I71" s="57">
        <v>0</v>
      </c>
      <c r="J71" s="58">
        <f t="shared" si="211"/>
        <v>2</v>
      </c>
      <c r="K71" s="59">
        <v>2</v>
      </c>
      <c r="L71" s="60"/>
      <c r="M71" s="52">
        <f t="shared" si="221"/>
        <v>7</v>
      </c>
      <c r="N71" s="61" t="s">
        <v>136</v>
      </c>
      <c r="O71" s="62" t="s">
        <v>137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2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2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20</v>
      </c>
      <c r="H74" s="75">
        <f t="shared" si="247"/>
        <v>2</v>
      </c>
      <c r="I74" s="75">
        <f t="shared" si="247"/>
        <v>1</v>
      </c>
      <c r="J74" s="75">
        <f t="shared" si="247"/>
        <v>21.5</v>
      </c>
      <c r="K74" s="76">
        <f t="shared" si="247"/>
        <v>28</v>
      </c>
      <c r="L74" s="77"/>
      <c r="M74" s="72"/>
      <c r="N74" s="73"/>
      <c r="O74" s="78" t="s">
        <v>40</v>
      </c>
      <c r="P74" s="74"/>
      <c r="Q74" s="74">
        <f t="shared" ref="Q74:U74" si="248">+SUM(Q65:Q73)</f>
        <v>2</v>
      </c>
      <c r="R74" s="75">
        <f t="shared" si="248"/>
        <v>0</v>
      </c>
      <c r="S74" s="75">
        <f t="shared" si="248"/>
        <v>0</v>
      </c>
      <c r="T74" s="75">
        <f t="shared" si="248"/>
        <v>2</v>
      </c>
      <c r="U74" s="76">
        <f t="shared" si="248"/>
        <v>2</v>
      </c>
      <c r="V74" s="77"/>
      <c r="W74" s="72"/>
      <c r="X74" s="73"/>
      <c r="Y74" s="78" t="s">
        <v>40</v>
      </c>
      <c r="Z74" s="74">
        <f t="shared" ref="Z74:AD74" si="249">+SUM(Z65:Z73)</f>
        <v>18</v>
      </c>
      <c r="AA74" s="75">
        <f t="shared" si="249"/>
        <v>2</v>
      </c>
      <c r="AB74" s="75">
        <f t="shared" si="249"/>
        <v>1</v>
      </c>
      <c r="AC74" s="75">
        <f t="shared" si="249"/>
        <v>19.5</v>
      </c>
      <c r="AD74" s="76">
        <f t="shared" si="249"/>
        <v>26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117</v>
      </c>
      <c r="H75" s="90">
        <f t="shared" si="250"/>
        <v>13</v>
      </c>
      <c r="I75" s="90">
        <f t="shared" si="250"/>
        <v>13</v>
      </c>
      <c r="J75" s="90">
        <f t="shared" si="250"/>
        <v>130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43</v>
      </c>
      <c r="R75" s="90">
        <f t="shared" si="251"/>
        <v>4</v>
      </c>
      <c r="S75" s="90">
        <f t="shared" si="251"/>
        <v>6</v>
      </c>
      <c r="T75" s="90">
        <f t="shared" si="251"/>
        <v>48</v>
      </c>
      <c r="U75" s="91">
        <f t="shared" si="251"/>
        <v>64</v>
      </c>
      <c r="V75" s="85"/>
      <c r="W75" s="80"/>
      <c r="X75" s="81"/>
      <c r="Y75" s="94" t="s">
        <v>101</v>
      </c>
      <c r="Z75" s="90">
        <f t="shared" ref="Z75:AD75" si="252">Z74+Z63</f>
        <v>76</v>
      </c>
      <c r="AA75" s="90">
        <f t="shared" si="252"/>
        <v>7</v>
      </c>
      <c r="AB75" s="90">
        <f t="shared" si="252"/>
        <v>9</v>
      </c>
      <c r="AC75" s="90">
        <f t="shared" si="252"/>
        <v>84</v>
      </c>
      <c r="AD75" s="91">
        <f t="shared" si="252"/>
        <v>121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247</v>
      </c>
      <c r="E77" s="62" t="s">
        <v>248</v>
      </c>
      <c r="F77" s="55" t="b">
        <v>1</v>
      </c>
      <c r="G77" s="57">
        <v>2</v>
      </c>
      <c r="H77" s="57">
        <v>2</v>
      </c>
      <c r="I77" s="57">
        <v>0</v>
      </c>
      <c r="J77" s="58">
        <f t="shared" ref="J77:J85" si="253">IF(G77="","",G77+(H77+I77)/2)</f>
        <v>3</v>
      </c>
      <c r="K77" s="59">
        <v>5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INM401</v>
      </c>
      <c r="Y77" s="62" t="str">
        <f t="shared" si="255"/>
        <v>Su Kaynakları</v>
      </c>
      <c r="Z77" s="57">
        <f t="shared" ref="Z77:AB77" si="256">IF($F77=TRUE,G77,"")</f>
        <v>2</v>
      </c>
      <c r="AA77" s="57">
        <f t="shared" si="256"/>
        <v>2</v>
      </c>
      <c r="AB77" s="57">
        <f t="shared" si="256"/>
        <v>0</v>
      </c>
      <c r="AC77" s="58">
        <f t="shared" ref="AC77:AC85" si="257">IF(Z77="","",Z77+(AA77+AB77)/2)</f>
        <v>3</v>
      </c>
      <c r="AD77" s="59">
        <f t="shared" ref="AD77:AE77" si="258">IF($F77=TRUE,K77,"")</f>
        <v>5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5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249</v>
      </c>
      <c r="E78" s="62" t="s">
        <v>250</v>
      </c>
      <c r="F78" s="55" t="b">
        <v>1</v>
      </c>
      <c r="G78" s="57">
        <v>3</v>
      </c>
      <c r="H78" s="57">
        <v>0</v>
      </c>
      <c r="I78" s="57">
        <v>0</v>
      </c>
      <c r="J78" s="58">
        <f t="shared" si="253"/>
        <v>3</v>
      </c>
      <c r="K78" s="59">
        <v>6</v>
      </c>
      <c r="L78" s="60" t="s">
        <v>251</v>
      </c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INM403</v>
      </c>
      <c r="Y78" s="62" t="str">
        <f t="shared" si="265"/>
        <v>Betonarme II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6</v>
      </c>
      <c r="AE78" s="60" t="str">
        <f t="shared" si="267"/>
        <v>INM 310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6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252</v>
      </c>
      <c r="E79" s="62" t="s">
        <v>253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59">
        <v>4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INM405</v>
      </c>
      <c r="Y79" s="62" t="str">
        <f t="shared" si="268"/>
        <v>Yapım Mühendisliği ve İşletmesi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4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4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254</v>
      </c>
      <c r="E80" s="62" t="s">
        <v>255</v>
      </c>
      <c r="F80" s="55" t="b">
        <v>1</v>
      </c>
      <c r="G80" s="57">
        <v>3</v>
      </c>
      <c r="H80" s="57">
        <v>0</v>
      </c>
      <c r="I80" s="57">
        <v>0</v>
      </c>
      <c r="J80" s="58">
        <f t="shared" si="253"/>
        <v>3</v>
      </c>
      <c r="K80" s="95">
        <v>3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INS451</v>
      </c>
      <c r="Y80" s="62" t="str">
        <f t="shared" si="271"/>
        <v>Bölüm Seçmeli Ders IV
Staj II</v>
      </c>
      <c r="Z80" s="57">
        <f t="shared" ref="Z80:AB80" si="272">IF($F80=TRUE,G80,"")</f>
        <v>3</v>
      </c>
      <c r="AA80" s="57">
        <f t="shared" si="272"/>
        <v>0</v>
      </c>
      <c r="AB80" s="57">
        <f t="shared" si="272"/>
        <v>0</v>
      </c>
      <c r="AC80" s="58">
        <f t="shared" si="257"/>
        <v>3</v>
      </c>
      <c r="AD80" s="59">
        <f t="shared" ref="AD80:AE80" si="273">IF($F80=TRUE,K80,"")</f>
        <v>3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3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256</v>
      </c>
      <c r="E81" s="62" t="s">
        <v>147</v>
      </c>
      <c r="F81" s="55" t="b">
        <v>1</v>
      </c>
      <c r="G81" s="57">
        <v>3</v>
      </c>
      <c r="H81" s="57">
        <v>0</v>
      </c>
      <c r="I81" s="57">
        <v>0</v>
      </c>
      <c r="J81" s="58">
        <f t="shared" si="253"/>
        <v>3</v>
      </c>
      <c r="K81" s="59">
        <v>4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INS453</v>
      </c>
      <c r="Y81" s="62" t="str">
        <f t="shared" si="274"/>
        <v>Bölüm Seçmeli Ders V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4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4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257</v>
      </c>
      <c r="E82" s="62" t="s">
        <v>149</v>
      </c>
      <c r="F82" s="55" t="b">
        <v>1</v>
      </c>
      <c r="G82" s="57">
        <v>3</v>
      </c>
      <c r="H82" s="57">
        <v>0</v>
      </c>
      <c r="I82" s="57">
        <v>0</v>
      </c>
      <c r="J82" s="58">
        <f t="shared" si="253"/>
        <v>3</v>
      </c>
      <c r="K82" s="59">
        <v>4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INS455</v>
      </c>
      <c r="Y82" s="62" t="str">
        <f t="shared" si="277"/>
        <v>Bölüm Seçmeli Ders VI</v>
      </c>
      <c r="Z82" s="57">
        <f t="shared" ref="Z82:AB82" si="278">IF($F82=TRUE,G82,"")</f>
        <v>3</v>
      </c>
      <c r="AA82" s="57">
        <f t="shared" si="278"/>
        <v>0</v>
      </c>
      <c r="AB82" s="57">
        <f t="shared" si="278"/>
        <v>0</v>
      </c>
      <c r="AC82" s="58">
        <f t="shared" si="257"/>
        <v>3</v>
      </c>
      <c r="AD82" s="59">
        <f t="shared" ref="AD82:AE82" si="279">IF($F82=TRUE,K82,"")</f>
        <v>4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4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154</v>
      </c>
      <c r="E83" s="62" t="s">
        <v>258</v>
      </c>
      <c r="F83" s="55" t="b">
        <v>0</v>
      </c>
      <c r="G83" s="57">
        <v>3</v>
      </c>
      <c r="H83" s="57">
        <v>0</v>
      </c>
      <c r="I83" s="57">
        <v>0</v>
      </c>
      <c r="J83" s="58">
        <f t="shared" si="253"/>
        <v>3</v>
      </c>
      <c r="K83" s="59">
        <v>4</v>
      </c>
      <c r="L83" s="60"/>
      <c r="M83" s="52">
        <f t="shared" si="263"/>
        <v>7</v>
      </c>
      <c r="N83" s="61" t="s">
        <v>197</v>
      </c>
      <c r="O83" s="62" t="s">
        <v>155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4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20</v>
      </c>
      <c r="H86" s="75">
        <f t="shared" si="289"/>
        <v>2</v>
      </c>
      <c r="I86" s="75">
        <f t="shared" si="289"/>
        <v>0</v>
      </c>
      <c r="J86" s="75">
        <f t="shared" si="289"/>
        <v>21</v>
      </c>
      <c r="K86" s="76">
        <f t="shared" si="289"/>
        <v>30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17</v>
      </c>
      <c r="AA86" s="75">
        <f t="shared" si="291"/>
        <v>2</v>
      </c>
      <c r="AB86" s="75">
        <f t="shared" si="291"/>
        <v>0</v>
      </c>
      <c r="AC86" s="75">
        <f t="shared" si="291"/>
        <v>18</v>
      </c>
      <c r="AD86" s="76">
        <f t="shared" si="291"/>
        <v>26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137</v>
      </c>
      <c r="H87" s="90">
        <f t="shared" si="292"/>
        <v>15</v>
      </c>
      <c r="I87" s="90">
        <f t="shared" si="292"/>
        <v>13</v>
      </c>
      <c r="J87" s="90">
        <f t="shared" si="292"/>
        <v>151</v>
      </c>
      <c r="K87" s="91">
        <f t="shared" si="292"/>
        <v>210</v>
      </c>
      <c r="L87" s="92"/>
      <c r="M87" s="80"/>
      <c r="N87" s="81"/>
      <c r="O87" s="94" t="s">
        <v>101</v>
      </c>
      <c r="P87" s="89"/>
      <c r="Q87" s="90">
        <f t="shared" ref="Q87:U87" si="293">Q86+Q75</f>
        <v>46</v>
      </c>
      <c r="R87" s="90">
        <f t="shared" si="293"/>
        <v>4</v>
      </c>
      <c r="S87" s="90">
        <f t="shared" si="293"/>
        <v>6</v>
      </c>
      <c r="T87" s="90">
        <f t="shared" si="293"/>
        <v>51</v>
      </c>
      <c r="U87" s="91">
        <f t="shared" si="293"/>
        <v>68</v>
      </c>
      <c r="V87" s="85"/>
      <c r="W87" s="80"/>
      <c r="X87" s="81"/>
      <c r="Y87" s="94" t="s">
        <v>101</v>
      </c>
      <c r="Z87" s="90">
        <f t="shared" ref="Z87:AD87" si="294">Z86+Z75</f>
        <v>93</v>
      </c>
      <c r="AA87" s="90">
        <f t="shared" si="294"/>
        <v>9</v>
      </c>
      <c r="AB87" s="90">
        <f t="shared" si="294"/>
        <v>9</v>
      </c>
      <c r="AC87" s="90">
        <f t="shared" si="294"/>
        <v>102</v>
      </c>
      <c r="AD87" s="91">
        <f t="shared" si="294"/>
        <v>147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259</v>
      </c>
      <c r="E89" s="62" t="s">
        <v>260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9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INS452</v>
      </c>
      <c r="Y89" s="62" t="str">
        <f t="shared" si="297"/>
        <v>Bölüm Seçmeli Ders VII
Tasarım Dersi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9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9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261</v>
      </c>
      <c r="E90" s="62" t="s">
        <v>262</v>
      </c>
      <c r="F90" s="55" t="b">
        <v>1</v>
      </c>
      <c r="G90" s="57">
        <v>3</v>
      </c>
      <c r="H90" s="57">
        <v>0</v>
      </c>
      <c r="I90" s="57">
        <v>0</v>
      </c>
      <c r="J90" s="58">
        <f t="shared" si="295"/>
        <v>3</v>
      </c>
      <c r="K90" s="59">
        <v>8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INS454</v>
      </c>
      <c r="Y90" s="62" t="str">
        <f t="shared" si="307"/>
        <v>Bölüm Seçmeli Ders VIII
Bitirme Çalışması</v>
      </c>
      <c r="Z90" s="57">
        <f t="shared" ref="Z90:AB90" si="308">IF($F90=TRUE,G90,"")</f>
        <v>3</v>
      </c>
      <c r="AA90" s="57">
        <f t="shared" si="308"/>
        <v>0</v>
      </c>
      <c r="AB90" s="57">
        <f t="shared" si="308"/>
        <v>0</v>
      </c>
      <c r="AC90" s="58">
        <f t="shared" si="299"/>
        <v>3</v>
      </c>
      <c r="AD90" s="59">
        <f t="shared" ref="AD90:AE90" si="309">IF($F90=TRUE,K90,"")</f>
        <v>8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8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263</v>
      </c>
      <c r="E91" s="62" t="s">
        <v>167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INS456</v>
      </c>
      <c r="Y91" s="62" t="str">
        <f t="shared" si="310"/>
        <v>Bölüm Seçmeli Ders IX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264</v>
      </c>
      <c r="E92" s="62" t="s">
        <v>169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INS458</v>
      </c>
      <c r="Y92" s="62" t="str">
        <f t="shared" si="313"/>
        <v>Bölüm Seçmeli Ders 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152</v>
      </c>
      <c r="E93" s="62" t="s">
        <v>153</v>
      </c>
      <c r="F93" s="55" t="b">
        <v>0</v>
      </c>
      <c r="G93" s="57">
        <v>2</v>
      </c>
      <c r="H93" s="57">
        <v>0</v>
      </c>
      <c r="I93" s="57">
        <v>0</v>
      </c>
      <c r="J93" s="58">
        <f t="shared" si="295"/>
        <v>2</v>
      </c>
      <c r="K93" s="59">
        <v>2</v>
      </c>
      <c r="L93" s="60"/>
      <c r="M93" s="52">
        <f t="shared" si="305"/>
        <v>5</v>
      </c>
      <c r="N93" s="61" t="s">
        <v>152</v>
      </c>
      <c r="O93" s="62" t="s">
        <v>153</v>
      </c>
      <c r="P93" s="57" t="b">
        <v>0</v>
      </c>
      <c r="Q93" s="57">
        <v>2</v>
      </c>
      <c r="R93" s="57">
        <v>0</v>
      </c>
      <c r="S93" s="57">
        <v>0</v>
      </c>
      <c r="T93" s="58">
        <f t="shared" si="296"/>
        <v>2</v>
      </c>
      <c r="U93" s="59">
        <v>2</v>
      </c>
      <c r="V93" s="60"/>
      <c r="W93" s="52">
        <f t="shared" si="306"/>
        <v>5</v>
      </c>
      <c r="X93" s="61" t="str">
        <f t="shared" ref="X93:Y93" si="316">IF($F93=TRUE,D93,"")</f>
        <v/>
      </c>
      <c r="Y93" s="62" t="str">
        <f t="shared" si="316"/>
        <v/>
      </c>
      <c r="Z93" s="57" t="str">
        <f t="shared" ref="Z93:AB93" si="317">IF($F93=TRUE,G93,"")</f>
        <v/>
      </c>
      <c r="AA93" s="57" t="str">
        <f t="shared" si="317"/>
        <v/>
      </c>
      <c r="AB93" s="57" t="str">
        <f t="shared" si="317"/>
        <v/>
      </c>
      <c r="AC93" s="58" t="str">
        <f t="shared" si="299"/>
        <v/>
      </c>
      <c r="AD93" s="59" t="str">
        <f t="shared" ref="AD93:AE93" si="318">IF($F93=TRUE,K93,"")</f>
        <v/>
      </c>
      <c r="AE93" s="60" t="str">
        <f t="shared" si="318"/>
        <v/>
      </c>
      <c r="AF93" s="63"/>
      <c r="AG93" s="67">
        <f t="shared" si="301"/>
        <v>0</v>
      </c>
      <c r="AH93" s="68">
        <f t="shared" si="302"/>
        <v>2</v>
      </c>
      <c r="AI93" s="63">
        <f t="shared" si="303"/>
        <v>0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61" t="s">
        <v>174</v>
      </c>
      <c r="E94" s="62" t="s">
        <v>175</v>
      </c>
      <c r="F94" s="55" t="b">
        <v>0</v>
      </c>
      <c r="G94" s="57">
        <v>2</v>
      </c>
      <c r="H94" s="57">
        <v>0</v>
      </c>
      <c r="I94" s="57">
        <v>0</v>
      </c>
      <c r="J94" s="58">
        <f t="shared" si="295"/>
        <v>2</v>
      </c>
      <c r="K94" s="59">
        <v>3</v>
      </c>
      <c r="L94" s="60"/>
      <c r="M94" s="52">
        <f t="shared" si="305"/>
        <v>6</v>
      </c>
      <c r="N94" s="61" t="s">
        <v>133</v>
      </c>
      <c r="O94" s="62" t="s">
        <v>175</v>
      </c>
      <c r="P94" s="57" t="b">
        <v>0</v>
      </c>
      <c r="Q94" s="57">
        <v>2</v>
      </c>
      <c r="R94" s="57">
        <v>0</v>
      </c>
      <c r="S94" s="57">
        <v>0</v>
      </c>
      <c r="T94" s="58">
        <f t="shared" si="296"/>
        <v>2</v>
      </c>
      <c r="U94" s="59">
        <v>3</v>
      </c>
      <c r="V94" s="60"/>
      <c r="W94" s="52">
        <f t="shared" si="306"/>
        <v>6</v>
      </c>
      <c r="X94" s="61" t="str">
        <f t="shared" ref="X94:Y94" si="319">IF($F94=TRUE,D94,"")</f>
        <v/>
      </c>
      <c r="Y94" s="62" t="str">
        <f t="shared" si="319"/>
        <v/>
      </c>
      <c r="Z94" s="57" t="str">
        <f t="shared" ref="Z94:AB94" si="320">IF($F94=TRUE,G94,"")</f>
        <v/>
      </c>
      <c r="AA94" s="57" t="str">
        <f t="shared" si="320"/>
        <v/>
      </c>
      <c r="AB94" s="57" t="str">
        <f t="shared" si="320"/>
        <v/>
      </c>
      <c r="AC94" s="58" t="str">
        <f t="shared" si="299"/>
        <v/>
      </c>
      <c r="AD94" s="59" t="str">
        <f t="shared" ref="AD94:AE94" si="321">IF($F94=TRUE,K94,"")</f>
        <v/>
      </c>
      <c r="AE94" s="60" t="str">
        <f t="shared" si="321"/>
        <v/>
      </c>
      <c r="AF94" s="63"/>
      <c r="AG94" s="67">
        <f t="shared" si="301"/>
        <v>0</v>
      </c>
      <c r="AH94" s="68">
        <f t="shared" si="302"/>
        <v>3</v>
      </c>
      <c r="AI94" s="63">
        <f t="shared" si="303"/>
        <v>0</v>
      </c>
      <c r="AJ94" s="9"/>
    </row>
    <row r="95" spans="1:36" ht="14.25" customHeight="1" x14ac:dyDescent="0.3">
      <c r="A95" s="309"/>
      <c r="B95" s="306"/>
      <c r="C95" s="52" t="str">
        <f t="shared" si="304"/>
        <v/>
      </c>
      <c r="D95" s="61"/>
      <c r="E95" s="62"/>
      <c r="F95" s="55" t="b">
        <v>0</v>
      </c>
      <c r="G95" s="57"/>
      <c r="H95" s="57"/>
      <c r="I95" s="57"/>
      <c r="J95" s="58" t="str">
        <f t="shared" si="295"/>
        <v/>
      </c>
      <c r="K95" s="59"/>
      <c r="L95" s="60"/>
      <c r="M95" s="52" t="str">
        <f t="shared" si="305"/>
        <v/>
      </c>
      <c r="N95" s="61" t="str">
        <f>IF(O95="","",VLOOKUP(O95,İ!$C$101:$K$157,2,0))</f>
        <v/>
      </c>
      <c r="O95" s="62"/>
      <c r="P95" s="57"/>
      <c r="Q95" s="57" t="str">
        <f>IF(O95="","",VLOOKUP(O95,İ!$C$101:$K$157,4,0))</f>
        <v/>
      </c>
      <c r="R95" s="57" t="str">
        <f>IF(O95="","",VLOOKUP(O95,İ!$C$101:$K$157,5,0))</f>
        <v/>
      </c>
      <c r="S95" s="57" t="str">
        <f>IF(O95="","",VLOOKUP(O95,İ!$C$101:$K$157,6,0))</f>
        <v/>
      </c>
      <c r="T95" s="58" t="str">
        <f t="shared" si="296"/>
        <v/>
      </c>
      <c r="U95" s="59" t="str">
        <f>IF(O95="","",VLOOKUP(O95,İ!$C$101:$K$157,8,0))</f>
        <v/>
      </c>
      <c r="V95" s="60" t="str">
        <f>IF(O95="","",VLOOKUP(O95,İ!$C$101:$K$157,9,0))</f>
        <v/>
      </c>
      <c r="W95" s="52" t="str">
        <f t="shared" si="306"/>
        <v/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78" t="s">
        <v>40</v>
      </c>
      <c r="F98" s="78"/>
      <c r="G98" s="74">
        <f t="shared" ref="G98:K98" si="331">+SUM(G89:G97)</f>
        <v>16</v>
      </c>
      <c r="H98" s="75">
        <f t="shared" si="331"/>
        <v>0</v>
      </c>
      <c r="I98" s="75">
        <f t="shared" si="331"/>
        <v>0</v>
      </c>
      <c r="J98" s="75">
        <f t="shared" si="331"/>
        <v>16</v>
      </c>
      <c r="K98" s="76">
        <f t="shared" si="331"/>
        <v>30</v>
      </c>
      <c r="L98" s="77"/>
      <c r="M98" s="72"/>
      <c r="N98" s="73"/>
      <c r="O98" s="78" t="s">
        <v>40</v>
      </c>
      <c r="P98" s="74"/>
      <c r="Q98" s="74">
        <f t="shared" ref="Q98:U98" si="332">+SUM(Q89:Q97)</f>
        <v>4</v>
      </c>
      <c r="R98" s="75">
        <f t="shared" si="332"/>
        <v>0</v>
      </c>
      <c r="S98" s="75">
        <f t="shared" si="332"/>
        <v>0</v>
      </c>
      <c r="T98" s="75">
        <f t="shared" si="332"/>
        <v>4</v>
      </c>
      <c r="U98" s="76">
        <f t="shared" si="332"/>
        <v>5</v>
      </c>
      <c r="V98" s="77"/>
      <c r="W98" s="72"/>
      <c r="X98" s="73"/>
      <c r="Y98" s="78" t="s">
        <v>40</v>
      </c>
      <c r="Z98" s="74">
        <f t="shared" ref="Z98:AD98" si="333">+SUM(Z89:Z97)</f>
        <v>12</v>
      </c>
      <c r="AA98" s="75">
        <f t="shared" si="333"/>
        <v>0</v>
      </c>
      <c r="AB98" s="75">
        <f t="shared" si="333"/>
        <v>0</v>
      </c>
      <c r="AC98" s="75">
        <f t="shared" si="333"/>
        <v>12</v>
      </c>
      <c r="AD98" s="76">
        <f t="shared" si="333"/>
        <v>25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94" t="s">
        <v>41</v>
      </c>
      <c r="F99" s="110"/>
      <c r="G99" s="96">
        <f t="shared" ref="G99:K99" si="334">G98+G87</f>
        <v>153</v>
      </c>
      <c r="H99" s="96">
        <f t="shared" si="334"/>
        <v>15</v>
      </c>
      <c r="I99" s="96">
        <f t="shared" si="334"/>
        <v>13</v>
      </c>
      <c r="J99" s="96">
        <f t="shared" si="334"/>
        <v>167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50</v>
      </c>
      <c r="R99" s="96">
        <f t="shared" si="335"/>
        <v>4</v>
      </c>
      <c r="S99" s="96">
        <f t="shared" si="335"/>
        <v>6</v>
      </c>
      <c r="T99" s="96">
        <f t="shared" si="335"/>
        <v>55</v>
      </c>
      <c r="U99" s="97">
        <f t="shared" si="335"/>
        <v>73</v>
      </c>
      <c r="V99" s="85"/>
      <c r="W99" s="80"/>
      <c r="X99" s="81"/>
      <c r="Y99" s="94" t="s">
        <v>101</v>
      </c>
      <c r="Z99" s="96">
        <f t="shared" ref="Z99:AD99" si="336">Z98+Z87</f>
        <v>105</v>
      </c>
      <c r="AA99" s="96">
        <f t="shared" si="336"/>
        <v>9</v>
      </c>
      <c r="AB99" s="96">
        <f t="shared" si="336"/>
        <v>9</v>
      </c>
      <c r="AC99" s="96">
        <f t="shared" si="336"/>
        <v>114</v>
      </c>
      <c r="AD99" s="97">
        <f t="shared" si="336"/>
        <v>172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3">
    <mergeCell ref="B53:B63"/>
    <mergeCell ref="A76:A99"/>
    <mergeCell ref="B77:B87"/>
    <mergeCell ref="B89:B99"/>
    <mergeCell ref="A52:A75"/>
    <mergeCell ref="B65:B75"/>
    <mergeCell ref="E2:F2"/>
    <mergeCell ref="A4:A27"/>
    <mergeCell ref="B5:B15"/>
    <mergeCell ref="B17:B27"/>
    <mergeCell ref="A28:A51"/>
    <mergeCell ref="B29:B39"/>
    <mergeCell ref="B41:B51"/>
  </mergeCells>
  <conditionalFormatting sqref="E2 O2 Y2">
    <cfRule type="containsText" dxfId="466" priority="1" operator="containsText" text="MAKİNE">
      <formula>NOT(ISERROR(SEARCH(("MAKİNE"),(E2))))</formula>
    </cfRule>
    <cfRule type="containsText" dxfId="465" priority="2" operator="containsText" text="İNŞAAT">
      <formula>NOT(ISERROR(SEARCH(("İNŞAAT"),(E2))))</formula>
    </cfRule>
    <cfRule type="containsText" dxfId="464" priority="3" operator="containsText" text="ELEKTRİK">
      <formula>NOT(ISERROR(SEARCH(("ELEKTRİK"),(E2))))</formula>
    </cfRule>
    <cfRule type="containsText" dxfId="463" priority="4" operator="containsText" text="BİLGİSAYAR">
      <formula>NOT(ISERROR(SEARCH(("BİLGİSAYAR"),(E2))))</formula>
    </cfRule>
    <cfRule type="containsText" dxfId="462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461" priority="6">
      <formula>$AG5=1</formula>
    </cfRule>
  </conditionalFormatting>
  <conditionalFormatting sqref="L2">
    <cfRule type="cellIs" dxfId="460" priority="7" operator="equal">
      <formula>240</formula>
    </cfRule>
    <cfRule type="cellIs" dxfId="459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00"/>
    <pageSetUpPr fitToPage="1"/>
  </sheetPr>
  <dimension ref="A1:AJ1000"/>
  <sheetViews>
    <sheetView showGridLines="0" workbookViewId="0">
      <pane xSplit="12" ySplit="3" topLeftCell="M4" activePane="bottomRight" state="frozen"/>
      <selection pane="topRight" activeCell="M1" sqref="M1"/>
      <selection pane="bottomLeft" activeCell="A4" sqref="A4"/>
      <selection pane="bottomRight" activeCell="M4" sqref="M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5" width="5.88671875" hidden="1" customWidth="1"/>
    <col min="36" max="36" width="5.88671875" customWidth="1"/>
  </cols>
  <sheetData>
    <row r="1" spans="1:36" ht="14.25" customHeight="1" x14ac:dyDescent="0.3">
      <c r="A1" s="1"/>
      <c r="B1" s="2" t="s">
        <v>267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COUNTA(D5:D13,D17:D25,D29:D37,D41:D49,D53:D61,D65:D73,D77:D85,D89:D97)</f>
        <v>57</v>
      </c>
      <c r="E2" s="313" t="s">
        <v>212</v>
      </c>
      <c r="F2" s="314"/>
      <c r="G2" s="14">
        <f t="shared" ref="G2:K2" si="0">G99</f>
        <v>153</v>
      </c>
      <c r="H2" s="15">
        <f t="shared" si="0"/>
        <v>15</v>
      </c>
      <c r="I2" s="15">
        <f t="shared" si="0"/>
        <v>13</v>
      </c>
      <c r="J2" s="16">
        <f t="shared" si="0"/>
        <v>167</v>
      </c>
      <c r="K2" s="17">
        <f t="shared" si="0"/>
        <v>240</v>
      </c>
      <c r="L2" s="18">
        <f>U2+AD2</f>
        <v>240</v>
      </c>
      <c r="M2" s="12"/>
      <c r="N2" s="19">
        <v>23</v>
      </c>
      <c r="O2" s="20" t="s">
        <v>200</v>
      </c>
      <c r="P2" s="21"/>
      <c r="Q2" s="21"/>
      <c r="R2" s="21"/>
      <c r="S2" s="21"/>
      <c r="T2" s="22"/>
      <c r="U2" s="17">
        <f>SUM(AH5:AH13,AH17:AH25,AH29:AH37,AH41:AH49,AH53:AH61,AH65:AH73,AH77:AH85,AH89:AH97)</f>
        <v>79</v>
      </c>
      <c r="V2" s="23"/>
      <c r="W2" s="12"/>
      <c r="X2" s="19">
        <v>34</v>
      </c>
      <c r="Y2" s="20" t="s">
        <v>212</v>
      </c>
      <c r="Z2" s="21"/>
      <c r="AA2" s="21"/>
      <c r="AB2" s="21"/>
      <c r="AC2" s="22"/>
      <c r="AD2" s="17">
        <f>SUM(AI5:AI13,AI17:AI25,AI29:AI37,AI41:AI49,AI53:AI61,AI65:AI73,AI77:AI85,AI89:AI97)</f>
        <v>161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61" t="s">
        <v>20</v>
      </c>
      <c r="E5" s="62" t="s">
        <v>21</v>
      </c>
      <c r="F5" s="55" t="b">
        <v>0</v>
      </c>
      <c r="G5" s="57">
        <v>4</v>
      </c>
      <c r="H5" s="57">
        <v>0</v>
      </c>
      <c r="I5" s="57">
        <v>0</v>
      </c>
      <c r="J5" s="58">
        <f t="shared" ref="J5:J13" si="1">IF(G5="","",G5+(H5+I5)/2)</f>
        <v>4</v>
      </c>
      <c r="K5" s="59">
        <v>6</v>
      </c>
      <c r="L5" s="60"/>
      <c r="M5" s="52">
        <f>IF($D5="","",1)</f>
        <v>1</v>
      </c>
      <c r="N5" s="61" t="s">
        <v>20</v>
      </c>
      <c r="O5" s="62" t="s">
        <v>21</v>
      </c>
      <c r="P5" s="57" t="b">
        <v>0</v>
      </c>
      <c r="Q5" s="57">
        <v>4</v>
      </c>
      <c r="R5" s="57">
        <v>0</v>
      </c>
      <c r="S5" s="57">
        <v>0</v>
      </c>
      <c r="T5" s="58">
        <f t="shared" ref="T5:T13" si="2">IF(Q5="","",Q5+(R5+S5)/2)</f>
        <v>4</v>
      </c>
      <c r="U5" s="59">
        <v>6</v>
      </c>
      <c r="V5" s="60"/>
      <c r="W5" s="52">
        <f>IF($D5="","",1)</f>
        <v>1</v>
      </c>
      <c r="X5" s="61" t="str">
        <f t="shared" ref="X5:Y5" si="3">IF($F5=TRUE,D5,"")</f>
        <v/>
      </c>
      <c r="Y5" s="62" t="str">
        <f t="shared" si="3"/>
        <v/>
      </c>
      <c r="Z5" s="57" t="str">
        <f t="shared" ref="Z5:AB5" si="4">IF($F5=TRUE,G5,"")</f>
        <v/>
      </c>
      <c r="AA5" s="57" t="str">
        <f t="shared" si="4"/>
        <v/>
      </c>
      <c r="AB5" s="57" t="str">
        <f t="shared" si="4"/>
        <v/>
      </c>
      <c r="AC5" s="58" t="str">
        <f t="shared" ref="AC5:AC13" si="5">IF(Z5="","",Z5+(AA5+AB5)/2)</f>
        <v/>
      </c>
      <c r="AD5" s="59" t="str">
        <f t="shared" ref="AD5:AE5" si="6">IF($F5=TRUE,K5,"")</f>
        <v/>
      </c>
      <c r="AE5" s="60" t="str">
        <f t="shared" si="6"/>
        <v/>
      </c>
      <c r="AF5" s="63"/>
      <c r="AG5" s="64">
        <f t="shared" ref="AG5:AG13" si="7">IF(OR(AND(E5&lt;&gt;"",O5="",Y5=""),AND(E5&lt;&gt;"",O5&lt;&gt;"",Y5&lt;&gt;"")),1,0)</f>
        <v>0</v>
      </c>
      <c r="AH5" s="65">
        <f t="shared" ref="AH5:AH13" si="8">IF(O5="",0,K5)</f>
        <v>6</v>
      </c>
      <c r="AI5" s="66">
        <f t="shared" ref="AI5:AI13" si="9">IF(Y5="",0,AD5)</f>
        <v>0</v>
      </c>
      <c r="AJ5" s="9"/>
    </row>
    <row r="6" spans="1:36" ht="14.25" customHeight="1" x14ac:dyDescent="0.3">
      <c r="A6" s="309"/>
      <c r="B6" s="306"/>
      <c r="C6" s="52">
        <f t="shared" ref="C6:C13" si="10">IF($D6="","",MAX(C$5:C5)+1)</f>
        <v>2</v>
      </c>
      <c r="D6" s="61" t="s">
        <v>22</v>
      </c>
      <c r="E6" s="62" t="s">
        <v>23</v>
      </c>
      <c r="F6" s="55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3" si="11">IF($D6="","",MAX(M$5:M5)+1)</f>
        <v>2</v>
      </c>
      <c r="N6" s="61" t="s">
        <v>22</v>
      </c>
      <c r="O6" s="62" t="s">
        <v>23</v>
      </c>
      <c r="P6" s="57" t="b">
        <v>0</v>
      </c>
      <c r="Q6" s="57">
        <v>3</v>
      </c>
      <c r="R6" s="57">
        <v>0</v>
      </c>
      <c r="S6" s="57">
        <v>2</v>
      </c>
      <c r="T6" s="58">
        <f t="shared" si="2"/>
        <v>4</v>
      </c>
      <c r="U6" s="59">
        <v>6</v>
      </c>
      <c r="V6" s="60"/>
      <c r="W6" s="52">
        <f t="shared" ref="W6:W13" si="12">IF($D6="","",MAX(W$5:W5)+1)</f>
        <v>2</v>
      </c>
      <c r="X6" s="61" t="str">
        <f t="shared" ref="X6:Y6" si="13">IF($F6=TRUE,D6,"")</f>
        <v/>
      </c>
      <c r="Y6" s="62" t="str">
        <f t="shared" si="13"/>
        <v/>
      </c>
      <c r="Z6" s="57" t="str">
        <f t="shared" ref="Z6:AB6" si="14">IF($F6=TRUE,G6,"")</f>
        <v/>
      </c>
      <c r="AA6" s="57" t="str">
        <f t="shared" si="14"/>
        <v/>
      </c>
      <c r="AB6" s="57" t="str">
        <f t="shared" si="14"/>
        <v/>
      </c>
      <c r="AC6" s="58" t="str">
        <f t="shared" si="5"/>
        <v/>
      </c>
      <c r="AD6" s="59" t="str">
        <f t="shared" ref="AD6:AE6" si="15">IF($F6=TRUE,K6,"")</f>
        <v/>
      </c>
      <c r="AE6" s="60" t="str">
        <f t="shared" si="15"/>
        <v/>
      </c>
      <c r="AF6" s="63"/>
      <c r="AG6" s="67">
        <f t="shared" si="7"/>
        <v>0</v>
      </c>
      <c r="AH6" s="68">
        <f t="shared" si="8"/>
        <v>6</v>
      </c>
      <c r="AI6" s="63">
        <f t="shared" si="9"/>
        <v>0</v>
      </c>
      <c r="AJ6" s="9"/>
    </row>
    <row r="7" spans="1:36" ht="14.25" customHeight="1" x14ac:dyDescent="0.3">
      <c r="A7" s="309"/>
      <c r="B7" s="306"/>
      <c r="C7" s="52">
        <f t="shared" si="10"/>
        <v>3</v>
      </c>
      <c r="D7" s="61" t="s">
        <v>24</v>
      </c>
      <c r="E7" s="62" t="s">
        <v>25</v>
      </c>
      <c r="F7" s="55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11"/>
        <v>3</v>
      </c>
      <c r="N7" s="61" t="s">
        <v>24</v>
      </c>
      <c r="O7" s="62" t="s">
        <v>25</v>
      </c>
      <c r="P7" s="57" t="b">
        <v>0</v>
      </c>
      <c r="Q7" s="57">
        <v>3</v>
      </c>
      <c r="R7" s="57">
        <v>0</v>
      </c>
      <c r="S7" s="57">
        <v>2</v>
      </c>
      <c r="T7" s="58">
        <f t="shared" si="2"/>
        <v>4</v>
      </c>
      <c r="U7" s="59">
        <v>5</v>
      </c>
      <c r="V7" s="60"/>
      <c r="W7" s="52">
        <f t="shared" si="12"/>
        <v>3</v>
      </c>
      <c r="X7" s="61" t="str">
        <f t="shared" ref="X7:Y7" si="16">IF($F7=TRUE,D7,"")</f>
        <v/>
      </c>
      <c r="Y7" s="62" t="str">
        <f t="shared" si="16"/>
        <v/>
      </c>
      <c r="Z7" s="57" t="str">
        <f t="shared" ref="Z7:AB7" si="17">IF($F7=TRUE,G7,"")</f>
        <v/>
      </c>
      <c r="AA7" s="57" t="str">
        <f t="shared" si="17"/>
        <v/>
      </c>
      <c r="AB7" s="57" t="str">
        <f t="shared" si="17"/>
        <v/>
      </c>
      <c r="AC7" s="58" t="str">
        <f t="shared" si="5"/>
        <v/>
      </c>
      <c r="AD7" s="59" t="str">
        <f t="shared" ref="AD7:AE7" si="18">IF($F7=TRUE,K7,"")</f>
        <v/>
      </c>
      <c r="AE7" s="60" t="str">
        <f t="shared" si="18"/>
        <v/>
      </c>
      <c r="AF7" s="63"/>
      <c r="AG7" s="67">
        <f t="shared" si="7"/>
        <v>0</v>
      </c>
      <c r="AH7" s="68">
        <f t="shared" si="8"/>
        <v>5</v>
      </c>
      <c r="AI7" s="63">
        <f t="shared" si="9"/>
        <v>0</v>
      </c>
      <c r="AJ7" s="9"/>
    </row>
    <row r="8" spans="1:36" ht="14.25" customHeight="1" x14ac:dyDescent="0.3">
      <c r="A8" s="309"/>
      <c r="B8" s="306"/>
      <c r="C8" s="52">
        <f t="shared" si="10"/>
        <v>4</v>
      </c>
      <c r="D8" s="61" t="s">
        <v>28</v>
      </c>
      <c r="E8" s="62" t="s">
        <v>29</v>
      </c>
      <c r="F8" s="55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9">
        <v>2</v>
      </c>
      <c r="L8" s="60"/>
      <c r="M8" s="52">
        <f t="shared" si="11"/>
        <v>4</v>
      </c>
      <c r="N8" s="61" t="s">
        <v>201</v>
      </c>
      <c r="O8" s="62" t="s">
        <v>202</v>
      </c>
      <c r="P8" s="57" t="b">
        <v>0</v>
      </c>
      <c r="Q8" s="57">
        <v>2</v>
      </c>
      <c r="R8" s="57">
        <v>0</v>
      </c>
      <c r="S8" s="57">
        <v>0</v>
      </c>
      <c r="T8" s="58">
        <f t="shared" si="2"/>
        <v>2</v>
      </c>
      <c r="U8" s="59">
        <v>2</v>
      </c>
      <c r="V8" s="60"/>
      <c r="W8" s="52">
        <f t="shared" si="12"/>
        <v>4</v>
      </c>
      <c r="X8" s="61" t="str">
        <f t="shared" ref="X8:Y8" si="19">IF($F8=TRUE,D8,"")</f>
        <v/>
      </c>
      <c r="Y8" s="62" t="str">
        <f t="shared" si="19"/>
        <v/>
      </c>
      <c r="Z8" s="57" t="str">
        <f t="shared" ref="Z8:AB8" si="20">IF($F8=TRUE,G8,"")</f>
        <v/>
      </c>
      <c r="AA8" s="57" t="str">
        <f t="shared" si="20"/>
        <v/>
      </c>
      <c r="AB8" s="57" t="str">
        <f t="shared" si="20"/>
        <v/>
      </c>
      <c r="AC8" s="58" t="str">
        <f t="shared" si="5"/>
        <v/>
      </c>
      <c r="AD8" s="59" t="str">
        <f t="shared" ref="AD8:AE8" si="21">IF($F8=TRUE,K8,"")</f>
        <v/>
      </c>
      <c r="AE8" s="60" t="str">
        <f t="shared" si="21"/>
        <v/>
      </c>
      <c r="AF8" s="63"/>
      <c r="AG8" s="67">
        <f t="shared" si="7"/>
        <v>0</v>
      </c>
      <c r="AH8" s="68">
        <f t="shared" si="8"/>
        <v>2</v>
      </c>
      <c r="AI8" s="63">
        <f t="shared" si="9"/>
        <v>0</v>
      </c>
      <c r="AJ8" s="9"/>
    </row>
    <row r="9" spans="1:36" ht="14.25" customHeight="1" x14ac:dyDescent="0.3">
      <c r="A9" s="309"/>
      <c r="B9" s="306"/>
      <c r="C9" s="52">
        <f t="shared" si="10"/>
        <v>5</v>
      </c>
      <c r="D9" s="61" t="s">
        <v>36</v>
      </c>
      <c r="E9" s="62" t="s">
        <v>37</v>
      </c>
      <c r="F9" s="55" t="b">
        <v>1</v>
      </c>
      <c r="G9" s="57">
        <v>2</v>
      </c>
      <c r="H9" s="57">
        <v>2</v>
      </c>
      <c r="I9" s="57">
        <v>0</v>
      </c>
      <c r="J9" s="58">
        <f t="shared" si="1"/>
        <v>3</v>
      </c>
      <c r="K9" s="59">
        <v>5</v>
      </c>
      <c r="L9" s="60"/>
      <c r="M9" s="52">
        <f t="shared" si="11"/>
        <v>5</v>
      </c>
      <c r="N9" s="61"/>
      <c r="O9" s="62"/>
      <c r="P9" s="57"/>
      <c r="Q9" s="57"/>
      <c r="R9" s="57"/>
      <c r="S9" s="57"/>
      <c r="T9" s="58" t="str">
        <f t="shared" si="2"/>
        <v/>
      </c>
      <c r="U9" s="59"/>
      <c r="V9" s="60" t="str">
        <f>IF(O9="","",VLOOKUP(O9,İ!$C$101:$K$157,9,0))</f>
        <v/>
      </c>
      <c r="W9" s="52">
        <f t="shared" si="12"/>
        <v>5</v>
      </c>
      <c r="X9" s="61" t="str">
        <f t="shared" ref="X9:Y9" si="22">IF($F9=TRUE,D9,"")</f>
        <v>INM103</v>
      </c>
      <c r="Y9" s="62" t="str">
        <f t="shared" si="22"/>
        <v>Bilgisayar Destekli Teknik Resim</v>
      </c>
      <c r="Z9" s="57">
        <f t="shared" ref="Z9:AB9" si="23">IF($F9=TRUE,G9,"")</f>
        <v>2</v>
      </c>
      <c r="AA9" s="57">
        <f t="shared" si="23"/>
        <v>2</v>
      </c>
      <c r="AB9" s="57">
        <f t="shared" si="23"/>
        <v>0</v>
      </c>
      <c r="AC9" s="58">
        <f t="shared" si="5"/>
        <v>3</v>
      </c>
      <c r="AD9" s="59">
        <f t="shared" ref="AD9:AE9" si="24">IF($F9=TRUE,K9,"")</f>
        <v>5</v>
      </c>
      <c r="AE9" s="60">
        <f t="shared" si="24"/>
        <v>0</v>
      </c>
      <c r="AF9" s="63"/>
      <c r="AG9" s="67">
        <f t="shared" si="7"/>
        <v>0</v>
      </c>
      <c r="AH9" s="68">
        <f t="shared" si="8"/>
        <v>0</v>
      </c>
      <c r="AI9" s="63">
        <f t="shared" si="9"/>
        <v>5</v>
      </c>
      <c r="AJ9" s="9"/>
    </row>
    <row r="10" spans="1:36" ht="14.25" customHeight="1" x14ac:dyDescent="0.3">
      <c r="A10" s="309"/>
      <c r="B10" s="306"/>
      <c r="C10" s="52">
        <f t="shared" si="10"/>
        <v>6</v>
      </c>
      <c r="D10" s="61" t="s">
        <v>32</v>
      </c>
      <c r="E10" s="62" t="s">
        <v>33</v>
      </c>
      <c r="F10" s="55" t="b">
        <v>0</v>
      </c>
      <c r="G10" s="57">
        <v>1</v>
      </c>
      <c r="H10" s="57">
        <v>2</v>
      </c>
      <c r="I10" s="57">
        <v>0</v>
      </c>
      <c r="J10" s="58">
        <f t="shared" si="1"/>
        <v>2</v>
      </c>
      <c r="K10" s="59">
        <v>2</v>
      </c>
      <c r="L10" s="60"/>
      <c r="M10" s="52">
        <f t="shared" si="11"/>
        <v>6</v>
      </c>
      <c r="N10" s="61" t="s">
        <v>32</v>
      </c>
      <c r="O10" s="62" t="s">
        <v>33</v>
      </c>
      <c r="P10" s="57" t="b">
        <v>0</v>
      </c>
      <c r="Q10" s="57">
        <v>1</v>
      </c>
      <c r="R10" s="57">
        <v>2</v>
      </c>
      <c r="S10" s="57">
        <v>0</v>
      </c>
      <c r="T10" s="58">
        <f t="shared" si="2"/>
        <v>2</v>
      </c>
      <c r="U10" s="59">
        <v>2</v>
      </c>
      <c r="V10" s="60"/>
      <c r="W10" s="52">
        <f t="shared" si="12"/>
        <v>6</v>
      </c>
      <c r="X10" s="61" t="str">
        <f t="shared" ref="X10:Y10" si="25">IF($F10=TRUE,D10,"")</f>
        <v/>
      </c>
      <c r="Y10" s="62" t="str">
        <f t="shared" si="25"/>
        <v/>
      </c>
      <c r="Z10" s="57" t="str">
        <f t="shared" ref="Z10:AB10" si="26">IF($F10=TRUE,G10,"")</f>
        <v/>
      </c>
      <c r="AA10" s="57" t="str">
        <f t="shared" si="26"/>
        <v/>
      </c>
      <c r="AB10" s="57" t="str">
        <f t="shared" si="26"/>
        <v/>
      </c>
      <c r="AC10" s="58" t="str">
        <f t="shared" si="5"/>
        <v/>
      </c>
      <c r="AD10" s="59" t="str">
        <f t="shared" ref="AD10:AE10" si="27">IF($F10=TRUE,K10,"")</f>
        <v/>
      </c>
      <c r="AE10" s="60" t="str">
        <f t="shared" si="27"/>
        <v/>
      </c>
      <c r="AF10" s="63"/>
      <c r="AG10" s="67">
        <f t="shared" si="7"/>
        <v>0</v>
      </c>
      <c r="AH10" s="68">
        <f t="shared" si="8"/>
        <v>2</v>
      </c>
      <c r="AI10" s="63">
        <f t="shared" si="9"/>
        <v>0</v>
      </c>
      <c r="AJ10" s="9"/>
    </row>
    <row r="11" spans="1:36" ht="14.25" customHeight="1" x14ac:dyDescent="0.3">
      <c r="A11" s="309"/>
      <c r="B11" s="306"/>
      <c r="C11" s="52">
        <f t="shared" si="10"/>
        <v>7</v>
      </c>
      <c r="D11" s="61" t="s">
        <v>38</v>
      </c>
      <c r="E11" s="62" t="s">
        <v>39</v>
      </c>
      <c r="F11" s="55" t="b">
        <v>0</v>
      </c>
      <c r="G11" s="57">
        <v>2</v>
      </c>
      <c r="H11" s="57">
        <v>1</v>
      </c>
      <c r="I11" s="57">
        <v>0</v>
      </c>
      <c r="J11" s="58">
        <f t="shared" si="1"/>
        <v>2.5</v>
      </c>
      <c r="K11" s="59">
        <v>2</v>
      </c>
      <c r="L11" s="60"/>
      <c r="M11" s="52">
        <f t="shared" si="11"/>
        <v>7</v>
      </c>
      <c r="N11" s="61" t="s">
        <v>38</v>
      </c>
      <c r="O11" s="62" t="s">
        <v>39</v>
      </c>
      <c r="P11" s="57" t="b">
        <v>0</v>
      </c>
      <c r="Q11" s="57">
        <v>2</v>
      </c>
      <c r="R11" s="57">
        <v>1</v>
      </c>
      <c r="S11" s="57">
        <v>0</v>
      </c>
      <c r="T11" s="58">
        <f t="shared" si="2"/>
        <v>2.5</v>
      </c>
      <c r="U11" s="59">
        <v>2</v>
      </c>
      <c r="V11" s="60"/>
      <c r="W11" s="52">
        <f t="shared" si="12"/>
        <v>7</v>
      </c>
      <c r="X11" s="61" t="str">
        <f t="shared" ref="X11:Y11" si="28">IF($F11=TRUE,D11,"")</f>
        <v/>
      </c>
      <c r="Y11" s="62" t="str">
        <f t="shared" si="28"/>
        <v/>
      </c>
      <c r="Z11" s="57" t="str">
        <f t="shared" ref="Z11:AB11" si="29">IF($F11=TRUE,G11,"")</f>
        <v/>
      </c>
      <c r="AA11" s="57" t="str">
        <f t="shared" si="29"/>
        <v/>
      </c>
      <c r="AB11" s="57" t="str">
        <f t="shared" si="29"/>
        <v/>
      </c>
      <c r="AC11" s="58" t="str">
        <f t="shared" si="5"/>
        <v/>
      </c>
      <c r="AD11" s="59" t="str">
        <f t="shared" ref="AD11:AE11" si="30">IF($F11=TRUE,K11,"")</f>
        <v/>
      </c>
      <c r="AE11" s="60" t="str">
        <f t="shared" si="30"/>
        <v/>
      </c>
      <c r="AF11" s="63"/>
      <c r="AG11" s="67">
        <f t="shared" si="7"/>
        <v>0</v>
      </c>
      <c r="AH11" s="68">
        <f t="shared" si="8"/>
        <v>2</v>
      </c>
      <c r="AI11" s="63">
        <f t="shared" si="9"/>
        <v>0</v>
      </c>
      <c r="AJ11" s="9"/>
    </row>
    <row r="12" spans="1:36" ht="14.25" customHeight="1" x14ac:dyDescent="0.3">
      <c r="A12" s="309"/>
      <c r="B12" s="306"/>
      <c r="C12" s="52" t="str">
        <f t="shared" si="10"/>
        <v/>
      </c>
      <c r="D12" s="61"/>
      <c r="E12" s="62"/>
      <c r="F12" s="55" t="b">
        <v>0</v>
      </c>
      <c r="G12" s="57"/>
      <c r="H12" s="57"/>
      <c r="I12" s="57"/>
      <c r="J12" s="58" t="str">
        <f t="shared" si="1"/>
        <v/>
      </c>
      <c r="K12" s="59"/>
      <c r="L12" s="60"/>
      <c r="M12" s="52" t="str">
        <f t="shared" si="11"/>
        <v/>
      </c>
      <c r="N12" s="61"/>
      <c r="O12" s="62"/>
      <c r="P12" s="57"/>
      <c r="Q12" s="57"/>
      <c r="R12" s="57"/>
      <c r="S12" s="57"/>
      <c r="T12" s="58" t="str">
        <f t="shared" si="2"/>
        <v/>
      </c>
      <c r="U12" s="59"/>
      <c r="V12" s="60" t="str">
        <f>IF(O12="","",VLOOKUP(O12,İ!$C$101:$K$157,9,0))</f>
        <v/>
      </c>
      <c r="W12" s="52" t="str">
        <f t="shared" si="12"/>
        <v/>
      </c>
      <c r="X12" s="61" t="str">
        <f t="shared" ref="X12:Y12" si="31">IF($F12=TRUE,D12,"")</f>
        <v/>
      </c>
      <c r="Y12" s="62" t="str">
        <f t="shared" si="31"/>
        <v/>
      </c>
      <c r="Z12" s="57" t="str">
        <f t="shared" ref="Z12:AB12" si="32">IF($F12=TRUE,G12,"")</f>
        <v/>
      </c>
      <c r="AA12" s="57" t="str">
        <f t="shared" si="32"/>
        <v/>
      </c>
      <c r="AB12" s="57" t="str">
        <f t="shared" si="32"/>
        <v/>
      </c>
      <c r="AC12" s="58" t="str">
        <f t="shared" si="5"/>
        <v/>
      </c>
      <c r="AD12" s="59" t="str">
        <f t="shared" ref="AD12:AE12" si="33">IF($F12=TRUE,K12,"")</f>
        <v/>
      </c>
      <c r="AE12" s="60" t="str">
        <f t="shared" si="33"/>
        <v/>
      </c>
      <c r="AF12" s="63"/>
      <c r="AG12" s="67">
        <f t="shared" si="7"/>
        <v>0</v>
      </c>
      <c r="AH12" s="68">
        <f t="shared" si="8"/>
        <v>0</v>
      </c>
      <c r="AI12" s="63">
        <f t="shared" si="9"/>
        <v>0</v>
      </c>
      <c r="AJ12" s="9"/>
    </row>
    <row r="13" spans="1:36" ht="14.25" customHeight="1" x14ac:dyDescent="0.3">
      <c r="A13" s="309"/>
      <c r="B13" s="306"/>
      <c r="C13" s="52" t="str">
        <f t="shared" si="10"/>
        <v/>
      </c>
      <c r="D13" s="61"/>
      <c r="E13" s="62"/>
      <c r="F13" s="55" t="b">
        <v>0</v>
      </c>
      <c r="G13" s="57"/>
      <c r="H13" s="57"/>
      <c r="I13" s="57"/>
      <c r="J13" s="58" t="str">
        <f t="shared" si="1"/>
        <v/>
      </c>
      <c r="K13" s="59"/>
      <c r="L13" s="60"/>
      <c r="M13" s="52" t="str">
        <f t="shared" si="11"/>
        <v/>
      </c>
      <c r="N13" s="61" t="str">
        <f>IF(O13="","",VLOOKUP(O13,İ!$C$101:$K$157,2,0))</f>
        <v/>
      </c>
      <c r="O13" s="62"/>
      <c r="P13" s="57"/>
      <c r="Q13" s="57" t="str">
        <f>IF(O13="","",VLOOKUP(O13,İ!$C$101:$K$157,4,0))</f>
        <v/>
      </c>
      <c r="R13" s="57" t="str">
        <f>IF(O13="","",VLOOKUP(O13,İ!$C$101:$K$157,5,0))</f>
        <v/>
      </c>
      <c r="S13" s="57" t="str">
        <f>IF(O13="","",VLOOKUP(O13,İ!$C$101:$K$157,6,0))</f>
        <v/>
      </c>
      <c r="T13" s="58" t="str">
        <f t="shared" si="2"/>
        <v/>
      </c>
      <c r="U13" s="59" t="str">
        <f>IF(O13="","",VLOOKUP(O13,İ!$C$101:$K$157,8,0))</f>
        <v/>
      </c>
      <c r="V13" s="60" t="str">
        <f>IF(O13="","",VLOOKUP(O13,İ!$C$101:$K$157,9,0))</f>
        <v/>
      </c>
      <c r="W13" s="52" t="str">
        <f t="shared" si="12"/>
        <v/>
      </c>
      <c r="X13" s="61" t="str">
        <f t="shared" ref="X13:Y13" si="34">IF($F13=TRUE,D13,"")</f>
        <v/>
      </c>
      <c r="Y13" s="62" t="str">
        <f t="shared" si="34"/>
        <v/>
      </c>
      <c r="Z13" s="57" t="str">
        <f t="shared" ref="Z13:AB13" si="35">IF($F13=TRUE,G13,"")</f>
        <v/>
      </c>
      <c r="AA13" s="57" t="str">
        <f t="shared" si="35"/>
        <v/>
      </c>
      <c r="AB13" s="57" t="str">
        <f t="shared" si="35"/>
        <v/>
      </c>
      <c r="AC13" s="58" t="str">
        <f t="shared" si="5"/>
        <v/>
      </c>
      <c r="AD13" s="59" t="str">
        <f t="shared" ref="AD13:AE13" si="36">IF($F13=TRUE,K13,"")</f>
        <v/>
      </c>
      <c r="AE13" s="60" t="str">
        <f t="shared" si="36"/>
        <v/>
      </c>
      <c r="AF13" s="63"/>
      <c r="AG13" s="69">
        <f t="shared" si="7"/>
        <v>0</v>
      </c>
      <c r="AH13" s="70">
        <f t="shared" si="8"/>
        <v>0</v>
      </c>
      <c r="AI13" s="71">
        <f t="shared" si="9"/>
        <v>0</v>
      </c>
      <c r="AJ13" s="9"/>
    </row>
    <row r="14" spans="1:36" ht="14.25" customHeight="1" x14ac:dyDescent="0.3">
      <c r="A14" s="309"/>
      <c r="B14" s="306"/>
      <c r="C14" s="72"/>
      <c r="D14" s="73"/>
      <c r="E14" s="78" t="s">
        <v>40</v>
      </c>
      <c r="F14" s="78"/>
      <c r="G14" s="74">
        <f t="shared" ref="G14:K14" si="37">+SUM(G5:G13)</f>
        <v>17</v>
      </c>
      <c r="H14" s="75">
        <f t="shared" si="37"/>
        <v>5</v>
      </c>
      <c r="I14" s="75">
        <f t="shared" si="37"/>
        <v>4</v>
      </c>
      <c r="J14" s="75">
        <f t="shared" si="37"/>
        <v>21.5</v>
      </c>
      <c r="K14" s="76">
        <f t="shared" si="37"/>
        <v>28</v>
      </c>
      <c r="L14" s="77"/>
      <c r="M14" s="72"/>
      <c r="N14" s="73"/>
      <c r="O14" s="78" t="s">
        <v>40</v>
      </c>
      <c r="P14" s="74"/>
      <c r="Q14" s="74">
        <f t="shared" ref="Q14:U14" si="38">+SUM(Q5:Q13)</f>
        <v>15</v>
      </c>
      <c r="R14" s="75">
        <f t="shared" si="38"/>
        <v>3</v>
      </c>
      <c r="S14" s="75">
        <f t="shared" si="38"/>
        <v>4</v>
      </c>
      <c r="T14" s="75">
        <f t="shared" si="38"/>
        <v>18.5</v>
      </c>
      <c r="U14" s="76">
        <f t="shared" si="38"/>
        <v>23</v>
      </c>
      <c r="V14" s="77"/>
      <c r="W14" s="72"/>
      <c r="X14" s="73"/>
      <c r="Y14" s="78" t="s">
        <v>40</v>
      </c>
      <c r="Z14" s="74">
        <f t="shared" ref="Z14:AD14" si="39">+SUM(Z5:Z13)</f>
        <v>2</v>
      </c>
      <c r="AA14" s="75">
        <f t="shared" si="39"/>
        <v>2</v>
      </c>
      <c r="AB14" s="75">
        <f t="shared" si="39"/>
        <v>0</v>
      </c>
      <c r="AC14" s="75">
        <f t="shared" si="39"/>
        <v>3</v>
      </c>
      <c r="AD14" s="76">
        <f t="shared" si="39"/>
        <v>5</v>
      </c>
      <c r="AE14" s="77"/>
      <c r="AF14" s="40"/>
      <c r="AG14" s="79"/>
      <c r="AH14" s="40"/>
      <c r="AI14" s="40"/>
      <c r="AJ14" s="9"/>
    </row>
    <row r="15" spans="1:36" ht="14.25" customHeight="1" x14ac:dyDescent="0.3">
      <c r="A15" s="309"/>
      <c r="B15" s="307"/>
      <c r="C15" s="80"/>
      <c r="D15" s="87"/>
      <c r="E15" s="88" t="s">
        <v>41</v>
      </c>
      <c r="F15" s="110"/>
      <c r="G15" s="90">
        <f t="shared" ref="G15:K15" si="40">G14</f>
        <v>17</v>
      </c>
      <c r="H15" s="90">
        <f t="shared" si="40"/>
        <v>5</v>
      </c>
      <c r="I15" s="90">
        <f t="shared" si="40"/>
        <v>4</v>
      </c>
      <c r="J15" s="83">
        <f t="shared" si="40"/>
        <v>21.5</v>
      </c>
      <c r="K15" s="91">
        <f t="shared" si="40"/>
        <v>28</v>
      </c>
      <c r="L15" s="92"/>
      <c r="M15" s="86"/>
      <c r="N15" s="87"/>
      <c r="O15" s="88" t="s">
        <v>41</v>
      </c>
      <c r="P15" s="89"/>
      <c r="Q15" s="90">
        <f t="shared" ref="Q15:U15" si="41">Q14</f>
        <v>15</v>
      </c>
      <c r="R15" s="90">
        <f t="shared" si="41"/>
        <v>3</v>
      </c>
      <c r="S15" s="90">
        <f t="shared" si="41"/>
        <v>4</v>
      </c>
      <c r="T15" s="83">
        <f t="shared" si="41"/>
        <v>18.5</v>
      </c>
      <c r="U15" s="91">
        <f t="shared" si="41"/>
        <v>23</v>
      </c>
      <c r="V15" s="92"/>
      <c r="W15" s="86"/>
      <c r="X15" s="87"/>
      <c r="Y15" s="88" t="s">
        <v>41</v>
      </c>
      <c r="Z15" s="90">
        <f t="shared" ref="Z15:AD15" si="42">Z14</f>
        <v>2</v>
      </c>
      <c r="AA15" s="90">
        <f t="shared" si="42"/>
        <v>2</v>
      </c>
      <c r="AB15" s="90">
        <f t="shared" si="42"/>
        <v>0</v>
      </c>
      <c r="AC15" s="83">
        <f t="shared" si="42"/>
        <v>3</v>
      </c>
      <c r="AD15" s="91">
        <f t="shared" si="42"/>
        <v>5</v>
      </c>
      <c r="AE15" s="92"/>
      <c r="AF15" s="40"/>
      <c r="AG15" s="79"/>
      <c r="AH15" s="40"/>
      <c r="AI15" s="40"/>
      <c r="AJ15" s="9"/>
    </row>
    <row r="16" spans="1:36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7" t="s">
        <v>15</v>
      </c>
      <c r="G16" s="45" t="s">
        <v>8</v>
      </c>
      <c r="H16" s="45" t="s">
        <v>9</v>
      </c>
      <c r="I16" s="45" t="s">
        <v>10</v>
      </c>
      <c r="J16" s="45" t="s">
        <v>11</v>
      </c>
      <c r="K16" s="45" t="s">
        <v>3</v>
      </c>
      <c r="L16" s="48" t="s">
        <v>12</v>
      </c>
      <c r="M16" s="45" t="s">
        <v>5</v>
      </c>
      <c r="N16" s="49" t="s">
        <v>6</v>
      </c>
      <c r="O16" s="49" t="s">
        <v>7</v>
      </c>
      <c r="P16" s="45"/>
      <c r="Q16" s="45" t="s">
        <v>8</v>
      </c>
      <c r="R16" s="45" t="s">
        <v>9</v>
      </c>
      <c r="S16" s="45" t="s">
        <v>10</v>
      </c>
      <c r="T16" s="45" t="s">
        <v>11</v>
      </c>
      <c r="U16" s="45" t="s">
        <v>3</v>
      </c>
      <c r="V16" s="48" t="s">
        <v>12</v>
      </c>
      <c r="W16" s="45" t="s">
        <v>5</v>
      </c>
      <c r="X16" s="49" t="s">
        <v>6</v>
      </c>
      <c r="Y16" s="49" t="s">
        <v>7</v>
      </c>
      <c r="Z16" s="45" t="s">
        <v>8</v>
      </c>
      <c r="AA16" s="45" t="s">
        <v>9</v>
      </c>
      <c r="AB16" s="45" t="s">
        <v>10</v>
      </c>
      <c r="AC16" s="45" t="s">
        <v>11</v>
      </c>
      <c r="AD16" s="45" t="s">
        <v>3</v>
      </c>
      <c r="AE16" s="48" t="s">
        <v>12</v>
      </c>
      <c r="AF16" s="50"/>
      <c r="AG16" s="93"/>
      <c r="AH16" s="50"/>
      <c r="AI16" s="50"/>
      <c r="AJ16" s="51"/>
    </row>
    <row r="17" spans="1:36" ht="14.25" customHeight="1" x14ac:dyDescent="0.3">
      <c r="A17" s="309"/>
      <c r="B17" s="305" t="s">
        <v>42</v>
      </c>
      <c r="C17" s="52">
        <f>IF($D17="","",1)</f>
        <v>1</v>
      </c>
      <c r="D17" s="61" t="s">
        <v>43</v>
      </c>
      <c r="E17" s="62" t="s">
        <v>44</v>
      </c>
      <c r="F17" s="55" t="b">
        <v>0</v>
      </c>
      <c r="G17" s="57">
        <v>4</v>
      </c>
      <c r="H17" s="57">
        <v>0</v>
      </c>
      <c r="I17" s="57">
        <v>0</v>
      </c>
      <c r="J17" s="58">
        <f t="shared" ref="J17:J25" si="43">IF(G17="","",G17+(H17+I17)/2)</f>
        <v>4</v>
      </c>
      <c r="K17" s="59">
        <v>6</v>
      </c>
      <c r="L17" s="60"/>
      <c r="M17" s="52">
        <f>IF($D17="","",1)</f>
        <v>1</v>
      </c>
      <c r="N17" s="61" t="s">
        <v>43</v>
      </c>
      <c r="O17" s="62" t="s">
        <v>44</v>
      </c>
      <c r="P17" s="57" t="b">
        <v>0</v>
      </c>
      <c r="Q17" s="57">
        <v>4</v>
      </c>
      <c r="R17" s="57">
        <v>0</v>
      </c>
      <c r="S17" s="57">
        <v>0</v>
      </c>
      <c r="T17" s="58">
        <f t="shared" ref="T17:T25" si="44">IF(Q17="","",Q17+(R17+S17)/2)</f>
        <v>4</v>
      </c>
      <c r="U17" s="59">
        <v>6</v>
      </c>
      <c r="V17" s="60"/>
      <c r="W17" s="52">
        <f>IF($D17="","",1)</f>
        <v>1</v>
      </c>
      <c r="X17" s="61" t="str">
        <f t="shared" ref="X17:Y17" si="45">IF($F17=TRUE,D17,"")</f>
        <v/>
      </c>
      <c r="Y17" s="62" t="str">
        <f t="shared" si="45"/>
        <v/>
      </c>
      <c r="Z17" s="57" t="str">
        <f t="shared" ref="Z17:AB17" si="46">IF($F17=TRUE,G17,"")</f>
        <v/>
      </c>
      <c r="AA17" s="57" t="str">
        <f t="shared" si="46"/>
        <v/>
      </c>
      <c r="AB17" s="57" t="str">
        <f t="shared" si="46"/>
        <v/>
      </c>
      <c r="AC17" s="58" t="str">
        <f t="shared" ref="AC17:AC25" si="47">IF(Z17="","",Z17+(AA17+AB17)/2)</f>
        <v/>
      </c>
      <c r="AD17" s="59" t="str">
        <f t="shared" ref="AD17:AE17" si="48">IF($F17=TRUE,K17,"")</f>
        <v/>
      </c>
      <c r="AE17" s="60" t="str">
        <f t="shared" si="48"/>
        <v/>
      </c>
      <c r="AF17" s="63"/>
      <c r="AG17" s="64">
        <f t="shared" ref="AG17:AG25" si="49">IF(OR(AND(E17&lt;&gt;"",O17="",Y17=""),AND(E17&lt;&gt;"",O17&lt;&gt;"",Y17&lt;&gt;"")),1,0)</f>
        <v>0</v>
      </c>
      <c r="AH17" s="65">
        <f t="shared" ref="AH17:AH25" si="50">IF(O17="",0,K17)</f>
        <v>6</v>
      </c>
      <c r="AI17" s="66">
        <f t="shared" ref="AI17:AI25" si="51">IF(Y17="",0,AD17)</f>
        <v>0</v>
      </c>
      <c r="AJ17" s="9"/>
    </row>
    <row r="18" spans="1:36" ht="14.25" customHeight="1" x14ac:dyDescent="0.3">
      <c r="A18" s="309"/>
      <c r="B18" s="306"/>
      <c r="C18" s="52">
        <f t="shared" ref="C18:C25" si="52">IF($D18="","",MAX(C$17:C17)+1)</f>
        <v>2</v>
      </c>
      <c r="D18" s="61" t="s">
        <v>45</v>
      </c>
      <c r="E18" s="62" t="s">
        <v>46</v>
      </c>
      <c r="F18" s="55" t="b">
        <v>0</v>
      </c>
      <c r="G18" s="57">
        <v>3</v>
      </c>
      <c r="H18" s="57">
        <v>0</v>
      </c>
      <c r="I18" s="57">
        <v>2</v>
      </c>
      <c r="J18" s="58">
        <f t="shared" si="43"/>
        <v>4</v>
      </c>
      <c r="K18" s="59">
        <v>6</v>
      </c>
      <c r="L18" s="60"/>
      <c r="M18" s="52">
        <f t="shared" ref="M18:M25" si="53">IF($D18="","",MAX(M$17:M17)+1)</f>
        <v>2</v>
      </c>
      <c r="N18" s="61" t="s">
        <v>45</v>
      </c>
      <c r="O18" s="62" t="s">
        <v>46</v>
      </c>
      <c r="P18" s="57" t="b">
        <v>0</v>
      </c>
      <c r="Q18" s="57">
        <v>3</v>
      </c>
      <c r="R18" s="57">
        <v>0</v>
      </c>
      <c r="S18" s="57">
        <v>2</v>
      </c>
      <c r="T18" s="58">
        <f t="shared" si="44"/>
        <v>4</v>
      </c>
      <c r="U18" s="59">
        <v>6</v>
      </c>
      <c r="V18" s="60"/>
      <c r="W18" s="52">
        <f t="shared" ref="W18:W25" si="54">IF($D18="","",MAX(W$17:W17)+1)</f>
        <v>2</v>
      </c>
      <c r="X18" s="61" t="str">
        <f t="shared" ref="X18:Y18" si="55">IF($F18=TRUE,D18,"")</f>
        <v/>
      </c>
      <c r="Y18" s="62" t="str">
        <f t="shared" si="55"/>
        <v/>
      </c>
      <c r="Z18" s="57" t="str">
        <f t="shared" ref="Z18:AB18" si="56">IF($F18=TRUE,G18,"")</f>
        <v/>
      </c>
      <c r="AA18" s="57" t="str">
        <f t="shared" si="56"/>
        <v/>
      </c>
      <c r="AB18" s="57" t="str">
        <f t="shared" si="56"/>
        <v/>
      </c>
      <c r="AC18" s="58" t="str">
        <f t="shared" si="47"/>
        <v/>
      </c>
      <c r="AD18" s="59" t="str">
        <f t="shared" ref="AD18:AE18" si="57">IF($F18=TRUE,K18,"")</f>
        <v/>
      </c>
      <c r="AE18" s="60" t="str">
        <f t="shared" si="57"/>
        <v/>
      </c>
      <c r="AF18" s="63"/>
      <c r="AG18" s="67">
        <f t="shared" si="49"/>
        <v>0</v>
      </c>
      <c r="AH18" s="68">
        <f t="shared" si="50"/>
        <v>6</v>
      </c>
      <c r="AI18" s="63">
        <f t="shared" si="51"/>
        <v>0</v>
      </c>
      <c r="AJ18" s="9"/>
    </row>
    <row r="19" spans="1:36" ht="14.25" customHeight="1" x14ac:dyDescent="0.3">
      <c r="A19" s="309"/>
      <c r="B19" s="306"/>
      <c r="C19" s="52">
        <f t="shared" si="52"/>
        <v>3</v>
      </c>
      <c r="D19" s="61" t="s">
        <v>49</v>
      </c>
      <c r="E19" s="62" t="s">
        <v>48</v>
      </c>
      <c r="F19" s="55" t="b">
        <v>1</v>
      </c>
      <c r="G19" s="57">
        <v>3</v>
      </c>
      <c r="H19" s="57">
        <v>0</v>
      </c>
      <c r="I19" s="57">
        <v>0</v>
      </c>
      <c r="J19" s="58">
        <f t="shared" si="43"/>
        <v>3</v>
      </c>
      <c r="K19" s="59">
        <v>5</v>
      </c>
      <c r="L19" s="60"/>
      <c r="M19" s="52">
        <f t="shared" si="53"/>
        <v>3</v>
      </c>
      <c r="N19" s="61"/>
      <c r="O19" s="62"/>
      <c r="P19" s="57"/>
      <c r="Q19" s="57"/>
      <c r="R19" s="57"/>
      <c r="S19" s="57"/>
      <c r="T19" s="58" t="str">
        <f t="shared" si="44"/>
        <v/>
      </c>
      <c r="U19" s="59"/>
      <c r="V19" s="60"/>
      <c r="W19" s="52">
        <f t="shared" si="54"/>
        <v>3</v>
      </c>
      <c r="X19" s="61" t="str">
        <f t="shared" ref="X19:Y19" si="58">IF($F19=TRUE,D19,"")</f>
        <v>INM102</v>
      </c>
      <c r="Y19" s="62" t="str">
        <f t="shared" si="58"/>
        <v>Statik</v>
      </c>
      <c r="Z19" s="57">
        <f t="shared" ref="Z19:AB19" si="59">IF($F19=TRUE,G19,"")</f>
        <v>3</v>
      </c>
      <c r="AA19" s="57">
        <f t="shared" si="59"/>
        <v>0</v>
      </c>
      <c r="AB19" s="57">
        <f t="shared" si="59"/>
        <v>0</v>
      </c>
      <c r="AC19" s="58">
        <f t="shared" si="47"/>
        <v>3</v>
      </c>
      <c r="AD19" s="59">
        <f t="shared" ref="AD19:AE19" si="60">IF($F19=TRUE,K19,"")</f>
        <v>5</v>
      </c>
      <c r="AE19" s="60">
        <f t="shared" si="60"/>
        <v>0</v>
      </c>
      <c r="AF19" s="63"/>
      <c r="AG19" s="67">
        <f t="shared" si="49"/>
        <v>0</v>
      </c>
      <c r="AH19" s="68">
        <f t="shared" si="50"/>
        <v>0</v>
      </c>
      <c r="AI19" s="63">
        <f t="shared" si="51"/>
        <v>5</v>
      </c>
      <c r="AJ19" s="9"/>
    </row>
    <row r="20" spans="1:36" ht="14.25" customHeight="1" x14ac:dyDescent="0.3">
      <c r="A20" s="309"/>
      <c r="B20" s="306"/>
      <c r="C20" s="52">
        <f t="shared" si="52"/>
        <v>4</v>
      </c>
      <c r="D20" s="61" t="s">
        <v>214</v>
      </c>
      <c r="E20" s="62" t="s">
        <v>215</v>
      </c>
      <c r="F20" s="55" t="b">
        <v>1</v>
      </c>
      <c r="G20" s="57">
        <v>3</v>
      </c>
      <c r="H20" s="57">
        <v>0</v>
      </c>
      <c r="I20" s="57">
        <v>0</v>
      </c>
      <c r="J20" s="58">
        <f t="shared" si="43"/>
        <v>3</v>
      </c>
      <c r="K20" s="59">
        <v>4</v>
      </c>
      <c r="L20" s="60"/>
      <c r="M20" s="52">
        <f t="shared" si="53"/>
        <v>4</v>
      </c>
      <c r="N20" s="61"/>
      <c r="O20" s="62"/>
      <c r="P20" s="57"/>
      <c r="Q20" s="57"/>
      <c r="R20" s="57"/>
      <c r="S20" s="57"/>
      <c r="T20" s="58" t="str">
        <f t="shared" si="44"/>
        <v/>
      </c>
      <c r="U20" s="59"/>
      <c r="V20" s="60" t="str">
        <f>IF(O20="","",VLOOKUP(O20,İ!$C$101:$K$157,9,0))</f>
        <v/>
      </c>
      <c r="W20" s="52">
        <f t="shared" si="54"/>
        <v>4</v>
      </c>
      <c r="X20" s="61" t="str">
        <f t="shared" ref="X20:Y20" si="61">IF($F20=TRUE,D20,"")</f>
        <v>INM104</v>
      </c>
      <c r="Y20" s="62" t="str">
        <f t="shared" si="61"/>
        <v>İnşaat Mühendisleri için Jeoloji</v>
      </c>
      <c r="Z20" s="57">
        <f t="shared" ref="Z20:AB20" si="62">IF($F20=TRUE,G20,"")</f>
        <v>3</v>
      </c>
      <c r="AA20" s="57">
        <f t="shared" si="62"/>
        <v>0</v>
      </c>
      <c r="AB20" s="57">
        <f t="shared" si="62"/>
        <v>0</v>
      </c>
      <c r="AC20" s="58">
        <f t="shared" si="47"/>
        <v>3</v>
      </c>
      <c r="AD20" s="59">
        <f t="shared" ref="AD20:AE20" si="63">IF($F20=TRUE,K20,"")</f>
        <v>4</v>
      </c>
      <c r="AE20" s="60">
        <f t="shared" si="63"/>
        <v>0</v>
      </c>
      <c r="AF20" s="63"/>
      <c r="AG20" s="67">
        <f t="shared" si="49"/>
        <v>0</v>
      </c>
      <c r="AH20" s="68">
        <f t="shared" si="50"/>
        <v>0</v>
      </c>
      <c r="AI20" s="63">
        <f t="shared" si="51"/>
        <v>4</v>
      </c>
      <c r="AJ20" s="9"/>
    </row>
    <row r="21" spans="1:36" ht="14.25" customHeight="1" x14ac:dyDescent="0.3">
      <c r="A21" s="309"/>
      <c r="B21" s="306"/>
      <c r="C21" s="52">
        <f t="shared" si="52"/>
        <v>5</v>
      </c>
      <c r="D21" s="61" t="s">
        <v>51</v>
      </c>
      <c r="E21" s="62" t="s">
        <v>52</v>
      </c>
      <c r="F21" s="55" t="b">
        <v>0</v>
      </c>
      <c r="G21" s="57">
        <v>1</v>
      </c>
      <c r="H21" s="57">
        <v>2</v>
      </c>
      <c r="I21" s="57">
        <v>0</v>
      </c>
      <c r="J21" s="58">
        <f t="shared" si="43"/>
        <v>2</v>
      </c>
      <c r="K21" s="59">
        <v>4</v>
      </c>
      <c r="L21" s="60"/>
      <c r="M21" s="52">
        <f t="shared" si="53"/>
        <v>5</v>
      </c>
      <c r="N21" s="61" t="s">
        <v>203</v>
      </c>
      <c r="O21" s="62" t="s">
        <v>188</v>
      </c>
      <c r="P21" s="57" t="s">
        <v>204</v>
      </c>
      <c r="Q21" s="57">
        <v>2</v>
      </c>
      <c r="R21" s="57">
        <v>2</v>
      </c>
      <c r="S21" s="57">
        <v>0</v>
      </c>
      <c r="T21" s="58">
        <f t="shared" si="44"/>
        <v>3</v>
      </c>
      <c r="U21" s="59">
        <v>5</v>
      </c>
      <c r="V21" s="60" t="s">
        <v>205</v>
      </c>
      <c r="W21" s="52">
        <f t="shared" si="54"/>
        <v>5</v>
      </c>
      <c r="X21" s="61" t="str">
        <f t="shared" ref="X21:Y21" si="64">IF($F21=TRUE,D21,"")</f>
        <v/>
      </c>
      <c r="Y21" s="62" t="str">
        <f t="shared" si="64"/>
        <v/>
      </c>
      <c r="Z21" s="57" t="str">
        <f t="shared" ref="Z21:AB21" si="65">IF($F21=TRUE,G21,"")</f>
        <v/>
      </c>
      <c r="AA21" s="57" t="str">
        <f t="shared" si="65"/>
        <v/>
      </c>
      <c r="AB21" s="57" t="str">
        <f t="shared" si="65"/>
        <v/>
      </c>
      <c r="AC21" s="58" t="str">
        <f t="shared" si="47"/>
        <v/>
      </c>
      <c r="AD21" s="59" t="str">
        <f t="shared" ref="AD21:AE21" si="66">IF($F21=TRUE,K21,"")</f>
        <v/>
      </c>
      <c r="AE21" s="60" t="str">
        <f t="shared" si="66"/>
        <v/>
      </c>
      <c r="AF21" s="63"/>
      <c r="AG21" s="67">
        <f t="shared" si="49"/>
        <v>0</v>
      </c>
      <c r="AH21" s="68">
        <f t="shared" si="50"/>
        <v>4</v>
      </c>
      <c r="AI21" s="63">
        <f t="shared" si="51"/>
        <v>0</v>
      </c>
      <c r="AJ21" s="9"/>
    </row>
    <row r="22" spans="1:36" ht="14.25" customHeight="1" x14ac:dyDescent="0.3">
      <c r="A22" s="309"/>
      <c r="B22" s="306"/>
      <c r="C22" s="52">
        <f t="shared" si="52"/>
        <v>6</v>
      </c>
      <c r="D22" s="61" t="s">
        <v>135</v>
      </c>
      <c r="E22" s="62" t="s">
        <v>134</v>
      </c>
      <c r="F22" s="55" t="b">
        <v>0</v>
      </c>
      <c r="G22" s="57">
        <v>2</v>
      </c>
      <c r="H22" s="57">
        <v>0</v>
      </c>
      <c r="I22" s="57">
        <v>0</v>
      </c>
      <c r="J22" s="58">
        <f t="shared" si="43"/>
        <v>2</v>
      </c>
      <c r="K22" s="59">
        <v>3</v>
      </c>
      <c r="L22" s="60"/>
      <c r="M22" s="52">
        <f t="shared" si="53"/>
        <v>6</v>
      </c>
      <c r="N22" s="61" t="s">
        <v>158</v>
      </c>
      <c r="O22" s="62" t="s">
        <v>134</v>
      </c>
      <c r="P22" s="57" t="b">
        <v>0</v>
      </c>
      <c r="Q22" s="57">
        <v>2</v>
      </c>
      <c r="R22" s="57">
        <v>0</v>
      </c>
      <c r="S22" s="57">
        <v>0</v>
      </c>
      <c r="T22" s="58">
        <f t="shared" si="44"/>
        <v>2</v>
      </c>
      <c r="U22" s="59">
        <v>3</v>
      </c>
      <c r="V22" s="60"/>
      <c r="W22" s="52">
        <f t="shared" si="54"/>
        <v>6</v>
      </c>
      <c r="X22" s="61" t="str">
        <f t="shared" ref="X22:Y22" si="67">IF($F22=TRUE,D22,"")</f>
        <v/>
      </c>
      <c r="Y22" s="62" t="str">
        <f t="shared" si="67"/>
        <v/>
      </c>
      <c r="Z22" s="57" t="str">
        <f t="shared" ref="Z22:AB22" si="68">IF($F22=TRUE,G22,"")</f>
        <v/>
      </c>
      <c r="AA22" s="57" t="str">
        <f t="shared" si="68"/>
        <v/>
      </c>
      <c r="AB22" s="57" t="str">
        <f t="shared" si="68"/>
        <v/>
      </c>
      <c r="AC22" s="58" t="str">
        <f t="shared" si="47"/>
        <v/>
      </c>
      <c r="AD22" s="59" t="str">
        <f t="shared" ref="AD22:AE22" si="69">IF($F22=TRUE,K22,"")</f>
        <v/>
      </c>
      <c r="AE22" s="60" t="str">
        <f t="shared" si="69"/>
        <v/>
      </c>
      <c r="AF22" s="63"/>
      <c r="AG22" s="67">
        <f t="shared" si="49"/>
        <v>0</v>
      </c>
      <c r="AH22" s="68">
        <f t="shared" si="50"/>
        <v>3</v>
      </c>
      <c r="AI22" s="63">
        <f t="shared" si="51"/>
        <v>0</v>
      </c>
      <c r="AJ22" s="9"/>
    </row>
    <row r="23" spans="1:36" ht="14.25" customHeight="1" x14ac:dyDescent="0.3">
      <c r="A23" s="309"/>
      <c r="B23" s="306"/>
      <c r="C23" s="52">
        <f t="shared" si="52"/>
        <v>7</v>
      </c>
      <c r="D23" s="61" t="s">
        <v>55</v>
      </c>
      <c r="E23" s="62" t="s">
        <v>56</v>
      </c>
      <c r="F23" s="55" t="b">
        <v>0</v>
      </c>
      <c r="G23" s="57">
        <v>1</v>
      </c>
      <c r="H23" s="57">
        <v>0</v>
      </c>
      <c r="I23" s="57">
        <v>0</v>
      </c>
      <c r="J23" s="58">
        <f t="shared" si="43"/>
        <v>1</v>
      </c>
      <c r="K23" s="59">
        <v>2</v>
      </c>
      <c r="L23" s="60"/>
      <c r="M23" s="52">
        <f t="shared" si="53"/>
        <v>7</v>
      </c>
      <c r="N23" s="61" t="s">
        <v>55</v>
      </c>
      <c r="O23" s="62" t="s">
        <v>56</v>
      </c>
      <c r="P23" s="57" t="b">
        <v>0</v>
      </c>
      <c r="Q23" s="57">
        <v>1</v>
      </c>
      <c r="R23" s="57">
        <v>0</v>
      </c>
      <c r="S23" s="57">
        <v>0</v>
      </c>
      <c r="T23" s="58">
        <f t="shared" si="44"/>
        <v>1</v>
      </c>
      <c r="U23" s="59">
        <v>2</v>
      </c>
      <c r="V23" s="60"/>
      <c r="W23" s="52">
        <f t="shared" si="54"/>
        <v>7</v>
      </c>
      <c r="X23" s="61" t="str">
        <f t="shared" ref="X23:Y23" si="70">IF($F23=TRUE,D23,"")</f>
        <v/>
      </c>
      <c r="Y23" s="62" t="str">
        <f t="shared" si="70"/>
        <v/>
      </c>
      <c r="Z23" s="57" t="str">
        <f t="shared" ref="Z23:AB23" si="71">IF($F23=TRUE,G23,"")</f>
        <v/>
      </c>
      <c r="AA23" s="57" t="str">
        <f t="shared" si="71"/>
        <v/>
      </c>
      <c r="AB23" s="57" t="str">
        <f t="shared" si="71"/>
        <v/>
      </c>
      <c r="AC23" s="58" t="str">
        <f t="shared" si="47"/>
        <v/>
      </c>
      <c r="AD23" s="59" t="str">
        <f t="shared" ref="AD23:AE23" si="72">IF($F23=TRUE,K23,"")</f>
        <v/>
      </c>
      <c r="AE23" s="60" t="str">
        <f t="shared" si="72"/>
        <v/>
      </c>
      <c r="AF23" s="63"/>
      <c r="AG23" s="67">
        <f t="shared" si="49"/>
        <v>0</v>
      </c>
      <c r="AH23" s="68">
        <f t="shared" si="50"/>
        <v>2</v>
      </c>
      <c r="AI23" s="63">
        <f t="shared" si="51"/>
        <v>0</v>
      </c>
      <c r="AJ23" s="9"/>
    </row>
    <row r="24" spans="1:36" ht="14.25" customHeight="1" x14ac:dyDescent="0.3">
      <c r="A24" s="309"/>
      <c r="B24" s="306"/>
      <c r="C24" s="52">
        <f t="shared" si="52"/>
        <v>8</v>
      </c>
      <c r="D24" s="61" t="s">
        <v>57</v>
      </c>
      <c r="E24" s="62" t="s">
        <v>58</v>
      </c>
      <c r="F24" s="55" t="b">
        <v>0</v>
      </c>
      <c r="G24" s="57">
        <v>2</v>
      </c>
      <c r="H24" s="57">
        <v>1</v>
      </c>
      <c r="I24" s="57">
        <v>0</v>
      </c>
      <c r="J24" s="58">
        <f t="shared" si="43"/>
        <v>2.5</v>
      </c>
      <c r="K24" s="59">
        <v>2</v>
      </c>
      <c r="L24" s="60"/>
      <c r="M24" s="52">
        <f t="shared" si="53"/>
        <v>8</v>
      </c>
      <c r="N24" s="61" t="s">
        <v>57</v>
      </c>
      <c r="O24" s="62" t="s">
        <v>58</v>
      </c>
      <c r="P24" s="57" t="b">
        <v>0</v>
      </c>
      <c r="Q24" s="57">
        <v>2</v>
      </c>
      <c r="R24" s="57">
        <v>1</v>
      </c>
      <c r="S24" s="57">
        <v>0</v>
      </c>
      <c r="T24" s="58">
        <f t="shared" si="44"/>
        <v>2.5</v>
      </c>
      <c r="U24" s="59">
        <v>2</v>
      </c>
      <c r="V24" s="60"/>
      <c r="W24" s="52">
        <f t="shared" si="54"/>
        <v>8</v>
      </c>
      <c r="X24" s="61" t="str">
        <f t="shared" ref="X24:Y24" si="73">IF($F24=TRUE,D24,"")</f>
        <v/>
      </c>
      <c r="Y24" s="62" t="str">
        <f t="shared" si="73"/>
        <v/>
      </c>
      <c r="Z24" s="57" t="str">
        <f t="shared" ref="Z24:AB24" si="74">IF($F24=TRUE,G24,"")</f>
        <v/>
      </c>
      <c r="AA24" s="57" t="str">
        <f t="shared" si="74"/>
        <v/>
      </c>
      <c r="AB24" s="57" t="str">
        <f t="shared" si="74"/>
        <v/>
      </c>
      <c r="AC24" s="58" t="str">
        <f t="shared" si="47"/>
        <v/>
      </c>
      <c r="AD24" s="59" t="str">
        <f t="shared" ref="AD24:AE24" si="75">IF($F24=TRUE,K24,"")</f>
        <v/>
      </c>
      <c r="AE24" s="60" t="str">
        <f t="shared" si="75"/>
        <v/>
      </c>
      <c r="AF24" s="63"/>
      <c r="AG24" s="67">
        <f t="shared" si="49"/>
        <v>0</v>
      </c>
      <c r="AH24" s="68">
        <f t="shared" si="50"/>
        <v>2</v>
      </c>
      <c r="AI24" s="63">
        <f t="shared" si="51"/>
        <v>0</v>
      </c>
      <c r="AJ24" s="9"/>
    </row>
    <row r="25" spans="1:36" ht="14.25" customHeight="1" x14ac:dyDescent="0.3">
      <c r="A25" s="309"/>
      <c r="B25" s="306"/>
      <c r="C25" s="52" t="str">
        <f t="shared" si="52"/>
        <v/>
      </c>
      <c r="D25" s="61"/>
      <c r="E25" s="62"/>
      <c r="F25" s="55" t="b">
        <v>0</v>
      </c>
      <c r="G25" s="57"/>
      <c r="H25" s="57"/>
      <c r="I25" s="57"/>
      <c r="J25" s="58" t="str">
        <f t="shared" si="43"/>
        <v/>
      </c>
      <c r="K25" s="59"/>
      <c r="L25" s="60"/>
      <c r="M25" s="52" t="str">
        <f t="shared" si="53"/>
        <v/>
      </c>
      <c r="N25" s="61" t="str">
        <f>IF(O25="","",VLOOKUP(O25,İ!$C$101:$K$157,2,0))</f>
        <v/>
      </c>
      <c r="O25" s="62"/>
      <c r="P25" s="57"/>
      <c r="Q25" s="57" t="str">
        <f>IF(O25="","",VLOOKUP(O25,İ!$C$101:$K$157,4,0))</f>
        <v/>
      </c>
      <c r="R25" s="57" t="str">
        <f>IF(O25="","",VLOOKUP(O25,İ!$C$101:$K$157,5,0))</f>
        <v/>
      </c>
      <c r="S25" s="57" t="str">
        <f>IF(O25="","",VLOOKUP(O25,İ!$C$101:$K$157,6,0))</f>
        <v/>
      </c>
      <c r="T25" s="58" t="str">
        <f t="shared" si="44"/>
        <v/>
      </c>
      <c r="U25" s="59" t="str">
        <f>IF(O25="","",VLOOKUP(O25,İ!$C$101:$K$157,8,0))</f>
        <v/>
      </c>
      <c r="V25" s="60" t="str">
        <f>IF(O25="","",VLOOKUP(O25,İ!$C$101:$K$157,9,0))</f>
        <v/>
      </c>
      <c r="W25" s="52" t="str">
        <f t="shared" si="54"/>
        <v/>
      </c>
      <c r="X25" s="61" t="str">
        <f t="shared" ref="X25:Y25" si="76">IF($F25=TRUE,D25,"")</f>
        <v/>
      </c>
      <c r="Y25" s="62" t="str">
        <f t="shared" si="76"/>
        <v/>
      </c>
      <c r="Z25" s="57" t="str">
        <f t="shared" ref="Z25:AB25" si="77">IF($F25=TRUE,G25,"")</f>
        <v/>
      </c>
      <c r="AA25" s="57" t="str">
        <f t="shared" si="77"/>
        <v/>
      </c>
      <c r="AB25" s="57" t="str">
        <f t="shared" si="77"/>
        <v/>
      </c>
      <c r="AC25" s="58" t="str">
        <f t="shared" si="47"/>
        <v/>
      </c>
      <c r="AD25" s="59" t="str">
        <f t="shared" ref="AD25:AE25" si="78">IF($F25=TRUE,K25,"")</f>
        <v/>
      </c>
      <c r="AE25" s="60" t="str">
        <f t="shared" si="78"/>
        <v/>
      </c>
      <c r="AF25" s="63"/>
      <c r="AG25" s="69">
        <f t="shared" si="49"/>
        <v>0</v>
      </c>
      <c r="AH25" s="70">
        <f t="shared" si="50"/>
        <v>0</v>
      </c>
      <c r="AI25" s="71">
        <f t="shared" si="51"/>
        <v>0</v>
      </c>
      <c r="AJ25" s="9"/>
    </row>
    <row r="26" spans="1:36" ht="14.25" customHeight="1" x14ac:dyDescent="0.3">
      <c r="A26" s="309"/>
      <c r="B26" s="306"/>
      <c r="C26" s="72"/>
      <c r="D26" s="73"/>
      <c r="E26" s="78" t="s">
        <v>40</v>
      </c>
      <c r="F26" s="78"/>
      <c r="G26" s="74">
        <f t="shared" ref="G26:K26" si="79">+SUM(G17:G25)</f>
        <v>19</v>
      </c>
      <c r="H26" s="75">
        <f t="shared" si="79"/>
        <v>3</v>
      </c>
      <c r="I26" s="75">
        <f t="shared" si="79"/>
        <v>2</v>
      </c>
      <c r="J26" s="75">
        <f t="shared" si="79"/>
        <v>21.5</v>
      </c>
      <c r="K26" s="76">
        <f t="shared" si="79"/>
        <v>32</v>
      </c>
      <c r="L26" s="77"/>
      <c r="M26" s="72"/>
      <c r="N26" s="73"/>
      <c r="O26" s="78" t="s">
        <v>40</v>
      </c>
      <c r="P26" s="74"/>
      <c r="Q26" s="74">
        <f t="shared" ref="Q26:U26" si="80">+SUM(Q17:Q25)</f>
        <v>14</v>
      </c>
      <c r="R26" s="75">
        <f t="shared" si="80"/>
        <v>3</v>
      </c>
      <c r="S26" s="75">
        <f t="shared" si="80"/>
        <v>2</v>
      </c>
      <c r="T26" s="75">
        <f t="shared" si="80"/>
        <v>16.5</v>
      </c>
      <c r="U26" s="76">
        <f t="shared" si="80"/>
        <v>24</v>
      </c>
      <c r="V26" s="77"/>
      <c r="W26" s="72"/>
      <c r="X26" s="73"/>
      <c r="Y26" s="78" t="s">
        <v>40</v>
      </c>
      <c r="Z26" s="74">
        <f t="shared" ref="Z26:AD26" si="81">+SUM(Z17:Z25)</f>
        <v>6</v>
      </c>
      <c r="AA26" s="75">
        <f t="shared" si="81"/>
        <v>0</v>
      </c>
      <c r="AB26" s="75">
        <f t="shared" si="81"/>
        <v>0</v>
      </c>
      <c r="AC26" s="75">
        <f t="shared" si="81"/>
        <v>6</v>
      </c>
      <c r="AD26" s="76">
        <f t="shared" si="81"/>
        <v>9</v>
      </c>
      <c r="AE26" s="77"/>
      <c r="AF26" s="40"/>
      <c r="AG26" s="79"/>
      <c r="AH26" s="40"/>
      <c r="AI26" s="40"/>
      <c r="AJ26" s="9"/>
    </row>
    <row r="27" spans="1:36" ht="14.25" customHeight="1" x14ac:dyDescent="0.3">
      <c r="A27" s="310"/>
      <c r="B27" s="307"/>
      <c r="C27" s="86"/>
      <c r="D27" s="87"/>
      <c r="E27" s="88" t="s">
        <v>41</v>
      </c>
      <c r="F27" s="110"/>
      <c r="G27" s="90">
        <f t="shared" ref="G27:K27" si="82">G26+G15</f>
        <v>36</v>
      </c>
      <c r="H27" s="90">
        <f t="shared" si="82"/>
        <v>8</v>
      </c>
      <c r="I27" s="90">
        <f t="shared" si="82"/>
        <v>6</v>
      </c>
      <c r="J27" s="90">
        <f t="shared" si="82"/>
        <v>43</v>
      </c>
      <c r="K27" s="91">
        <f t="shared" si="82"/>
        <v>60</v>
      </c>
      <c r="L27" s="92"/>
      <c r="M27" s="86"/>
      <c r="N27" s="87"/>
      <c r="O27" s="88" t="s">
        <v>41</v>
      </c>
      <c r="P27" s="89"/>
      <c r="Q27" s="90">
        <f t="shared" ref="Q27:U27" si="83">Q26+Q15</f>
        <v>29</v>
      </c>
      <c r="R27" s="90">
        <f t="shared" si="83"/>
        <v>6</v>
      </c>
      <c r="S27" s="90">
        <f t="shared" si="83"/>
        <v>6</v>
      </c>
      <c r="T27" s="90">
        <f t="shared" si="83"/>
        <v>35</v>
      </c>
      <c r="U27" s="91">
        <f t="shared" si="83"/>
        <v>47</v>
      </c>
      <c r="V27" s="92"/>
      <c r="W27" s="86"/>
      <c r="X27" s="87"/>
      <c r="Y27" s="88" t="s">
        <v>41</v>
      </c>
      <c r="Z27" s="90">
        <f t="shared" ref="Z27:AD27" si="84">Z26+Z15</f>
        <v>8</v>
      </c>
      <c r="AA27" s="90">
        <f t="shared" si="84"/>
        <v>2</v>
      </c>
      <c r="AB27" s="90">
        <f t="shared" si="84"/>
        <v>0</v>
      </c>
      <c r="AC27" s="90">
        <f t="shared" si="84"/>
        <v>9</v>
      </c>
      <c r="AD27" s="91">
        <f t="shared" si="84"/>
        <v>14</v>
      </c>
      <c r="AE27" s="92"/>
      <c r="AF27" s="40"/>
      <c r="AG27" s="79"/>
      <c r="AH27" s="40"/>
      <c r="AI27" s="40"/>
      <c r="AJ27" s="9"/>
    </row>
    <row r="28" spans="1:36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7" t="s">
        <v>15</v>
      </c>
      <c r="G28" s="45" t="s">
        <v>8</v>
      </c>
      <c r="H28" s="45" t="s">
        <v>9</v>
      </c>
      <c r="I28" s="45" t="s">
        <v>10</v>
      </c>
      <c r="J28" s="45" t="s">
        <v>11</v>
      </c>
      <c r="K28" s="45" t="s">
        <v>3</v>
      </c>
      <c r="L28" s="48" t="s">
        <v>12</v>
      </c>
      <c r="M28" s="45" t="s">
        <v>5</v>
      </c>
      <c r="N28" s="49" t="s">
        <v>6</v>
      </c>
      <c r="O28" s="49" t="s">
        <v>7</v>
      </c>
      <c r="P28" s="45"/>
      <c r="Q28" s="45" t="s">
        <v>8</v>
      </c>
      <c r="R28" s="45" t="s">
        <v>9</v>
      </c>
      <c r="S28" s="45" t="s">
        <v>10</v>
      </c>
      <c r="T28" s="45" t="s">
        <v>11</v>
      </c>
      <c r="U28" s="45" t="s">
        <v>3</v>
      </c>
      <c r="V28" s="48" t="s">
        <v>12</v>
      </c>
      <c r="W28" s="45" t="s">
        <v>5</v>
      </c>
      <c r="X28" s="49" t="s">
        <v>6</v>
      </c>
      <c r="Y28" s="49" t="s">
        <v>7</v>
      </c>
      <c r="Z28" s="45" t="s">
        <v>8</v>
      </c>
      <c r="AA28" s="45" t="s">
        <v>9</v>
      </c>
      <c r="AB28" s="45" t="s">
        <v>10</v>
      </c>
      <c r="AC28" s="45" t="s">
        <v>11</v>
      </c>
      <c r="AD28" s="45" t="s">
        <v>3</v>
      </c>
      <c r="AE28" s="48" t="s">
        <v>12</v>
      </c>
      <c r="AF28" s="50"/>
      <c r="AG28" s="93"/>
      <c r="AH28" s="50"/>
      <c r="AI28" s="50"/>
      <c r="AJ28" s="51"/>
    </row>
    <row r="29" spans="1:36" ht="14.25" customHeight="1" x14ac:dyDescent="0.3">
      <c r="A29" s="309"/>
      <c r="B29" s="305" t="s">
        <v>60</v>
      </c>
      <c r="C29" s="52">
        <f>IF($D29="","",1)</f>
        <v>1</v>
      </c>
      <c r="D29" s="61" t="s">
        <v>61</v>
      </c>
      <c r="E29" s="62" t="s">
        <v>62</v>
      </c>
      <c r="F29" s="55" t="b">
        <v>0</v>
      </c>
      <c r="G29" s="57">
        <v>3</v>
      </c>
      <c r="H29" s="57">
        <v>0</v>
      </c>
      <c r="I29" s="57">
        <v>0</v>
      </c>
      <c r="J29" s="58">
        <f t="shared" ref="J29:J37" si="85">IF(G29="","",G29+(H29+I29)/2)</f>
        <v>3</v>
      </c>
      <c r="K29" s="59">
        <v>4</v>
      </c>
      <c r="L29" s="60"/>
      <c r="M29" s="52">
        <f>IF($D29="","",1)</f>
        <v>1</v>
      </c>
      <c r="N29" s="61" t="s">
        <v>61</v>
      </c>
      <c r="O29" s="62" t="s">
        <v>62</v>
      </c>
      <c r="P29" s="57" t="b">
        <v>1</v>
      </c>
      <c r="Q29" s="57">
        <v>3</v>
      </c>
      <c r="R29" s="57">
        <v>0</v>
      </c>
      <c r="S29" s="57">
        <v>0</v>
      </c>
      <c r="T29" s="58">
        <f t="shared" ref="T29:T37" si="86">IF(Q29="","",Q29+(R29+S29)/2)</f>
        <v>3</v>
      </c>
      <c r="U29" s="59">
        <v>4</v>
      </c>
      <c r="V29" s="60"/>
      <c r="W29" s="52">
        <f>IF($D29="","",1)</f>
        <v>1</v>
      </c>
      <c r="X29" s="61" t="str">
        <f t="shared" ref="X29:Y29" si="87">IF($F29=TRUE,D29,"")</f>
        <v/>
      </c>
      <c r="Y29" s="62" t="str">
        <f t="shared" si="87"/>
        <v/>
      </c>
      <c r="Z29" s="57" t="str">
        <f t="shared" ref="Z29:AB29" si="88">IF($F29=TRUE,G29,"")</f>
        <v/>
      </c>
      <c r="AA29" s="57" t="str">
        <f t="shared" si="88"/>
        <v/>
      </c>
      <c r="AB29" s="57" t="str">
        <f t="shared" si="88"/>
        <v/>
      </c>
      <c r="AC29" s="58" t="str">
        <f t="shared" ref="AC29:AC37" si="89">IF(Z29="","",Z29+(AA29+AB29)/2)</f>
        <v/>
      </c>
      <c r="AD29" s="59" t="str">
        <f t="shared" ref="AD29:AE29" si="90">IF($F29=TRUE,K29,"")</f>
        <v/>
      </c>
      <c r="AE29" s="60" t="str">
        <f t="shared" si="90"/>
        <v/>
      </c>
      <c r="AF29" s="63"/>
      <c r="AG29" s="64">
        <f t="shared" ref="AG29:AG37" si="91">IF(OR(AND(E29&lt;&gt;"",O29="",Y29=""),AND(E29&lt;&gt;"",O29&lt;&gt;"",Y29&lt;&gt;"")),1,0)</f>
        <v>0</v>
      </c>
      <c r="AH29" s="65">
        <f t="shared" ref="AH29:AH37" si="92">IF(O29="",0,K29)</f>
        <v>4</v>
      </c>
      <c r="AI29" s="66">
        <f t="shared" ref="AI29:AI37" si="93">IF(Y29="",0,AD29)</f>
        <v>0</v>
      </c>
      <c r="AJ29" s="9"/>
    </row>
    <row r="30" spans="1:36" ht="14.25" customHeight="1" x14ac:dyDescent="0.3">
      <c r="A30" s="309"/>
      <c r="B30" s="306"/>
      <c r="C30" s="52">
        <f t="shared" ref="C30:C37" si="94">IF($D30="","",MAX(C$29:C29)+1)</f>
        <v>2</v>
      </c>
      <c r="D30" s="61" t="s">
        <v>68</v>
      </c>
      <c r="E30" s="62" t="s">
        <v>67</v>
      </c>
      <c r="F30" s="55" t="b">
        <v>1</v>
      </c>
      <c r="G30" s="57">
        <v>3</v>
      </c>
      <c r="H30" s="57">
        <v>0</v>
      </c>
      <c r="I30" s="57">
        <v>1</v>
      </c>
      <c r="J30" s="58">
        <f t="shared" si="85"/>
        <v>3.5</v>
      </c>
      <c r="K30" s="59">
        <v>6</v>
      </c>
      <c r="L30" s="60" t="s">
        <v>69</v>
      </c>
      <c r="M30" s="52">
        <f t="shared" ref="M30:M37" si="95">IF($D30="","",MAX(M$29:M29)+1)</f>
        <v>2</v>
      </c>
      <c r="N30" s="61"/>
      <c r="O30" s="62"/>
      <c r="P30" s="57"/>
      <c r="Q30" s="57"/>
      <c r="R30" s="57"/>
      <c r="S30" s="57"/>
      <c r="T30" s="58" t="str">
        <f t="shared" si="86"/>
        <v/>
      </c>
      <c r="U30" s="59"/>
      <c r="V30" s="60"/>
      <c r="W30" s="52">
        <f t="shared" ref="W30:W37" si="96">IF($D30="","",MAX(W$29:W29)+1)</f>
        <v>2</v>
      </c>
      <c r="X30" s="61" t="str">
        <f t="shared" ref="X30:Y30" si="97">IF($F30=TRUE,D30,"")</f>
        <v>INM201</v>
      </c>
      <c r="Y30" s="62" t="str">
        <f t="shared" si="97"/>
        <v>Mukavemet I</v>
      </c>
      <c r="Z30" s="57">
        <f t="shared" ref="Z30:AB30" si="98">IF($F30=TRUE,G30,"")</f>
        <v>3</v>
      </c>
      <c r="AA30" s="57">
        <f t="shared" si="98"/>
        <v>0</v>
      </c>
      <c r="AB30" s="57">
        <f t="shared" si="98"/>
        <v>1</v>
      </c>
      <c r="AC30" s="58">
        <f t="shared" si="89"/>
        <v>3.5</v>
      </c>
      <c r="AD30" s="59">
        <f t="shared" ref="AD30:AE30" si="99">IF($F30=TRUE,K30,"")</f>
        <v>6</v>
      </c>
      <c r="AE30" s="60" t="str">
        <f t="shared" si="99"/>
        <v>INM 102</v>
      </c>
      <c r="AF30" s="63"/>
      <c r="AG30" s="67">
        <f t="shared" si="91"/>
        <v>0</v>
      </c>
      <c r="AH30" s="68">
        <f t="shared" si="92"/>
        <v>0</v>
      </c>
      <c r="AI30" s="63">
        <f t="shared" si="93"/>
        <v>6</v>
      </c>
      <c r="AJ30" s="9"/>
    </row>
    <row r="31" spans="1:36" ht="14.25" customHeight="1" x14ac:dyDescent="0.3">
      <c r="A31" s="309"/>
      <c r="B31" s="306"/>
      <c r="C31" s="52">
        <f t="shared" si="94"/>
        <v>3</v>
      </c>
      <c r="D31" s="61" t="s">
        <v>72</v>
      </c>
      <c r="E31" s="62" t="s">
        <v>71</v>
      </c>
      <c r="F31" s="55" t="b">
        <v>1</v>
      </c>
      <c r="G31" s="57">
        <v>3</v>
      </c>
      <c r="H31" s="57">
        <v>0</v>
      </c>
      <c r="I31" s="57">
        <v>0</v>
      </c>
      <c r="J31" s="58">
        <f t="shared" si="85"/>
        <v>3</v>
      </c>
      <c r="K31" s="59">
        <v>5</v>
      </c>
      <c r="L31" s="60"/>
      <c r="M31" s="52">
        <f t="shared" si="95"/>
        <v>3</v>
      </c>
      <c r="N31" s="61"/>
      <c r="O31" s="62"/>
      <c r="P31" s="57"/>
      <c r="Q31" s="57"/>
      <c r="R31" s="57"/>
      <c r="S31" s="57"/>
      <c r="T31" s="58" t="str">
        <f t="shared" si="86"/>
        <v/>
      </c>
      <c r="U31" s="59"/>
      <c r="V31" s="60"/>
      <c r="W31" s="52">
        <f t="shared" si="96"/>
        <v>3</v>
      </c>
      <c r="X31" s="61" t="str">
        <f t="shared" ref="X31:Y31" si="100">IF($F31=TRUE,D31,"")</f>
        <v>INM203</v>
      </c>
      <c r="Y31" s="62" t="str">
        <f t="shared" si="100"/>
        <v>Dinamik</v>
      </c>
      <c r="Z31" s="57">
        <f t="shared" ref="Z31:AB31" si="101">IF($F31=TRUE,G31,"")</f>
        <v>3</v>
      </c>
      <c r="AA31" s="57">
        <f t="shared" si="101"/>
        <v>0</v>
      </c>
      <c r="AB31" s="57">
        <f t="shared" si="101"/>
        <v>0</v>
      </c>
      <c r="AC31" s="58">
        <f t="shared" si="89"/>
        <v>3</v>
      </c>
      <c r="AD31" s="59">
        <f t="shared" ref="AD31:AE31" si="102">IF($F31=TRUE,K31,"")</f>
        <v>5</v>
      </c>
      <c r="AE31" s="60">
        <f t="shared" si="102"/>
        <v>0</v>
      </c>
      <c r="AF31" s="63"/>
      <c r="AG31" s="67">
        <f t="shared" si="91"/>
        <v>0</v>
      </c>
      <c r="AH31" s="68">
        <f t="shared" si="92"/>
        <v>0</v>
      </c>
      <c r="AI31" s="63">
        <f t="shared" si="93"/>
        <v>5</v>
      </c>
      <c r="AJ31" s="9"/>
    </row>
    <row r="32" spans="1:36" ht="14.25" customHeight="1" x14ac:dyDescent="0.3">
      <c r="A32" s="309"/>
      <c r="B32" s="306"/>
      <c r="C32" s="52">
        <f t="shared" si="94"/>
        <v>4</v>
      </c>
      <c r="D32" s="61" t="s">
        <v>65</v>
      </c>
      <c r="E32" s="62" t="s">
        <v>64</v>
      </c>
      <c r="F32" s="55" t="b">
        <v>1</v>
      </c>
      <c r="G32" s="57">
        <v>3</v>
      </c>
      <c r="H32" s="57">
        <v>0</v>
      </c>
      <c r="I32" s="57">
        <v>1</v>
      </c>
      <c r="J32" s="58">
        <f t="shared" si="85"/>
        <v>3.5</v>
      </c>
      <c r="K32" s="59">
        <v>5</v>
      </c>
      <c r="L32" s="60"/>
      <c r="M32" s="52">
        <f t="shared" si="95"/>
        <v>4</v>
      </c>
      <c r="N32" s="61"/>
      <c r="O32" s="62"/>
      <c r="P32" s="57"/>
      <c r="Q32" s="57"/>
      <c r="R32" s="57"/>
      <c r="S32" s="57"/>
      <c r="T32" s="58" t="str">
        <f t="shared" si="86"/>
        <v/>
      </c>
      <c r="U32" s="59"/>
      <c r="V32" s="60"/>
      <c r="W32" s="52">
        <f t="shared" si="96"/>
        <v>4</v>
      </c>
      <c r="X32" s="61" t="str">
        <f t="shared" ref="X32:Y32" si="103">IF($F32=TRUE,D32,"")</f>
        <v>INM205</v>
      </c>
      <c r="Y32" s="62" t="str">
        <f t="shared" si="103"/>
        <v>Malzeme Bilimi</v>
      </c>
      <c r="Z32" s="57">
        <f t="shared" ref="Z32:AB32" si="104">IF($F32=TRUE,G32,"")</f>
        <v>3</v>
      </c>
      <c r="AA32" s="57">
        <f t="shared" si="104"/>
        <v>0</v>
      </c>
      <c r="AB32" s="57">
        <f t="shared" si="104"/>
        <v>1</v>
      </c>
      <c r="AC32" s="58">
        <f t="shared" si="89"/>
        <v>3.5</v>
      </c>
      <c r="AD32" s="59">
        <f t="shared" ref="AD32:AE32" si="105">IF($F32=TRUE,K32,"")</f>
        <v>5</v>
      </c>
      <c r="AE32" s="60">
        <f t="shared" si="105"/>
        <v>0</v>
      </c>
      <c r="AF32" s="63"/>
      <c r="AG32" s="67">
        <f t="shared" si="91"/>
        <v>0</v>
      </c>
      <c r="AH32" s="68">
        <f t="shared" si="92"/>
        <v>0</v>
      </c>
      <c r="AI32" s="63">
        <f t="shared" si="93"/>
        <v>5</v>
      </c>
      <c r="AJ32" s="9"/>
    </row>
    <row r="33" spans="1:36" ht="14.25" customHeight="1" x14ac:dyDescent="0.3">
      <c r="A33" s="309"/>
      <c r="B33" s="306"/>
      <c r="C33" s="52">
        <f t="shared" si="94"/>
        <v>5</v>
      </c>
      <c r="D33" s="61" t="s">
        <v>95</v>
      </c>
      <c r="E33" s="62" t="s">
        <v>96</v>
      </c>
      <c r="F33" s="55" t="b">
        <v>1</v>
      </c>
      <c r="G33" s="57">
        <v>3</v>
      </c>
      <c r="H33" s="57">
        <v>0</v>
      </c>
      <c r="I33" s="57">
        <v>0</v>
      </c>
      <c r="J33" s="58">
        <f t="shared" si="85"/>
        <v>3</v>
      </c>
      <c r="K33" s="59">
        <v>4</v>
      </c>
      <c r="L33" s="60"/>
      <c r="M33" s="52">
        <f t="shared" si="95"/>
        <v>5</v>
      </c>
      <c r="N33" s="61"/>
      <c r="O33" s="62"/>
      <c r="P33" s="57"/>
      <c r="Q33" s="57"/>
      <c r="R33" s="57"/>
      <c r="S33" s="57"/>
      <c r="T33" s="58" t="str">
        <f t="shared" si="86"/>
        <v/>
      </c>
      <c r="U33" s="59"/>
      <c r="V33" s="60"/>
      <c r="W33" s="52">
        <f t="shared" si="96"/>
        <v>5</v>
      </c>
      <c r="X33" s="61" t="str">
        <f t="shared" ref="X33:Y33" si="106">IF($F33=TRUE,D33,"")</f>
        <v>INS251</v>
      </c>
      <c r="Y33" s="62" t="str">
        <f t="shared" si="106"/>
        <v>Bölüm Seçmeli Ders I
Mühendislik Matematiği</v>
      </c>
      <c r="Z33" s="57">
        <f t="shared" ref="Z33:AB33" si="107">IF($F33=TRUE,G33,"")</f>
        <v>3</v>
      </c>
      <c r="AA33" s="57">
        <f t="shared" si="107"/>
        <v>0</v>
      </c>
      <c r="AB33" s="57">
        <f t="shared" si="107"/>
        <v>0</v>
      </c>
      <c r="AC33" s="58">
        <f t="shared" si="89"/>
        <v>3</v>
      </c>
      <c r="AD33" s="59">
        <f t="shared" ref="AD33:AE33" si="108">IF($F33=TRUE,K33,"")</f>
        <v>4</v>
      </c>
      <c r="AE33" s="60">
        <f t="shared" si="108"/>
        <v>0</v>
      </c>
      <c r="AF33" s="63"/>
      <c r="AG33" s="67">
        <f t="shared" si="91"/>
        <v>0</v>
      </c>
      <c r="AH33" s="68">
        <f t="shared" si="92"/>
        <v>0</v>
      </c>
      <c r="AI33" s="63">
        <f t="shared" si="93"/>
        <v>4</v>
      </c>
      <c r="AJ33" s="9"/>
    </row>
    <row r="34" spans="1:36" ht="14.25" customHeight="1" x14ac:dyDescent="0.3">
      <c r="A34" s="309"/>
      <c r="B34" s="306"/>
      <c r="C34" s="52">
        <f t="shared" si="94"/>
        <v>6</v>
      </c>
      <c r="D34" s="61" t="s">
        <v>158</v>
      </c>
      <c r="E34" s="62" t="s">
        <v>157</v>
      </c>
      <c r="F34" s="55" t="b">
        <v>0</v>
      </c>
      <c r="G34" s="57">
        <v>2</v>
      </c>
      <c r="H34" s="57">
        <v>0</v>
      </c>
      <c r="I34" s="57">
        <v>0</v>
      </c>
      <c r="J34" s="58">
        <f t="shared" si="85"/>
        <v>2</v>
      </c>
      <c r="K34" s="59">
        <v>3</v>
      </c>
      <c r="L34" s="60"/>
      <c r="M34" s="52">
        <f t="shared" si="95"/>
        <v>6</v>
      </c>
      <c r="N34" s="61" t="s">
        <v>210</v>
      </c>
      <c r="O34" s="62" t="s">
        <v>157</v>
      </c>
      <c r="P34" s="57" t="b">
        <v>0</v>
      </c>
      <c r="Q34" s="57">
        <v>2</v>
      </c>
      <c r="R34" s="57">
        <v>0</v>
      </c>
      <c r="S34" s="57">
        <v>0</v>
      </c>
      <c r="T34" s="58">
        <f t="shared" si="86"/>
        <v>2</v>
      </c>
      <c r="U34" s="59">
        <v>3</v>
      </c>
      <c r="V34" s="60"/>
      <c r="W34" s="52">
        <f t="shared" si="96"/>
        <v>6</v>
      </c>
      <c r="X34" s="61" t="str">
        <f t="shared" ref="X34:Y34" si="109">IF($F34=TRUE,D34,"")</f>
        <v/>
      </c>
      <c r="Y34" s="62" t="str">
        <f t="shared" si="109"/>
        <v/>
      </c>
      <c r="Z34" s="57" t="str">
        <f t="shared" ref="Z34:AB34" si="110">IF($F34=TRUE,G34,"")</f>
        <v/>
      </c>
      <c r="AA34" s="57" t="str">
        <f t="shared" si="110"/>
        <v/>
      </c>
      <c r="AB34" s="57" t="str">
        <f t="shared" si="110"/>
        <v/>
      </c>
      <c r="AC34" s="58" t="str">
        <f t="shared" si="89"/>
        <v/>
      </c>
      <c r="AD34" s="59" t="str">
        <f t="shared" ref="AD34:AE34" si="111">IF($F34=TRUE,K34,"")</f>
        <v/>
      </c>
      <c r="AE34" s="60" t="str">
        <f t="shared" si="111"/>
        <v/>
      </c>
      <c r="AF34" s="63"/>
      <c r="AG34" s="67">
        <f t="shared" si="91"/>
        <v>0</v>
      </c>
      <c r="AH34" s="68">
        <f t="shared" si="92"/>
        <v>3</v>
      </c>
      <c r="AI34" s="63">
        <f t="shared" si="93"/>
        <v>0</v>
      </c>
      <c r="AJ34" s="9"/>
    </row>
    <row r="35" spans="1:36" ht="14.25" customHeight="1" x14ac:dyDescent="0.3">
      <c r="A35" s="309"/>
      <c r="B35" s="306"/>
      <c r="C35" s="52">
        <f t="shared" si="94"/>
        <v>7</v>
      </c>
      <c r="D35" s="61" t="s">
        <v>77</v>
      </c>
      <c r="E35" s="62" t="s">
        <v>78</v>
      </c>
      <c r="F35" s="55" t="b">
        <v>0</v>
      </c>
      <c r="G35" s="57">
        <v>2</v>
      </c>
      <c r="H35" s="57">
        <v>0</v>
      </c>
      <c r="I35" s="57">
        <v>0</v>
      </c>
      <c r="J35" s="58">
        <f t="shared" si="85"/>
        <v>2</v>
      </c>
      <c r="K35" s="59">
        <v>2</v>
      </c>
      <c r="L35" s="60"/>
      <c r="M35" s="52">
        <f t="shared" si="95"/>
        <v>7</v>
      </c>
      <c r="N35" s="61" t="s">
        <v>77</v>
      </c>
      <c r="O35" s="62" t="s">
        <v>78</v>
      </c>
      <c r="P35" s="57" t="b">
        <v>0</v>
      </c>
      <c r="Q35" s="57">
        <v>2</v>
      </c>
      <c r="R35" s="57">
        <v>0</v>
      </c>
      <c r="S35" s="57">
        <v>0</v>
      </c>
      <c r="T35" s="58">
        <f t="shared" si="86"/>
        <v>2</v>
      </c>
      <c r="U35" s="59">
        <v>2</v>
      </c>
      <c r="V35" s="60"/>
      <c r="W35" s="52">
        <f t="shared" si="96"/>
        <v>7</v>
      </c>
      <c r="X35" s="61" t="str">
        <f t="shared" ref="X35:Y35" si="112">IF($F35=TRUE,D35,"")</f>
        <v/>
      </c>
      <c r="Y35" s="62" t="str">
        <f t="shared" si="112"/>
        <v/>
      </c>
      <c r="Z35" s="57" t="str">
        <f t="shared" ref="Z35:AB35" si="113">IF($F35=TRUE,G35,"")</f>
        <v/>
      </c>
      <c r="AA35" s="57" t="str">
        <f t="shared" si="113"/>
        <v/>
      </c>
      <c r="AB35" s="57" t="str">
        <f t="shared" si="113"/>
        <v/>
      </c>
      <c r="AC35" s="58" t="str">
        <f t="shared" si="89"/>
        <v/>
      </c>
      <c r="AD35" s="59" t="str">
        <f t="shared" ref="AD35:AE35" si="114">IF($F35=TRUE,K35,"")</f>
        <v/>
      </c>
      <c r="AE35" s="60" t="str">
        <f t="shared" si="114"/>
        <v/>
      </c>
      <c r="AF35" s="63"/>
      <c r="AG35" s="67">
        <f t="shared" si="91"/>
        <v>0</v>
      </c>
      <c r="AH35" s="68">
        <f t="shared" si="92"/>
        <v>2</v>
      </c>
      <c r="AI35" s="63">
        <f t="shared" si="93"/>
        <v>0</v>
      </c>
      <c r="AJ35" s="9"/>
    </row>
    <row r="36" spans="1:36" ht="14.25" customHeight="1" x14ac:dyDescent="0.3">
      <c r="A36" s="309"/>
      <c r="B36" s="306"/>
      <c r="C36" s="52" t="str">
        <f t="shared" si="94"/>
        <v/>
      </c>
      <c r="D36" s="61"/>
      <c r="E36" s="62"/>
      <c r="F36" s="55" t="b">
        <v>0</v>
      </c>
      <c r="G36" s="57"/>
      <c r="H36" s="57"/>
      <c r="I36" s="57"/>
      <c r="J36" s="58" t="str">
        <f t="shared" si="85"/>
        <v/>
      </c>
      <c r="K36" s="59"/>
      <c r="L36" s="60"/>
      <c r="M36" s="52" t="str">
        <f t="shared" si="95"/>
        <v/>
      </c>
      <c r="N36" s="61" t="str">
        <f>IF(O36="","",VLOOKUP(O36,İ!$C$101:$K$157,2,0))</f>
        <v/>
      </c>
      <c r="O36" s="62"/>
      <c r="P36" s="57"/>
      <c r="Q36" s="57" t="str">
        <f>IF(O36="","",VLOOKUP(O36,İ!$C$101:$K$157,4,0))</f>
        <v/>
      </c>
      <c r="R36" s="57" t="str">
        <f>IF(O36="","",VLOOKUP(O36,İ!$C$101:$K$157,5,0))</f>
        <v/>
      </c>
      <c r="S36" s="57" t="str">
        <f>IF(O36="","",VLOOKUP(O36,İ!$C$101:$K$157,6,0))</f>
        <v/>
      </c>
      <c r="T36" s="58" t="str">
        <f t="shared" si="86"/>
        <v/>
      </c>
      <c r="U36" s="59" t="str">
        <f>IF(O36="","",VLOOKUP(O36,İ!$C$101:$K$157,8,0))</f>
        <v/>
      </c>
      <c r="V36" s="60" t="str">
        <f>IF(O36="","",VLOOKUP(O36,İ!$C$101:$K$157,9,0))</f>
        <v/>
      </c>
      <c r="W36" s="52" t="str">
        <f t="shared" si="96"/>
        <v/>
      </c>
      <c r="X36" s="61" t="str">
        <f t="shared" ref="X36:Y36" si="115">IF($F36=TRUE,D36,"")</f>
        <v/>
      </c>
      <c r="Y36" s="62" t="str">
        <f t="shared" si="115"/>
        <v/>
      </c>
      <c r="Z36" s="57" t="str">
        <f t="shared" ref="Z36:AB36" si="116">IF($F36=TRUE,G36,"")</f>
        <v/>
      </c>
      <c r="AA36" s="57" t="str">
        <f t="shared" si="116"/>
        <v/>
      </c>
      <c r="AB36" s="57" t="str">
        <f t="shared" si="116"/>
        <v/>
      </c>
      <c r="AC36" s="58" t="str">
        <f t="shared" si="89"/>
        <v/>
      </c>
      <c r="AD36" s="59" t="str">
        <f t="shared" ref="AD36:AE36" si="117">IF($F36=TRUE,K36,"")</f>
        <v/>
      </c>
      <c r="AE36" s="60" t="str">
        <f t="shared" si="117"/>
        <v/>
      </c>
      <c r="AF36" s="63"/>
      <c r="AG36" s="67">
        <f t="shared" si="91"/>
        <v>0</v>
      </c>
      <c r="AH36" s="68">
        <f t="shared" si="92"/>
        <v>0</v>
      </c>
      <c r="AI36" s="63">
        <f t="shared" si="93"/>
        <v>0</v>
      </c>
      <c r="AJ36" s="9"/>
    </row>
    <row r="37" spans="1:36" ht="14.25" customHeight="1" x14ac:dyDescent="0.3">
      <c r="A37" s="309"/>
      <c r="B37" s="306"/>
      <c r="C37" s="52" t="str">
        <f t="shared" si="94"/>
        <v/>
      </c>
      <c r="D37" s="61"/>
      <c r="E37" s="62"/>
      <c r="F37" s="55" t="b">
        <v>0</v>
      </c>
      <c r="G37" s="57"/>
      <c r="H37" s="57"/>
      <c r="I37" s="57"/>
      <c r="J37" s="58" t="str">
        <f t="shared" si="85"/>
        <v/>
      </c>
      <c r="K37" s="59"/>
      <c r="L37" s="60"/>
      <c r="M37" s="52" t="str">
        <f t="shared" si="95"/>
        <v/>
      </c>
      <c r="N37" s="61" t="str">
        <f>IF(O37="","",VLOOKUP(O37,İ!$C$101:$K$157,2,0))</f>
        <v/>
      </c>
      <c r="O37" s="62"/>
      <c r="P37" s="57"/>
      <c r="Q37" s="57" t="str">
        <f>IF(O37="","",VLOOKUP(O37,İ!$C$101:$K$157,4,0))</f>
        <v/>
      </c>
      <c r="R37" s="57" t="str">
        <f>IF(O37="","",VLOOKUP(O37,İ!$C$101:$K$157,5,0))</f>
        <v/>
      </c>
      <c r="S37" s="57" t="str">
        <f>IF(O37="","",VLOOKUP(O37,İ!$C$101:$K$157,6,0))</f>
        <v/>
      </c>
      <c r="T37" s="58" t="str">
        <f t="shared" si="86"/>
        <v/>
      </c>
      <c r="U37" s="59" t="str">
        <f>IF(O37="","",VLOOKUP(O37,İ!$C$101:$K$157,8,0))</f>
        <v/>
      </c>
      <c r="V37" s="60" t="str">
        <f>IF(O37="","",VLOOKUP(O37,İ!$C$101:$K$157,9,0))</f>
        <v/>
      </c>
      <c r="W37" s="52" t="str">
        <f t="shared" si="96"/>
        <v/>
      </c>
      <c r="X37" s="61" t="str">
        <f t="shared" ref="X37:Y37" si="118">IF($F37=TRUE,D37,"")</f>
        <v/>
      </c>
      <c r="Y37" s="62" t="str">
        <f t="shared" si="118"/>
        <v/>
      </c>
      <c r="Z37" s="57" t="str">
        <f t="shared" ref="Z37:AB37" si="119">IF($F37=TRUE,G37,"")</f>
        <v/>
      </c>
      <c r="AA37" s="57" t="str">
        <f t="shared" si="119"/>
        <v/>
      </c>
      <c r="AB37" s="57" t="str">
        <f t="shared" si="119"/>
        <v/>
      </c>
      <c r="AC37" s="58" t="str">
        <f t="shared" si="89"/>
        <v/>
      </c>
      <c r="AD37" s="59" t="str">
        <f t="shared" ref="AD37:AE37" si="120">IF($F37=TRUE,K37,"")</f>
        <v/>
      </c>
      <c r="AE37" s="60" t="str">
        <f t="shared" si="120"/>
        <v/>
      </c>
      <c r="AF37" s="63"/>
      <c r="AG37" s="69">
        <f t="shared" si="91"/>
        <v>0</v>
      </c>
      <c r="AH37" s="70">
        <f t="shared" si="92"/>
        <v>0</v>
      </c>
      <c r="AI37" s="71">
        <f t="shared" si="93"/>
        <v>0</v>
      </c>
      <c r="AJ37" s="9"/>
    </row>
    <row r="38" spans="1:36" ht="14.25" customHeight="1" x14ac:dyDescent="0.3">
      <c r="A38" s="309"/>
      <c r="B38" s="306"/>
      <c r="C38" s="72"/>
      <c r="D38" s="73"/>
      <c r="E38" s="78" t="s">
        <v>40</v>
      </c>
      <c r="F38" s="78"/>
      <c r="G38" s="74">
        <f t="shared" ref="G38:K38" si="121">+SUM(G29:G37)</f>
        <v>19</v>
      </c>
      <c r="H38" s="75">
        <f t="shared" si="121"/>
        <v>0</v>
      </c>
      <c r="I38" s="75">
        <f t="shared" si="121"/>
        <v>2</v>
      </c>
      <c r="J38" s="75">
        <f t="shared" si="121"/>
        <v>20</v>
      </c>
      <c r="K38" s="76">
        <f t="shared" si="121"/>
        <v>29</v>
      </c>
      <c r="L38" s="77"/>
      <c r="M38" s="72"/>
      <c r="N38" s="73"/>
      <c r="O38" s="78" t="s">
        <v>40</v>
      </c>
      <c r="P38" s="74"/>
      <c r="Q38" s="74">
        <f t="shared" ref="Q38:U38" si="122">+SUM(Q29:Q37)</f>
        <v>7</v>
      </c>
      <c r="R38" s="75">
        <f t="shared" si="122"/>
        <v>0</v>
      </c>
      <c r="S38" s="75">
        <f t="shared" si="122"/>
        <v>0</v>
      </c>
      <c r="T38" s="75">
        <f t="shared" si="122"/>
        <v>7</v>
      </c>
      <c r="U38" s="76">
        <f t="shared" si="122"/>
        <v>9</v>
      </c>
      <c r="V38" s="77"/>
      <c r="W38" s="72"/>
      <c r="X38" s="73"/>
      <c r="Y38" s="78" t="s">
        <v>40</v>
      </c>
      <c r="Z38" s="74">
        <f t="shared" ref="Z38:AD38" si="123">+SUM(Z29:Z37)</f>
        <v>12</v>
      </c>
      <c r="AA38" s="75">
        <f t="shared" si="123"/>
        <v>0</v>
      </c>
      <c r="AB38" s="75">
        <f t="shared" si="123"/>
        <v>2</v>
      </c>
      <c r="AC38" s="75">
        <f t="shared" si="123"/>
        <v>13</v>
      </c>
      <c r="AD38" s="76">
        <f t="shared" si="123"/>
        <v>20</v>
      </c>
      <c r="AE38" s="77"/>
      <c r="AF38" s="40"/>
      <c r="AG38" s="79"/>
      <c r="AH38" s="40"/>
      <c r="AI38" s="40"/>
      <c r="AJ38" s="9"/>
    </row>
    <row r="39" spans="1:36" ht="14.25" customHeight="1" x14ac:dyDescent="0.3">
      <c r="A39" s="309"/>
      <c r="B39" s="307"/>
      <c r="C39" s="86"/>
      <c r="D39" s="87"/>
      <c r="E39" s="88" t="s">
        <v>41</v>
      </c>
      <c r="F39" s="110"/>
      <c r="G39" s="90">
        <f t="shared" ref="G39:K39" si="124">G38+G27</f>
        <v>55</v>
      </c>
      <c r="H39" s="90">
        <f t="shared" si="124"/>
        <v>8</v>
      </c>
      <c r="I39" s="90">
        <f t="shared" si="124"/>
        <v>8</v>
      </c>
      <c r="J39" s="90">
        <f t="shared" si="124"/>
        <v>63</v>
      </c>
      <c r="K39" s="91">
        <f t="shared" si="124"/>
        <v>89</v>
      </c>
      <c r="L39" s="92"/>
      <c r="M39" s="86"/>
      <c r="N39" s="87"/>
      <c r="O39" s="88" t="s">
        <v>41</v>
      </c>
      <c r="P39" s="89"/>
      <c r="Q39" s="90">
        <f t="shared" ref="Q39:U39" si="125">Q38+Q27</f>
        <v>36</v>
      </c>
      <c r="R39" s="90">
        <f t="shared" si="125"/>
        <v>6</v>
      </c>
      <c r="S39" s="90">
        <f t="shared" si="125"/>
        <v>6</v>
      </c>
      <c r="T39" s="90">
        <f t="shared" si="125"/>
        <v>42</v>
      </c>
      <c r="U39" s="91">
        <f t="shared" si="125"/>
        <v>56</v>
      </c>
      <c r="V39" s="92"/>
      <c r="W39" s="86"/>
      <c r="X39" s="87"/>
      <c r="Y39" s="88" t="s">
        <v>41</v>
      </c>
      <c r="Z39" s="90">
        <f t="shared" ref="Z39:AD39" si="126">Z38+Z27</f>
        <v>20</v>
      </c>
      <c r="AA39" s="90">
        <f t="shared" si="126"/>
        <v>2</v>
      </c>
      <c r="AB39" s="90">
        <f t="shared" si="126"/>
        <v>2</v>
      </c>
      <c r="AC39" s="90">
        <f t="shared" si="126"/>
        <v>22</v>
      </c>
      <c r="AD39" s="91">
        <f t="shared" si="126"/>
        <v>34</v>
      </c>
      <c r="AE39" s="92"/>
      <c r="AF39" s="40"/>
      <c r="AG39" s="79"/>
      <c r="AH39" s="40"/>
      <c r="AI39" s="40"/>
      <c r="AJ39" s="9"/>
    </row>
    <row r="40" spans="1:36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7" t="s">
        <v>15</v>
      </c>
      <c r="G40" s="45" t="s">
        <v>8</v>
      </c>
      <c r="H40" s="45" t="s">
        <v>9</v>
      </c>
      <c r="I40" s="45" t="s">
        <v>10</v>
      </c>
      <c r="J40" s="45" t="s">
        <v>11</v>
      </c>
      <c r="K40" s="45" t="s">
        <v>3</v>
      </c>
      <c r="L40" s="48"/>
      <c r="M40" s="45" t="s">
        <v>5</v>
      </c>
      <c r="N40" s="49" t="s">
        <v>6</v>
      </c>
      <c r="O40" s="49" t="s">
        <v>7</v>
      </c>
      <c r="P40" s="45"/>
      <c r="Q40" s="45" t="s">
        <v>8</v>
      </c>
      <c r="R40" s="45" t="s">
        <v>9</v>
      </c>
      <c r="S40" s="45" t="s">
        <v>10</v>
      </c>
      <c r="T40" s="45" t="s">
        <v>11</v>
      </c>
      <c r="U40" s="45" t="s">
        <v>3</v>
      </c>
      <c r="V40" s="48" t="s">
        <v>12</v>
      </c>
      <c r="W40" s="45" t="s">
        <v>5</v>
      </c>
      <c r="X40" s="49" t="s">
        <v>6</v>
      </c>
      <c r="Y40" s="49" t="s">
        <v>7</v>
      </c>
      <c r="Z40" s="45" t="s">
        <v>8</v>
      </c>
      <c r="AA40" s="45" t="s">
        <v>9</v>
      </c>
      <c r="AB40" s="45" t="s">
        <v>10</v>
      </c>
      <c r="AC40" s="45" t="s">
        <v>11</v>
      </c>
      <c r="AD40" s="45" t="s">
        <v>3</v>
      </c>
      <c r="AE40" s="48" t="s">
        <v>12</v>
      </c>
      <c r="AF40" s="50"/>
      <c r="AG40" s="93"/>
      <c r="AH40" s="50"/>
      <c r="AI40" s="50"/>
      <c r="AJ40" s="51"/>
    </row>
    <row r="41" spans="1:36" ht="14.25" customHeight="1" x14ac:dyDescent="0.3">
      <c r="A41" s="309"/>
      <c r="B41" s="305" t="s">
        <v>79</v>
      </c>
      <c r="C41" s="52">
        <f>IF($D41="","",1)</f>
        <v>1</v>
      </c>
      <c r="D41" s="61" t="s">
        <v>84</v>
      </c>
      <c r="E41" s="62" t="s">
        <v>85</v>
      </c>
      <c r="F41" s="55" t="b">
        <v>1</v>
      </c>
      <c r="G41" s="57">
        <v>3</v>
      </c>
      <c r="H41" s="57">
        <v>0</v>
      </c>
      <c r="I41" s="57">
        <v>0</v>
      </c>
      <c r="J41" s="58">
        <f t="shared" ref="J41:J49" si="127">IF(G41="","",G41+(H41+I41)/2)</f>
        <v>3</v>
      </c>
      <c r="K41" s="59">
        <v>5</v>
      </c>
      <c r="L41" s="60"/>
      <c r="M41" s="52">
        <f>IF($D41="","",1)</f>
        <v>1</v>
      </c>
      <c r="N41" s="61"/>
      <c r="O41" s="62"/>
      <c r="P41" s="57"/>
      <c r="Q41" s="57"/>
      <c r="R41" s="57"/>
      <c r="S41" s="57"/>
      <c r="T41" s="58" t="str">
        <f t="shared" ref="T41:T49" si="128">IF(Q41="","",Q41+(R41+S41)/2)</f>
        <v/>
      </c>
      <c r="U41" s="59"/>
      <c r="V41" s="60"/>
      <c r="W41" s="52">
        <f>IF($D41="","",1)</f>
        <v>1</v>
      </c>
      <c r="X41" s="61" t="str">
        <f t="shared" ref="X41:Y41" si="129">IF($F41=TRUE,D41,"")</f>
        <v>INM202</v>
      </c>
      <c r="Y41" s="62" t="str">
        <f t="shared" si="129"/>
        <v>Akışkanlar Mekaniği</v>
      </c>
      <c r="Z41" s="57">
        <f t="shared" ref="Z41:AB41" si="130">IF($F41=TRUE,G41,"")</f>
        <v>3</v>
      </c>
      <c r="AA41" s="57">
        <f t="shared" si="130"/>
        <v>0</v>
      </c>
      <c r="AB41" s="57">
        <f t="shared" si="130"/>
        <v>0</v>
      </c>
      <c r="AC41" s="58">
        <f t="shared" ref="AC41:AC49" si="131">IF(Z41="","",Z41+(AA41+AB41)/2)</f>
        <v>3</v>
      </c>
      <c r="AD41" s="59">
        <f t="shared" ref="AD41:AE41" si="132">IF($F41=TRUE,K41,"")</f>
        <v>5</v>
      </c>
      <c r="AE41" s="60">
        <f t="shared" si="132"/>
        <v>0</v>
      </c>
      <c r="AF41" s="63"/>
      <c r="AG41" s="64">
        <f t="shared" ref="AG41:AG49" si="133">IF(OR(AND(E41&lt;&gt;"",O41="",Y41=""),AND(E41&lt;&gt;"",O41&lt;&gt;"",Y41&lt;&gt;"")),1,0)</f>
        <v>0</v>
      </c>
      <c r="AH41" s="65">
        <f t="shared" ref="AH41:AH49" si="134">IF(O41="",0,K41)</f>
        <v>0</v>
      </c>
      <c r="AI41" s="66">
        <f t="shared" ref="AI41:AI49" si="135">IF(Y41="",0,AD41)</f>
        <v>5</v>
      </c>
      <c r="AJ41" s="9"/>
    </row>
    <row r="42" spans="1:36" ht="14.25" customHeight="1" x14ac:dyDescent="0.3">
      <c r="A42" s="309"/>
      <c r="B42" s="306"/>
      <c r="C42" s="52">
        <f t="shared" ref="C42:C49" si="136">IF($D42="","",MAX(C$41:C41)+1)</f>
        <v>2</v>
      </c>
      <c r="D42" s="61" t="s">
        <v>88</v>
      </c>
      <c r="E42" s="62" t="s">
        <v>87</v>
      </c>
      <c r="F42" s="55" t="b">
        <v>1</v>
      </c>
      <c r="G42" s="57">
        <v>3</v>
      </c>
      <c r="H42" s="57">
        <v>0</v>
      </c>
      <c r="I42" s="57">
        <v>1</v>
      </c>
      <c r="J42" s="58">
        <f t="shared" si="127"/>
        <v>3.5</v>
      </c>
      <c r="K42" s="59">
        <v>6</v>
      </c>
      <c r="L42" s="60" t="s">
        <v>69</v>
      </c>
      <c r="M42" s="52">
        <f t="shared" ref="M42:M49" si="137">IF($D42="","",MAX(M$41:M41)+1)</f>
        <v>2</v>
      </c>
      <c r="N42" s="61" t="str">
        <f>IF(O42="","",VLOOKUP(O42,İ!$C$101:$K$157,2,0))</f>
        <v/>
      </c>
      <c r="O42" s="62"/>
      <c r="P42" s="57"/>
      <c r="Q42" s="57" t="str">
        <f>IF(O42="","",VLOOKUP(O42,İ!$C$101:$K$157,4,0))</f>
        <v/>
      </c>
      <c r="R42" s="57" t="str">
        <f>IF(O42="","",VLOOKUP(O42,İ!$C$101:$K$157,5,0))</f>
        <v/>
      </c>
      <c r="S42" s="57" t="str">
        <f>IF(O42="","",VLOOKUP(O42,İ!$C$101:$K$157,6,0))</f>
        <v/>
      </c>
      <c r="T42" s="58" t="str">
        <f t="shared" si="128"/>
        <v/>
      </c>
      <c r="U42" s="59" t="str">
        <f>IF(O42="","",VLOOKUP(O42,İ!$C$101:$K$157,8,0))</f>
        <v/>
      </c>
      <c r="V42" s="60" t="str">
        <f>IF(O42="","",VLOOKUP(O42,İ!$C$101:$K$157,9,0))</f>
        <v/>
      </c>
      <c r="W42" s="52">
        <f t="shared" ref="W42:W49" si="138">IF($D42="","",MAX(W$41:W41)+1)</f>
        <v>2</v>
      </c>
      <c r="X42" s="61" t="str">
        <f t="shared" ref="X42:Y42" si="139">IF($F42=TRUE,D42,"")</f>
        <v>INM204</v>
      </c>
      <c r="Y42" s="62" t="str">
        <f t="shared" si="139"/>
        <v>Mukavemet II</v>
      </c>
      <c r="Z42" s="57">
        <f t="shared" ref="Z42:AB42" si="140">IF($F42=TRUE,G42,"")</f>
        <v>3</v>
      </c>
      <c r="AA42" s="57">
        <f t="shared" si="140"/>
        <v>0</v>
      </c>
      <c r="AB42" s="57">
        <f t="shared" si="140"/>
        <v>1</v>
      </c>
      <c r="AC42" s="58">
        <f t="shared" si="131"/>
        <v>3.5</v>
      </c>
      <c r="AD42" s="59">
        <f t="shared" ref="AD42:AE42" si="141">IF($F42=TRUE,K42,"")</f>
        <v>6</v>
      </c>
      <c r="AE42" s="60" t="str">
        <f t="shared" si="141"/>
        <v>INM 102</v>
      </c>
      <c r="AF42" s="63"/>
      <c r="AG42" s="67">
        <f t="shared" si="133"/>
        <v>0</v>
      </c>
      <c r="AH42" s="68">
        <f t="shared" si="134"/>
        <v>0</v>
      </c>
      <c r="AI42" s="63">
        <f t="shared" si="135"/>
        <v>6</v>
      </c>
      <c r="AJ42" s="9"/>
    </row>
    <row r="43" spans="1:36" ht="14.25" customHeight="1" x14ac:dyDescent="0.3">
      <c r="A43" s="309"/>
      <c r="B43" s="306"/>
      <c r="C43" s="52">
        <f t="shared" si="136"/>
        <v>3</v>
      </c>
      <c r="D43" s="61" t="s">
        <v>216</v>
      </c>
      <c r="E43" s="62" t="s">
        <v>217</v>
      </c>
      <c r="F43" s="55" t="b">
        <v>1</v>
      </c>
      <c r="G43" s="57">
        <v>2</v>
      </c>
      <c r="H43" s="57">
        <v>2</v>
      </c>
      <c r="I43" s="57">
        <v>0</v>
      </c>
      <c r="J43" s="58">
        <f t="shared" si="127"/>
        <v>3</v>
      </c>
      <c r="K43" s="59">
        <v>5</v>
      </c>
      <c r="L43" s="60"/>
      <c r="M43" s="52">
        <f t="shared" si="137"/>
        <v>3</v>
      </c>
      <c r="N43" s="61" t="str">
        <f>IF(O43="","",VLOOKUP(O43,İ!$C$101:$K$157,2,0))</f>
        <v/>
      </c>
      <c r="O43" s="62"/>
      <c r="P43" s="57"/>
      <c r="Q43" s="57" t="str">
        <f>IF(O43="","",VLOOKUP(O43,İ!$C$101:$K$157,4,0))</f>
        <v/>
      </c>
      <c r="R43" s="57" t="str">
        <f>IF(O43="","",VLOOKUP(O43,İ!$C$101:$K$157,5,0))</f>
        <v/>
      </c>
      <c r="S43" s="57" t="str">
        <f>IF(O43="","",VLOOKUP(O43,İ!$C$101:$K$157,6,0))</f>
        <v/>
      </c>
      <c r="T43" s="58" t="str">
        <f t="shared" si="128"/>
        <v/>
      </c>
      <c r="U43" s="59" t="str">
        <f>IF(O43="","",VLOOKUP(O43,İ!$C$101:$K$157,8,0))</f>
        <v/>
      </c>
      <c r="V43" s="60" t="str">
        <f>IF(O43="","",VLOOKUP(O43,İ!$C$101:$K$157,9,0))</f>
        <v/>
      </c>
      <c r="W43" s="52">
        <f t="shared" si="138"/>
        <v>3</v>
      </c>
      <c r="X43" s="61" t="str">
        <f t="shared" ref="X43:Y43" si="142">IF($F43=TRUE,D43,"")</f>
        <v>INM206</v>
      </c>
      <c r="Y43" s="62" t="str">
        <f t="shared" si="142"/>
        <v>Topoğrafya</v>
      </c>
      <c r="Z43" s="57">
        <f t="shared" ref="Z43:AB43" si="143">IF($F43=TRUE,G43,"")</f>
        <v>2</v>
      </c>
      <c r="AA43" s="57">
        <f t="shared" si="143"/>
        <v>2</v>
      </c>
      <c r="AB43" s="57">
        <f t="shared" si="143"/>
        <v>0</v>
      </c>
      <c r="AC43" s="58">
        <f t="shared" si="131"/>
        <v>3</v>
      </c>
      <c r="AD43" s="59">
        <f t="shared" ref="AD43:AE43" si="144">IF($F43=TRUE,K43,"")</f>
        <v>5</v>
      </c>
      <c r="AE43" s="60">
        <f t="shared" si="144"/>
        <v>0</v>
      </c>
      <c r="AF43" s="63"/>
      <c r="AG43" s="67">
        <f t="shared" si="133"/>
        <v>0</v>
      </c>
      <c r="AH43" s="68">
        <f t="shared" si="134"/>
        <v>0</v>
      </c>
      <c r="AI43" s="63">
        <f t="shared" si="135"/>
        <v>5</v>
      </c>
      <c r="AJ43" s="9"/>
    </row>
    <row r="44" spans="1:36" ht="14.25" customHeight="1" x14ac:dyDescent="0.3">
      <c r="A44" s="309"/>
      <c r="B44" s="306"/>
      <c r="C44" s="52">
        <f t="shared" si="136"/>
        <v>4</v>
      </c>
      <c r="D44" s="61" t="s">
        <v>218</v>
      </c>
      <c r="E44" s="62" t="s">
        <v>219</v>
      </c>
      <c r="F44" s="55" t="b">
        <v>1</v>
      </c>
      <c r="G44" s="57">
        <v>3</v>
      </c>
      <c r="H44" s="57">
        <v>0</v>
      </c>
      <c r="I44" s="57">
        <v>1</v>
      </c>
      <c r="J44" s="58">
        <f t="shared" si="127"/>
        <v>3.5</v>
      </c>
      <c r="K44" s="59">
        <v>5</v>
      </c>
      <c r="L44" s="60"/>
      <c r="M44" s="52">
        <f t="shared" si="137"/>
        <v>4</v>
      </c>
      <c r="N44" s="61" t="str">
        <f>IF(O44="","",VLOOKUP(O44,İ!$C$101:$K$157,2,0))</f>
        <v/>
      </c>
      <c r="O44" s="62"/>
      <c r="P44" s="57"/>
      <c r="Q44" s="57" t="str">
        <f>IF(O44="","",VLOOKUP(O44,İ!$C$101:$K$157,4,0))</f>
        <v/>
      </c>
      <c r="R44" s="57" t="str">
        <f>IF(O44="","",VLOOKUP(O44,İ!$C$101:$K$157,5,0))</f>
        <v/>
      </c>
      <c r="S44" s="57" t="str">
        <f>IF(O44="","",VLOOKUP(O44,İ!$C$101:$K$157,6,0))</f>
        <v/>
      </c>
      <c r="T44" s="58" t="str">
        <f t="shared" si="128"/>
        <v/>
      </c>
      <c r="U44" s="59" t="str">
        <f>IF(O44="","",VLOOKUP(O44,İ!$C$101:$K$157,8,0))</f>
        <v/>
      </c>
      <c r="V44" s="60" t="str">
        <f>IF(O44="","",VLOOKUP(O44,İ!$C$101:$K$157,9,0))</f>
        <v/>
      </c>
      <c r="W44" s="52">
        <f t="shared" si="138"/>
        <v>4</v>
      </c>
      <c r="X44" s="61" t="str">
        <f t="shared" ref="X44:Y44" si="145">IF($F44=TRUE,D44,"")</f>
        <v>INM208</v>
      </c>
      <c r="Y44" s="62" t="str">
        <f t="shared" si="145"/>
        <v>Yapı Malzemeleri</v>
      </c>
      <c r="Z44" s="57">
        <f t="shared" ref="Z44:AB44" si="146">IF($F44=TRUE,G44,"")</f>
        <v>3</v>
      </c>
      <c r="AA44" s="57">
        <f t="shared" si="146"/>
        <v>0</v>
      </c>
      <c r="AB44" s="57">
        <f t="shared" si="146"/>
        <v>1</v>
      </c>
      <c r="AC44" s="58">
        <f t="shared" si="131"/>
        <v>3.5</v>
      </c>
      <c r="AD44" s="59">
        <f t="shared" ref="AD44:AE44" si="147">IF($F44=TRUE,K44,"")</f>
        <v>5</v>
      </c>
      <c r="AE44" s="60">
        <f t="shared" si="147"/>
        <v>0</v>
      </c>
      <c r="AF44" s="63"/>
      <c r="AG44" s="67">
        <f t="shared" si="133"/>
        <v>0</v>
      </c>
      <c r="AH44" s="68">
        <f t="shared" si="134"/>
        <v>0</v>
      </c>
      <c r="AI44" s="63">
        <f t="shared" si="135"/>
        <v>5</v>
      </c>
      <c r="AJ44" s="9"/>
    </row>
    <row r="45" spans="1:36" ht="14.25" customHeight="1" x14ac:dyDescent="0.3">
      <c r="A45" s="309"/>
      <c r="B45" s="306"/>
      <c r="C45" s="52">
        <f t="shared" si="136"/>
        <v>5</v>
      </c>
      <c r="D45" s="61" t="s">
        <v>220</v>
      </c>
      <c r="E45" s="62" t="s">
        <v>221</v>
      </c>
      <c r="F45" s="55" t="b">
        <v>0</v>
      </c>
      <c r="G45" s="57">
        <v>3</v>
      </c>
      <c r="H45" s="57">
        <v>0</v>
      </c>
      <c r="I45" s="57">
        <v>0</v>
      </c>
      <c r="J45" s="58">
        <f t="shared" si="127"/>
        <v>3</v>
      </c>
      <c r="K45" s="59">
        <v>4</v>
      </c>
      <c r="L45" s="60"/>
      <c r="M45" s="52">
        <f t="shared" si="137"/>
        <v>5</v>
      </c>
      <c r="N45" s="61" t="s">
        <v>268</v>
      </c>
      <c r="O45" s="62" t="s">
        <v>221</v>
      </c>
      <c r="P45" s="57" t="b">
        <v>0</v>
      </c>
      <c r="Q45" s="57">
        <v>3</v>
      </c>
      <c r="R45" s="57">
        <v>0</v>
      </c>
      <c r="S45" s="57">
        <v>0</v>
      </c>
      <c r="T45" s="58">
        <f t="shared" si="128"/>
        <v>3</v>
      </c>
      <c r="U45" s="59">
        <v>4</v>
      </c>
      <c r="V45" s="60"/>
      <c r="W45" s="52">
        <f t="shared" si="138"/>
        <v>5</v>
      </c>
      <c r="X45" s="61" t="str">
        <f t="shared" ref="X45:Y45" si="148">IF($F45=TRUE,D45,"")</f>
        <v/>
      </c>
      <c r="Y45" s="62" t="str">
        <f t="shared" si="148"/>
        <v/>
      </c>
      <c r="Z45" s="57" t="str">
        <f t="shared" ref="Z45:AB45" si="149">IF($F45=TRUE,G45,"")</f>
        <v/>
      </c>
      <c r="AA45" s="57" t="str">
        <f t="shared" si="149"/>
        <v/>
      </c>
      <c r="AB45" s="57" t="str">
        <f t="shared" si="149"/>
        <v/>
      </c>
      <c r="AC45" s="58" t="str">
        <f t="shared" si="131"/>
        <v/>
      </c>
      <c r="AD45" s="59" t="str">
        <f t="shared" ref="AD45:AE45" si="150">IF($F45=TRUE,K45,"")</f>
        <v/>
      </c>
      <c r="AE45" s="60" t="str">
        <f t="shared" si="150"/>
        <v/>
      </c>
      <c r="AF45" s="63"/>
      <c r="AG45" s="67">
        <f t="shared" si="133"/>
        <v>0</v>
      </c>
      <c r="AH45" s="68">
        <f t="shared" si="134"/>
        <v>4</v>
      </c>
      <c r="AI45" s="63">
        <f t="shared" si="135"/>
        <v>0</v>
      </c>
      <c r="AJ45" s="9"/>
    </row>
    <row r="46" spans="1:36" ht="14.25" customHeight="1" x14ac:dyDescent="0.3">
      <c r="A46" s="309"/>
      <c r="B46" s="306"/>
      <c r="C46" s="52">
        <f t="shared" si="136"/>
        <v>6</v>
      </c>
      <c r="D46" s="61" t="s">
        <v>53</v>
      </c>
      <c r="E46" s="62" t="s">
        <v>54</v>
      </c>
      <c r="F46" s="55" t="b">
        <v>0</v>
      </c>
      <c r="G46" s="57">
        <v>3</v>
      </c>
      <c r="H46" s="57">
        <v>0</v>
      </c>
      <c r="I46" s="57">
        <v>0</v>
      </c>
      <c r="J46" s="58">
        <f t="shared" si="127"/>
        <v>3</v>
      </c>
      <c r="K46" s="59">
        <v>4</v>
      </c>
      <c r="L46" s="60"/>
      <c r="M46" s="52">
        <f t="shared" si="137"/>
        <v>6</v>
      </c>
      <c r="N46" s="61" t="s">
        <v>206</v>
      </c>
      <c r="O46" s="62" t="s">
        <v>207</v>
      </c>
      <c r="P46" s="57" t="b">
        <v>0</v>
      </c>
      <c r="Q46" s="57">
        <v>3</v>
      </c>
      <c r="R46" s="57">
        <v>0</v>
      </c>
      <c r="S46" s="57">
        <v>0</v>
      </c>
      <c r="T46" s="58">
        <f t="shared" si="128"/>
        <v>3</v>
      </c>
      <c r="U46" s="59">
        <v>5</v>
      </c>
      <c r="V46" s="60" t="s">
        <v>208</v>
      </c>
      <c r="W46" s="52">
        <f t="shared" si="138"/>
        <v>6</v>
      </c>
      <c r="X46" s="61" t="str">
        <f t="shared" ref="X46:Y46" si="151">IF($F46=TRUE,D46,"")</f>
        <v/>
      </c>
      <c r="Y46" s="62" t="str">
        <f t="shared" si="151"/>
        <v/>
      </c>
      <c r="Z46" s="57" t="str">
        <f t="shared" ref="Z46:AB46" si="152">IF($F46=TRUE,G46,"")</f>
        <v/>
      </c>
      <c r="AA46" s="57" t="str">
        <f t="shared" si="152"/>
        <v/>
      </c>
      <c r="AB46" s="57" t="str">
        <f t="shared" si="152"/>
        <v/>
      </c>
      <c r="AC46" s="58" t="str">
        <f t="shared" si="131"/>
        <v/>
      </c>
      <c r="AD46" s="59" t="str">
        <f t="shared" ref="AD46:AE46" si="153">IF($F46=TRUE,K46,"")</f>
        <v/>
      </c>
      <c r="AE46" s="60" t="str">
        <f t="shared" si="153"/>
        <v/>
      </c>
      <c r="AF46" s="63"/>
      <c r="AG46" s="67">
        <f t="shared" si="133"/>
        <v>0</v>
      </c>
      <c r="AH46" s="68">
        <f t="shared" si="134"/>
        <v>4</v>
      </c>
      <c r="AI46" s="63">
        <f t="shared" si="135"/>
        <v>0</v>
      </c>
      <c r="AJ46" s="9"/>
    </row>
    <row r="47" spans="1:36" ht="14.25" customHeight="1" x14ac:dyDescent="0.3">
      <c r="A47" s="309"/>
      <c r="B47" s="306"/>
      <c r="C47" s="52">
        <f t="shared" si="136"/>
        <v>7</v>
      </c>
      <c r="D47" s="61" t="s">
        <v>99</v>
      </c>
      <c r="E47" s="62" t="s">
        <v>100</v>
      </c>
      <c r="F47" s="55" t="b">
        <v>0</v>
      </c>
      <c r="G47" s="57">
        <v>2</v>
      </c>
      <c r="H47" s="57">
        <v>0</v>
      </c>
      <c r="I47" s="57">
        <v>0</v>
      </c>
      <c r="J47" s="58">
        <f t="shared" si="127"/>
        <v>2</v>
      </c>
      <c r="K47" s="59">
        <v>2</v>
      </c>
      <c r="L47" s="60"/>
      <c r="M47" s="52">
        <f t="shared" si="137"/>
        <v>7</v>
      </c>
      <c r="N47" s="61" t="s">
        <v>99</v>
      </c>
      <c r="O47" s="62" t="s">
        <v>100</v>
      </c>
      <c r="P47" s="57" t="b">
        <v>0</v>
      </c>
      <c r="Q47" s="57">
        <v>2</v>
      </c>
      <c r="R47" s="57">
        <v>0</v>
      </c>
      <c r="S47" s="57">
        <v>0</v>
      </c>
      <c r="T47" s="58">
        <f t="shared" si="128"/>
        <v>2</v>
      </c>
      <c r="U47" s="59">
        <v>2</v>
      </c>
      <c r="V47" s="60"/>
      <c r="W47" s="52">
        <f t="shared" si="138"/>
        <v>7</v>
      </c>
      <c r="X47" s="61" t="str">
        <f t="shared" ref="X47:Y47" si="154">IF($F47=TRUE,D47,"")</f>
        <v/>
      </c>
      <c r="Y47" s="62" t="str">
        <f t="shared" si="154"/>
        <v/>
      </c>
      <c r="Z47" s="57" t="str">
        <f t="shared" ref="Z47:AB47" si="155">IF($F47=TRUE,G47,"")</f>
        <v/>
      </c>
      <c r="AA47" s="57" t="str">
        <f t="shared" si="155"/>
        <v/>
      </c>
      <c r="AB47" s="57" t="str">
        <f t="shared" si="155"/>
        <v/>
      </c>
      <c r="AC47" s="58" t="str">
        <f t="shared" si="131"/>
        <v/>
      </c>
      <c r="AD47" s="59" t="str">
        <f t="shared" ref="AD47:AE47" si="156">IF($F47=TRUE,K47,"")</f>
        <v/>
      </c>
      <c r="AE47" s="60" t="str">
        <f t="shared" si="156"/>
        <v/>
      </c>
      <c r="AF47" s="63"/>
      <c r="AG47" s="67">
        <f t="shared" si="133"/>
        <v>0</v>
      </c>
      <c r="AH47" s="68">
        <f t="shared" si="134"/>
        <v>2</v>
      </c>
      <c r="AI47" s="63">
        <f t="shared" si="135"/>
        <v>0</v>
      </c>
      <c r="AJ47" s="9"/>
    </row>
    <row r="48" spans="1:36" ht="14.25" customHeight="1" x14ac:dyDescent="0.3">
      <c r="A48" s="309"/>
      <c r="B48" s="306"/>
      <c r="C48" s="52" t="str">
        <f t="shared" si="136"/>
        <v/>
      </c>
      <c r="D48" s="61"/>
      <c r="E48" s="62"/>
      <c r="F48" s="55" t="b">
        <v>0</v>
      </c>
      <c r="G48" s="57"/>
      <c r="H48" s="57"/>
      <c r="I48" s="57"/>
      <c r="J48" s="58" t="str">
        <f t="shared" si="127"/>
        <v/>
      </c>
      <c r="K48" s="59"/>
      <c r="L48" s="60"/>
      <c r="M48" s="52" t="str">
        <f t="shared" si="137"/>
        <v/>
      </c>
      <c r="N48" s="61" t="str">
        <f>IF(O48="","",VLOOKUP(O48,İ!$C$101:$K$157,2,0))</f>
        <v/>
      </c>
      <c r="O48" s="62"/>
      <c r="P48" s="57"/>
      <c r="Q48" s="57" t="str">
        <f>IF(O48="","",VLOOKUP(O48,İ!$C$101:$K$157,4,0))</f>
        <v/>
      </c>
      <c r="R48" s="57" t="str">
        <f>IF(O48="","",VLOOKUP(O48,İ!$C$101:$K$157,5,0))</f>
        <v/>
      </c>
      <c r="S48" s="57" t="str">
        <f>IF(O48="","",VLOOKUP(O48,İ!$C$101:$K$157,6,0))</f>
        <v/>
      </c>
      <c r="T48" s="58" t="str">
        <f t="shared" si="128"/>
        <v/>
      </c>
      <c r="U48" s="59" t="str">
        <f>IF(O48="","",VLOOKUP(O48,İ!$C$101:$K$157,8,0))</f>
        <v/>
      </c>
      <c r="V48" s="60" t="str">
        <f>IF(O48="","",VLOOKUP(O48,İ!$C$101:$K$157,9,0))</f>
        <v/>
      </c>
      <c r="W48" s="52" t="str">
        <f t="shared" si="138"/>
        <v/>
      </c>
      <c r="X48" s="61" t="str">
        <f t="shared" ref="X48:Y48" si="157">IF($F48=TRUE,D48,"")</f>
        <v/>
      </c>
      <c r="Y48" s="62" t="str">
        <f t="shared" si="157"/>
        <v/>
      </c>
      <c r="Z48" s="57" t="str">
        <f t="shared" ref="Z48:AB48" si="158">IF($F48=TRUE,G48,"")</f>
        <v/>
      </c>
      <c r="AA48" s="57" t="str">
        <f t="shared" si="158"/>
        <v/>
      </c>
      <c r="AB48" s="57" t="str">
        <f t="shared" si="158"/>
        <v/>
      </c>
      <c r="AC48" s="58" t="str">
        <f t="shared" si="131"/>
        <v/>
      </c>
      <c r="AD48" s="59" t="str">
        <f t="shared" ref="AD48:AE48" si="159">IF($F48=TRUE,K48,"")</f>
        <v/>
      </c>
      <c r="AE48" s="60" t="str">
        <f t="shared" si="159"/>
        <v/>
      </c>
      <c r="AF48" s="63"/>
      <c r="AG48" s="67">
        <f t="shared" si="133"/>
        <v>0</v>
      </c>
      <c r="AH48" s="68">
        <f t="shared" si="134"/>
        <v>0</v>
      </c>
      <c r="AI48" s="63">
        <f t="shared" si="135"/>
        <v>0</v>
      </c>
      <c r="AJ48" s="9"/>
    </row>
    <row r="49" spans="1:36" ht="14.25" customHeight="1" x14ac:dyDescent="0.3">
      <c r="A49" s="309"/>
      <c r="B49" s="306"/>
      <c r="C49" s="52" t="str">
        <f t="shared" si="136"/>
        <v/>
      </c>
      <c r="D49" s="61"/>
      <c r="E49" s="62"/>
      <c r="F49" s="55" t="b">
        <v>0</v>
      </c>
      <c r="G49" s="57"/>
      <c r="H49" s="57"/>
      <c r="I49" s="57"/>
      <c r="J49" s="58" t="str">
        <f t="shared" si="127"/>
        <v/>
      </c>
      <c r="K49" s="59"/>
      <c r="L49" s="60"/>
      <c r="M49" s="52" t="str">
        <f t="shared" si="137"/>
        <v/>
      </c>
      <c r="N49" s="61" t="str">
        <f>IF(O49="","",VLOOKUP(O49,İ!$C$101:$K$157,2,0))</f>
        <v/>
      </c>
      <c r="O49" s="62"/>
      <c r="P49" s="57"/>
      <c r="Q49" s="57" t="str">
        <f>IF(O49="","",VLOOKUP(O49,İ!$C$101:$K$157,4,0))</f>
        <v/>
      </c>
      <c r="R49" s="57" t="str">
        <f>IF(O49="","",VLOOKUP(O49,İ!$C$101:$K$157,5,0))</f>
        <v/>
      </c>
      <c r="S49" s="57" t="str">
        <f>IF(O49="","",VLOOKUP(O49,İ!$C$101:$K$157,6,0))</f>
        <v/>
      </c>
      <c r="T49" s="58" t="str">
        <f t="shared" si="128"/>
        <v/>
      </c>
      <c r="U49" s="59" t="str">
        <f>IF(O49="","",VLOOKUP(O49,İ!$C$101:$K$157,8,0))</f>
        <v/>
      </c>
      <c r="V49" s="60" t="str">
        <f>IF(O49="","",VLOOKUP(O49,İ!$C$101:$K$157,9,0))</f>
        <v/>
      </c>
      <c r="W49" s="52" t="str">
        <f t="shared" si="138"/>
        <v/>
      </c>
      <c r="X49" s="61" t="str">
        <f t="shared" ref="X49:Y49" si="160">IF($F49=TRUE,D49,"")</f>
        <v/>
      </c>
      <c r="Y49" s="62" t="str">
        <f t="shared" si="160"/>
        <v/>
      </c>
      <c r="Z49" s="57" t="str">
        <f t="shared" ref="Z49:AB49" si="161">IF($F49=TRUE,G49,"")</f>
        <v/>
      </c>
      <c r="AA49" s="57" t="str">
        <f t="shared" si="161"/>
        <v/>
      </c>
      <c r="AB49" s="57" t="str">
        <f t="shared" si="161"/>
        <v/>
      </c>
      <c r="AC49" s="58" t="str">
        <f t="shared" si="131"/>
        <v/>
      </c>
      <c r="AD49" s="59" t="str">
        <f t="shared" ref="AD49:AE49" si="162">IF($F49=TRUE,K49,"")</f>
        <v/>
      </c>
      <c r="AE49" s="60" t="str">
        <f t="shared" si="162"/>
        <v/>
      </c>
      <c r="AF49" s="63"/>
      <c r="AG49" s="69">
        <f t="shared" si="133"/>
        <v>0</v>
      </c>
      <c r="AH49" s="70">
        <f t="shared" si="134"/>
        <v>0</v>
      </c>
      <c r="AI49" s="71">
        <f t="shared" si="135"/>
        <v>0</v>
      </c>
      <c r="AJ49" s="9"/>
    </row>
    <row r="50" spans="1:36" ht="14.25" customHeight="1" x14ac:dyDescent="0.3">
      <c r="A50" s="309"/>
      <c r="B50" s="306"/>
      <c r="C50" s="72"/>
      <c r="D50" s="73"/>
      <c r="E50" s="78" t="s">
        <v>40</v>
      </c>
      <c r="F50" s="78"/>
      <c r="G50" s="74">
        <f t="shared" ref="G50:K50" si="163">+SUM(G41:G49)</f>
        <v>19</v>
      </c>
      <c r="H50" s="75">
        <f t="shared" si="163"/>
        <v>2</v>
      </c>
      <c r="I50" s="75">
        <f t="shared" si="163"/>
        <v>2</v>
      </c>
      <c r="J50" s="75">
        <f t="shared" si="163"/>
        <v>21</v>
      </c>
      <c r="K50" s="76">
        <f t="shared" si="163"/>
        <v>31</v>
      </c>
      <c r="L50" s="77"/>
      <c r="M50" s="72"/>
      <c r="N50" s="73"/>
      <c r="O50" s="78" t="s">
        <v>40</v>
      </c>
      <c r="P50" s="74"/>
      <c r="Q50" s="74">
        <f t="shared" ref="Q50:U50" si="164">+SUM(Q41:Q49)</f>
        <v>8</v>
      </c>
      <c r="R50" s="75">
        <f t="shared" si="164"/>
        <v>0</v>
      </c>
      <c r="S50" s="75">
        <f t="shared" si="164"/>
        <v>0</v>
      </c>
      <c r="T50" s="75">
        <f t="shared" si="164"/>
        <v>8</v>
      </c>
      <c r="U50" s="76">
        <f t="shared" si="164"/>
        <v>11</v>
      </c>
      <c r="V50" s="77"/>
      <c r="W50" s="72"/>
      <c r="X50" s="73"/>
      <c r="Y50" s="78" t="s">
        <v>40</v>
      </c>
      <c r="Z50" s="74">
        <f t="shared" ref="Z50:AD50" si="165">+SUM(Z41:Z49)</f>
        <v>11</v>
      </c>
      <c r="AA50" s="75">
        <f t="shared" si="165"/>
        <v>2</v>
      </c>
      <c r="AB50" s="75">
        <f t="shared" si="165"/>
        <v>2</v>
      </c>
      <c r="AC50" s="75">
        <f t="shared" si="165"/>
        <v>13</v>
      </c>
      <c r="AD50" s="76">
        <f t="shared" si="165"/>
        <v>21</v>
      </c>
      <c r="AE50" s="77"/>
      <c r="AF50" s="40"/>
      <c r="AG50" s="79"/>
      <c r="AH50" s="40"/>
      <c r="AI50" s="40"/>
      <c r="AJ50" s="9"/>
    </row>
    <row r="51" spans="1:36" ht="14.25" customHeight="1" x14ac:dyDescent="0.3">
      <c r="A51" s="310"/>
      <c r="B51" s="307"/>
      <c r="C51" s="80"/>
      <c r="D51" s="81"/>
      <c r="E51" s="94" t="s">
        <v>41</v>
      </c>
      <c r="F51" s="110"/>
      <c r="G51" s="90">
        <f t="shared" ref="G51:K51" si="166">G50+G39</f>
        <v>74</v>
      </c>
      <c r="H51" s="90">
        <f t="shared" si="166"/>
        <v>10</v>
      </c>
      <c r="I51" s="90">
        <f t="shared" si="166"/>
        <v>10</v>
      </c>
      <c r="J51" s="90">
        <f t="shared" si="166"/>
        <v>84</v>
      </c>
      <c r="K51" s="91">
        <f t="shared" si="166"/>
        <v>120</v>
      </c>
      <c r="L51" s="92"/>
      <c r="M51" s="80"/>
      <c r="N51" s="81"/>
      <c r="O51" s="94" t="s">
        <v>101</v>
      </c>
      <c r="P51" s="89"/>
      <c r="Q51" s="90">
        <f t="shared" ref="Q51:U51" si="167">Q50+Q39</f>
        <v>44</v>
      </c>
      <c r="R51" s="90">
        <f t="shared" si="167"/>
        <v>6</v>
      </c>
      <c r="S51" s="90">
        <f t="shared" si="167"/>
        <v>6</v>
      </c>
      <c r="T51" s="90">
        <f t="shared" si="167"/>
        <v>50</v>
      </c>
      <c r="U51" s="91">
        <f t="shared" si="167"/>
        <v>67</v>
      </c>
      <c r="V51" s="85"/>
      <c r="W51" s="80"/>
      <c r="X51" s="81"/>
      <c r="Y51" s="94" t="s">
        <v>101</v>
      </c>
      <c r="Z51" s="90">
        <f t="shared" ref="Z51:AD51" si="168">Z50+Z39</f>
        <v>31</v>
      </c>
      <c r="AA51" s="90">
        <f t="shared" si="168"/>
        <v>4</v>
      </c>
      <c r="AB51" s="90">
        <f t="shared" si="168"/>
        <v>4</v>
      </c>
      <c r="AC51" s="90">
        <f t="shared" si="168"/>
        <v>35</v>
      </c>
      <c r="AD51" s="91">
        <f t="shared" si="168"/>
        <v>55</v>
      </c>
      <c r="AE51" s="85"/>
      <c r="AF51" s="40"/>
      <c r="AG51" s="79"/>
      <c r="AH51" s="40"/>
      <c r="AI51" s="40"/>
      <c r="AJ51" s="9"/>
    </row>
    <row r="52" spans="1:36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7" t="s">
        <v>15</v>
      </c>
      <c r="G52" s="45" t="s">
        <v>8</v>
      </c>
      <c r="H52" s="45" t="s">
        <v>9</v>
      </c>
      <c r="I52" s="45" t="s">
        <v>10</v>
      </c>
      <c r="J52" s="45" t="s">
        <v>11</v>
      </c>
      <c r="K52" s="45" t="s">
        <v>3</v>
      </c>
      <c r="L52" s="48"/>
      <c r="M52" s="45" t="s">
        <v>5</v>
      </c>
      <c r="N52" s="49" t="s">
        <v>6</v>
      </c>
      <c r="O52" s="49" t="s">
        <v>7</v>
      </c>
      <c r="P52" s="45"/>
      <c r="Q52" s="45" t="s">
        <v>8</v>
      </c>
      <c r="R52" s="45" t="s">
        <v>9</v>
      </c>
      <c r="S52" s="45" t="s">
        <v>10</v>
      </c>
      <c r="T52" s="45" t="s">
        <v>11</v>
      </c>
      <c r="U52" s="45" t="s">
        <v>3</v>
      </c>
      <c r="V52" s="48" t="s">
        <v>12</v>
      </c>
      <c r="W52" s="45" t="s">
        <v>5</v>
      </c>
      <c r="X52" s="49" t="s">
        <v>6</v>
      </c>
      <c r="Y52" s="49" t="s">
        <v>7</v>
      </c>
      <c r="Z52" s="45" t="s">
        <v>8</v>
      </c>
      <c r="AA52" s="45" t="s">
        <v>9</v>
      </c>
      <c r="AB52" s="45" t="s">
        <v>10</v>
      </c>
      <c r="AC52" s="45" t="s">
        <v>11</v>
      </c>
      <c r="AD52" s="45" t="s">
        <v>3</v>
      </c>
      <c r="AE52" s="48" t="s">
        <v>12</v>
      </c>
      <c r="AF52" s="50"/>
      <c r="AG52" s="93"/>
      <c r="AH52" s="50"/>
      <c r="AI52" s="50"/>
      <c r="AJ52" s="51"/>
    </row>
    <row r="53" spans="1:36" ht="14.25" customHeight="1" x14ac:dyDescent="0.3">
      <c r="A53" s="309"/>
      <c r="B53" s="305" t="s">
        <v>103</v>
      </c>
      <c r="C53" s="52">
        <f>IF($D53="","",1)</f>
        <v>1</v>
      </c>
      <c r="D53" s="61" t="s">
        <v>222</v>
      </c>
      <c r="E53" s="62" t="s">
        <v>223</v>
      </c>
      <c r="F53" s="55" t="b">
        <v>1</v>
      </c>
      <c r="G53" s="57">
        <v>3</v>
      </c>
      <c r="H53" s="57">
        <v>0</v>
      </c>
      <c r="I53" s="57">
        <v>1</v>
      </c>
      <c r="J53" s="58">
        <f t="shared" ref="J53:J61" si="169">IF(G53="","",G53+(H53+I53)/2)</f>
        <v>3.5</v>
      </c>
      <c r="K53" s="59">
        <v>5</v>
      </c>
      <c r="L53" s="60" t="s">
        <v>224</v>
      </c>
      <c r="M53" s="52">
        <f>IF($D53="","",1)</f>
        <v>1</v>
      </c>
      <c r="N53" s="61" t="str">
        <f>IF(O53="","",VLOOKUP(O53,İ!$C$101:$K$157,2,0))</f>
        <v/>
      </c>
      <c r="O53" s="62"/>
      <c r="P53" s="57"/>
      <c r="Q53" s="57" t="str">
        <f>IF(O53="","",VLOOKUP(O53,İ!$C$101:$K$157,4,0))</f>
        <v/>
      </c>
      <c r="R53" s="57" t="str">
        <f>IF(O53="","",VLOOKUP(O53,İ!$C$101:$K$157,5,0))</f>
        <v/>
      </c>
      <c r="S53" s="57" t="str">
        <f>IF(O53="","",VLOOKUP(O53,İ!$C$101:$K$157,6,0))</f>
        <v/>
      </c>
      <c r="T53" s="58" t="str">
        <f t="shared" ref="T53:T61" si="170">IF(Q53="","",Q53+(R53+S53)/2)</f>
        <v/>
      </c>
      <c r="U53" s="59" t="str">
        <f>IF(O53="","",VLOOKUP(O53,İ!$C$101:$K$157,8,0))</f>
        <v/>
      </c>
      <c r="V53" s="60" t="str">
        <f>IF(O53="","",VLOOKUP(O53,İ!$C$101:$K$157,9,0))</f>
        <v/>
      </c>
      <c r="W53" s="52">
        <f>IF($D53="","",1)</f>
        <v>1</v>
      </c>
      <c r="X53" s="61" t="str">
        <f t="shared" ref="X53:Y53" si="171">IF($F53=TRUE,D53,"")</f>
        <v>INM301</v>
      </c>
      <c r="Y53" s="62" t="str">
        <f t="shared" si="171"/>
        <v>Hidrolik</v>
      </c>
      <c r="Z53" s="57">
        <f t="shared" ref="Z53:AB53" si="172">IF($F53=TRUE,G53,"")</f>
        <v>3</v>
      </c>
      <c r="AA53" s="57">
        <f t="shared" si="172"/>
        <v>0</v>
      </c>
      <c r="AB53" s="57">
        <f t="shared" si="172"/>
        <v>1</v>
      </c>
      <c r="AC53" s="58">
        <f t="shared" ref="AC53:AC61" si="173">IF(Z53="","",Z53+(AA53+AB53)/2)</f>
        <v>3.5</v>
      </c>
      <c r="AD53" s="59">
        <f t="shared" ref="AD53:AE53" si="174">IF($F53=TRUE,K53,"")</f>
        <v>5</v>
      </c>
      <c r="AE53" s="60" t="str">
        <f t="shared" si="174"/>
        <v>INM 202</v>
      </c>
      <c r="AF53" s="63"/>
      <c r="AG53" s="64">
        <f t="shared" ref="AG53:AG61" si="175">IF(OR(AND(E53&lt;&gt;"",O53="",Y53=""),AND(E53&lt;&gt;"",O53&lt;&gt;"",Y53&lt;&gt;"")),1,0)</f>
        <v>0</v>
      </c>
      <c r="AH53" s="65">
        <f t="shared" ref="AH53:AH61" si="176">IF(O53="",0,K53)</f>
        <v>0</v>
      </c>
      <c r="AI53" s="66">
        <f t="shared" ref="AI53:AI61" si="177">IF(Y53="",0,AD53)</f>
        <v>5</v>
      </c>
      <c r="AJ53" s="9"/>
    </row>
    <row r="54" spans="1:36" ht="14.25" customHeight="1" x14ac:dyDescent="0.3">
      <c r="A54" s="309"/>
      <c r="B54" s="306"/>
      <c r="C54" s="52">
        <f t="shared" ref="C54:C61" si="178">IF($D54="","",MAX(C$53:C53)+1)</f>
        <v>2</v>
      </c>
      <c r="D54" s="61" t="s">
        <v>225</v>
      </c>
      <c r="E54" s="62" t="s">
        <v>226</v>
      </c>
      <c r="F54" s="55" t="b">
        <v>1</v>
      </c>
      <c r="G54" s="57">
        <v>3</v>
      </c>
      <c r="H54" s="57">
        <v>0</v>
      </c>
      <c r="I54" s="57">
        <v>0</v>
      </c>
      <c r="J54" s="58">
        <f t="shared" si="169"/>
        <v>3</v>
      </c>
      <c r="K54" s="59">
        <v>5</v>
      </c>
      <c r="L54" s="60" t="s">
        <v>69</v>
      </c>
      <c r="M54" s="52">
        <f t="shared" ref="M54:M61" si="179">IF($D54="","",MAX(M$53:M53)+1)</f>
        <v>2</v>
      </c>
      <c r="N54" s="61" t="str">
        <f>IF(O54="","",VLOOKUP(O54,İ!$C$101:$K$157,2,0))</f>
        <v/>
      </c>
      <c r="O54" s="62"/>
      <c r="P54" s="57"/>
      <c r="Q54" s="57" t="str">
        <f>IF(O54="","",VLOOKUP(O54,İ!$C$101:$K$157,4,0))</f>
        <v/>
      </c>
      <c r="R54" s="57" t="str">
        <f>IF(O54="","",VLOOKUP(O54,İ!$C$101:$K$157,5,0))</f>
        <v/>
      </c>
      <c r="S54" s="57" t="str">
        <f>IF(O54="","",VLOOKUP(O54,İ!$C$101:$K$157,6,0))</f>
        <v/>
      </c>
      <c r="T54" s="58" t="str">
        <f t="shared" si="170"/>
        <v/>
      </c>
      <c r="U54" s="59" t="str">
        <f>IF(O54="","",VLOOKUP(O54,İ!$C$101:$K$157,8,0))</f>
        <v/>
      </c>
      <c r="V54" s="60" t="str">
        <f>IF(O54="","",VLOOKUP(O54,İ!$C$101:$K$157,9,0))</f>
        <v/>
      </c>
      <c r="W54" s="52">
        <f t="shared" ref="W54:W61" si="180">IF($D54="","",MAX(W$53:W53)+1)</f>
        <v>2</v>
      </c>
      <c r="X54" s="61" t="str">
        <f t="shared" ref="X54:Y54" si="181">IF($F54=TRUE,D54,"")</f>
        <v>INM303</v>
      </c>
      <c r="Y54" s="62" t="str">
        <f t="shared" si="181"/>
        <v>Yapı Statiği I</v>
      </c>
      <c r="Z54" s="57">
        <f t="shared" ref="Z54:AB54" si="182">IF($F54=TRUE,G54,"")</f>
        <v>3</v>
      </c>
      <c r="AA54" s="57">
        <f t="shared" si="182"/>
        <v>0</v>
      </c>
      <c r="AB54" s="57">
        <f t="shared" si="182"/>
        <v>0</v>
      </c>
      <c r="AC54" s="58">
        <f t="shared" si="173"/>
        <v>3</v>
      </c>
      <c r="AD54" s="59">
        <f t="shared" ref="AD54:AE54" si="183">IF($F54=TRUE,K54,"")</f>
        <v>5</v>
      </c>
      <c r="AE54" s="60" t="str">
        <f t="shared" si="183"/>
        <v>INM 102</v>
      </c>
      <c r="AF54" s="63"/>
      <c r="AG54" s="67">
        <f t="shared" si="175"/>
        <v>0</v>
      </c>
      <c r="AH54" s="68">
        <f t="shared" si="176"/>
        <v>0</v>
      </c>
      <c r="AI54" s="63">
        <f t="shared" si="177"/>
        <v>5</v>
      </c>
      <c r="AJ54" s="9"/>
    </row>
    <row r="55" spans="1:36" ht="14.25" customHeight="1" x14ac:dyDescent="0.3">
      <c r="A55" s="309"/>
      <c r="B55" s="306"/>
      <c r="C55" s="52">
        <f t="shared" si="178"/>
        <v>3</v>
      </c>
      <c r="D55" s="61" t="s">
        <v>227</v>
      </c>
      <c r="E55" s="62" t="s">
        <v>228</v>
      </c>
      <c r="F55" s="55" t="b">
        <v>1</v>
      </c>
      <c r="G55" s="57">
        <v>3</v>
      </c>
      <c r="H55" s="57">
        <v>1</v>
      </c>
      <c r="I55" s="57">
        <v>0</v>
      </c>
      <c r="J55" s="58">
        <f t="shared" si="169"/>
        <v>3.5</v>
      </c>
      <c r="K55" s="59">
        <v>4</v>
      </c>
      <c r="L55" s="60"/>
      <c r="M55" s="52">
        <f t="shared" si="179"/>
        <v>3</v>
      </c>
      <c r="N55" s="61" t="str">
        <f>IF(O55="","",VLOOKUP(O55,İ!$C$101:$K$157,2,0))</f>
        <v/>
      </c>
      <c r="O55" s="62"/>
      <c r="P55" s="57"/>
      <c r="Q55" s="57" t="str">
        <f>IF(O55="","",VLOOKUP(O55,İ!$C$101:$K$157,4,0))</f>
        <v/>
      </c>
      <c r="R55" s="57" t="str">
        <f>IF(O55="","",VLOOKUP(O55,İ!$C$101:$K$157,5,0))</f>
        <v/>
      </c>
      <c r="S55" s="57" t="str">
        <f>IF(O55="","",VLOOKUP(O55,İ!$C$101:$K$157,6,0))</f>
        <v/>
      </c>
      <c r="T55" s="58" t="str">
        <f t="shared" si="170"/>
        <v/>
      </c>
      <c r="U55" s="59" t="str">
        <f>IF(O55="","",VLOOKUP(O55,İ!$C$101:$K$157,8,0))</f>
        <v/>
      </c>
      <c r="V55" s="60" t="str">
        <f>IF(O55="","",VLOOKUP(O55,İ!$C$101:$K$157,9,0))</f>
        <v/>
      </c>
      <c r="W55" s="52">
        <f t="shared" si="180"/>
        <v>3</v>
      </c>
      <c r="X55" s="61" t="str">
        <f t="shared" ref="X55:Y55" si="184">IF($F55=TRUE,D55,"")</f>
        <v>INM305</v>
      </c>
      <c r="Y55" s="62" t="str">
        <f t="shared" si="184"/>
        <v>Toprak İşleri ve Demiryolu Mühendisliği</v>
      </c>
      <c r="Z55" s="57">
        <f t="shared" ref="Z55:AB55" si="185">IF($F55=TRUE,G55,"")</f>
        <v>3</v>
      </c>
      <c r="AA55" s="57">
        <f t="shared" si="185"/>
        <v>1</v>
      </c>
      <c r="AB55" s="57">
        <f t="shared" si="185"/>
        <v>0</v>
      </c>
      <c r="AC55" s="58">
        <f t="shared" si="173"/>
        <v>3.5</v>
      </c>
      <c r="AD55" s="59">
        <f t="shared" ref="AD55:AE55" si="186">IF($F55=TRUE,K55,"")</f>
        <v>4</v>
      </c>
      <c r="AE55" s="60">
        <f t="shared" si="186"/>
        <v>0</v>
      </c>
      <c r="AF55" s="63"/>
      <c r="AG55" s="67">
        <f t="shared" si="175"/>
        <v>0</v>
      </c>
      <c r="AH55" s="68">
        <f t="shared" si="176"/>
        <v>0</v>
      </c>
      <c r="AI55" s="63">
        <f t="shared" si="177"/>
        <v>4</v>
      </c>
      <c r="AJ55" s="9"/>
    </row>
    <row r="56" spans="1:36" ht="14.25" customHeight="1" x14ac:dyDescent="0.3">
      <c r="A56" s="309"/>
      <c r="B56" s="306"/>
      <c r="C56" s="52">
        <f t="shared" si="178"/>
        <v>4</v>
      </c>
      <c r="D56" s="61" t="s">
        <v>229</v>
      </c>
      <c r="E56" s="62" t="s">
        <v>230</v>
      </c>
      <c r="F56" s="55" t="b">
        <v>1</v>
      </c>
      <c r="G56" s="57">
        <v>3</v>
      </c>
      <c r="H56" s="57">
        <v>0</v>
      </c>
      <c r="I56" s="57">
        <v>1</v>
      </c>
      <c r="J56" s="58">
        <f t="shared" si="169"/>
        <v>3.5</v>
      </c>
      <c r="K56" s="59">
        <v>5</v>
      </c>
      <c r="L56" s="60"/>
      <c r="M56" s="52">
        <f t="shared" si="179"/>
        <v>4</v>
      </c>
      <c r="N56" s="61" t="str">
        <f>IF(O56="","",VLOOKUP(O56,İ!$C$101:$K$157,2,0))</f>
        <v/>
      </c>
      <c r="O56" s="62"/>
      <c r="P56" s="57"/>
      <c r="Q56" s="57" t="str">
        <f>IF(O56="","",VLOOKUP(O56,İ!$C$101:$K$157,4,0))</f>
        <v/>
      </c>
      <c r="R56" s="57" t="str">
        <f>IF(O56="","",VLOOKUP(O56,İ!$C$101:$K$157,5,0))</f>
        <v/>
      </c>
      <c r="S56" s="57" t="str">
        <f>IF(O56="","",VLOOKUP(O56,İ!$C$101:$K$157,6,0))</f>
        <v/>
      </c>
      <c r="T56" s="58" t="str">
        <f t="shared" si="170"/>
        <v/>
      </c>
      <c r="U56" s="59" t="str">
        <f>IF(O56="","",VLOOKUP(O56,İ!$C$101:$K$157,8,0))</f>
        <v/>
      </c>
      <c r="V56" s="60" t="str">
        <f>IF(O56="","",VLOOKUP(O56,İ!$C$101:$K$157,9,0))</f>
        <v/>
      </c>
      <c r="W56" s="52">
        <f t="shared" si="180"/>
        <v>4</v>
      </c>
      <c r="X56" s="61" t="str">
        <f t="shared" ref="X56:Y56" si="187">IF($F56=TRUE,D56,"")</f>
        <v>INM307</v>
      </c>
      <c r="Y56" s="62" t="str">
        <f t="shared" si="187"/>
        <v>Zemin Mekaniği</v>
      </c>
      <c r="Z56" s="57">
        <f t="shared" ref="Z56:AB56" si="188">IF($F56=TRUE,G56,"")</f>
        <v>3</v>
      </c>
      <c r="AA56" s="57">
        <f t="shared" si="188"/>
        <v>0</v>
      </c>
      <c r="AB56" s="57">
        <f t="shared" si="188"/>
        <v>1</v>
      </c>
      <c r="AC56" s="58">
        <f t="shared" si="173"/>
        <v>3.5</v>
      </c>
      <c r="AD56" s="59">
        <f t="shared" ref="AD56:AE56" si="189">IF($F56=TRUE,K56,"")</f>
        <v>5</v>
      </c>
      <c r="AE56" s="60">
        <f t="shared" si="189"/>
        <v>0</v>
      </c>
      <c r="AF56" s="63"/>
      <c r="AG56" s="67">
        <f t="shared" si="175"/>
        <v>0</v>
      </c>
      <c r="AH56" s="68">
        <f t="shared" si="176"/>
        <v>0</v>
      </c>
      <c r="AI56" s="63">
        <f t="shared" si="177"/>
        <v>5</v>
      </c>
      <c r="AJ56" s="9"/>
    </row>
    <row r="57" spans="1:36" ht="14.25" customHeight="1" x14ac:dyDescent="0.3">
      <c r="A57" s="309"/>
      <c r="B57" s="306"/>
      <c r="C57" s="52">
        <f t="shared" si="178"/>
        <v>5</v>
      </c>
      <c r="D57" s="61" t="s">
        <v>231</v>
      </c>
      <c r="E57" s="62" t="s">
        <v>232</v>
      </c>
      <c r="F57" s="55" t="b">
        <v>1</v>
      </c>
      <c r="G57" s="57">
        <v>3</v>
      </c>
      <c r="H57" s="57">
        <v>0</v>
      </c>
      <c r="I57" s="57">
        <v>0</v>
      </c>
      <c r="J57" s="58">
        <f t="shared" si="169"/>
        <v>3</v>
      </c>
      <c r="K57" s="95">
        <v>3</v>
      </c>
      <c r="L57" s="60"/>
      <c r="M57" s="52">
        <f t="shared" si="179"/>
        <v>5</v>
      </c>
      <c r="N57" s="61" t="str">
        <f>IF(O57="","",VLOOKUP(O57,İ!$C$101:$K$157,2,0))</f>
        <v/>
      </c>
      <c r="O57" s="62"/>
      <c r="P57" s="57"/>
      <c r="Q57" s="57" t="str">
        <f>IF(O57="","",VLOOKUP(O57,İ!$C$101:$K$157,4,0))</f>
        <v/>
      </c>
      <c r="R57" s="57" t="str">
        <f>IF(O57="","",VLOOKUP(O57,İ!$C$101:$K$157,5,0))</f>
        <v/>
      </c>
      <c r="S57" s="57" t="str">
        <f>IF(O57="","",VLOOKUP(O57,İ!$C$101:$K$157,6,0))</f>
        <v/>
      </c>
      <c r="T57" s="58" t="str">
        <f t="shared" si="170"/>
        <v/>
      </c>
      <c r="U57" s="59" t="str">
        <f>IF(O57="","",VLOOKUP(O57,İ!$C$101:$K$157,8,0))</f>
        <v/>
      </c>
      <c r="V57" s="60" t="str">
        <f>IF(O57="","",VLOOKUP(O57,İ!$C$101:$K$157,9,0))</f>
        <v/>
      </c>
      <c r="W57" s="52">
        <f t="shared" si="180"/>
        <v>5</v>
      </c>
      <c r="X57" s="61" t="str">
        <f t="shared" ref="X57:Y57" si="190">IF($F57=TRUE,D57,"")</f>
        <v>INS351</v>
      </c>
      <c r="Y57" s="62" t="str">
        <f t="shared" si="190"/>
        <v>Bölüm Seçmeli Ders II
Staj I</v>
      </c>
      <c r="Z57" s="57">
        <f t="shared" ref="Z57:AB57" si="191">IF($F57=TRUE,G57,"")</f>
        <v>3</v>
      </c>
      <c r="AA57" s="57">
        <f t="shared" si="191"/>
        <v>0</v>
      </c>
      <c r="AB57" s="57">
        <f t="shared" si="191"/>
        <v>0</v>
      </c>
      <c r="AC57" s="58">
        <f t="shared" si="173"/>
        <v>3</v>
      </c>
      <c r="AD57" s="59">
        <f t="shared" ref="AD57:AE57" si="192">IF($F57=TRUE,K57,"")</f>
        <v>3</v>
      </c>
      <c r="AE57" s="60">
        <f t="shared" si="192"/>
        <v>0</v>
      </c>
      <c r="AF57" s="63"/>
      <c r="AG57" s="67">
        <f t="shared" si="175"/>
        <v>0</v>
      </c>
      <c r="AH57" s="68">
        <f t="shared" si="176"/>
        <v>0</v>
      </c>
      <c r="AI57" s="63">
        <f t="shared" si="177"/>
        <v>3</v>
      </c>
      <c r="AJ57" s="9"/>
    </row>
    <row r="58" spans="1:36" ht="14.25" customHeight="1" x14ac:dyDescent="0.3">
      <c r="A58" s="309"/>
      <c r="B58" s="306"/>
      <c r="C58" s="52">
        <f t="shared" si="178"/>
        <v>6</v>
      </c>
      <c r="D58" s="61" t="s">
        <v>233</v>
      </c>
      <c r="E58" s="62" t="s">
        <v>130</v>
      </c>
      <c r="F58" s="55" t="b">
        <v>1</v>
      </c>
      <c r="G58" s="57">
        <v>3</v>
      </c>
      <c r="H58" s="57">
        <v>0</v>
      </c>
      <c r="I58" s="57">
        <v>0</v>
      </c>
      <c r="J58" s="58">
        <f t="shared" si="169"/>
        <v>3</v>
      </c>
      <c r="K58" s="59">
        <v>4</v>
      </c>
      <c r="L58" s="60"/>
      <c r="M58" s="52">
        <f t="shared" si="179"/>
        <v>6</v>
      </c>
      <c r="N58" s="61" t="str">
        <f>IF(O58="","",VLOOKUP(O58,İ!$C$101:$K$157,2,0))</f>
        <v/>
      </c>
      <c r="O58" s="62"/>
      <c r="P58" s="57"/>
      <c r="Q58" s="57" t="str">
        <f>IF(O58="","",VLOOKUP(O58,İ!$C$101:$K$157,4,0))</f>
        <v/>
      </c>
      <c r="R58" s="57" t="str">
        <f>IF(O58="","",VLOOKUP(O58,İ!$C$101:$K$157,5,0))</f>
        <v/>
      </c>
      <c r="S58" s="57" t="str">
        <f>IF(O58="","",VLOOKUP(O58,İ!$C$101:$K$157,6,0))</f>
        <v/>
      </c>
      <c r="T58" s="58" t="str">
        <f t="shared" si="170"/>
        <v/>
      </c>
      <c r="U58" s="59" t="str">
        <f>IF(O58="","",VLOOKUP(O58,İ!$C$101:$K$157,8,0))</f>
        <v/>
      </c>
      <c r="V58" s="60" t="str">
        <f>IF(O58="","",VLOOKUP(O58,İ!$C$101:$K$157,9,0))</f>
        <v/>
      </c>
      <c r="W58" s="52">
        <f t="shared" si="180"/>
        <v>6</v>
      </c>
      <c r="X58" s="61" t="str">
        <f t="shared" ref="X58:Y58" si="193">IF($F58=TRUE,D58,"")</f>
        <v>INS353</v>
      </c>
      <c r="Y58" s="62" t="str">
        <f t="shared" si="193"/>
        <v>Bölüm Seçmeli Ders III</v>
      </c>
      <c r="Z58" s="57">
        <f t="shared" ref="Z58:AB58" si="194">IF($F58=TRUE,G58,"")</f>
        <v>3</v>
      </c>
      <c r="AA58" s="57">
        <f t="shared" si="194"/>
        <v>0</v>
      </c>
      <c r="AB58" s="57">
        <f t="shared" si="194"/>
        <v>0</v>
      </c>
      <c r="AC58" s="58">
        <f t="shared" si="173"/>
        <v>3</v>
      </c>
      <c r="AD58" s="59">
        <f t="shared" ref="AD58:AE58" si="195">IF($F58=TRUE,K58,"")</f>
        <v>4</v>
      </c>
      <c r="AE58" s="60">
        <f t="shared" si="195"/>
        <v>0</v>
      </c>
      <c r="AF58" s="63"/>
      <c r="AG58" s="67">
        <f t="shared" si="175"/>
        <v>0</v>
      </c>
      <c r="AH58" s="68">
        <f t="shared" si="176"/>
        <v>0</v>
      </c>
      <c r="AI58" s="63">
        <f t="shared" si="177"/>
        <v>4</v>
      </c>
      <c r="AJ58" s="9"/>
    </row>
    <row r="59" spans="1:36" ht="14.25" customHeight="1" x14ac:dyDescent="0.3">
      <c r="A59" s="309"/>
      <c r="B59" s="306"/>
      <c r="C59" s="52">
        <f t="shared" si="178"/>
        <v>7</v>
      </c>
      <c r="D59" s="61" t="s">
        <v>97</v>
      </c>
      <c r="E59" s="62" t="s">
        <v>98</v>
      </c>
      <c r="F59" s="55" t="b">
        <v>0</v>
      </c>
      <c r="G59" s="57">
        <v>3</v>
      </c>
      <c r="H59" s="57">
        <v>0</v>
      </c>
      <c r="I59" s="57">
        <v>0</v>
      </c>
      <c r="J59" s="58">
        <f t="shared" si="169"/>
        <v>3</v>
      </c>
      <c r="K59" s="59">
        <v>4</v>
      </c>
      <c r="L59" s="60"/>
      <c r="M59" s="52">
        <f t="shared" si="179"/>
        <v>7</v>
      </c>
      <c r="N59" s="61" t="s">
        <v>97</v>
      </c>
      <c r="O59" s="62" t="s">
        <v>98</v>
      </c>
      <c r="P59" s="57" t="b">
        <v>0</v>
      </c>
      <c r="Q59" s="57">
        <v>3</v>
      </c>
      <c r="R59" s="57">
        <v>0</v>
      </c>
      <c r="S59" s="57">
        <v>0</v>
      </c>
      <c r="T59" s="58">
        <f t="shared" si="170"/>
        <v>3</v>
      </c>
      <c r="U59" s="59">
        <v>4</v>
      </c>
      <c r="V59" s="60"/>
      <c r="W59" s="52">
        <f t="shared" si="180"/>
        <v>7</v>
      </c>
      <c r="X59" s="61" t="str">
        <f t="shared" ref="X59:Y59" si="196">IF($F59=TRUE,D59,"")</f>
        <v/>
      </c>
      <c r="Y59" s="62" t="str">
        <f t="shared" si="196"/>
        <v/>
      </c>
      <c r="Z59" s="57" t="str">
        <f t="shared" ref="Z59:AB59" si="197">IF($F59=TRUE,G59,"")</f>
        <v/>
      </c>
      <c r="AA59" s="57" t="str">
        <f t="shared" si="197"/>
        <v/>
      </c>
      <c r="AB59" s="57" t="str">
        <f t="shared" si="197"/>
        <v/>
      </c>
      <c r="AC59" s="58" t="str">
        <f t="shared" si="173"/>
        <v/>
      </c>
      <c r="AD59" s="59" t="str">
        <f t="shared" ref="AD59:AE59" si="198">IF($F59=TRUE,K59,"")</f>
        <v/>
      </c>
      <c r="AE59" s="60" t="str">
        <f t="shared" si="198"/>
        <v/>
      </c>
      <c r="AF59" s="63"/>
      <c r="AG59" s="67">
        <f t="shared" si="175"/>
        <v>0</v>
      </c>
      <c r="AH59" s="68">
        <f t="shared" si="176"/>
        <v>4</v>
      </c>
      <c r="AI59" s="63">
        <f t="shared" si="177"/>
        <v>0</v>
      </c>
      <c r="AJ59" s="9"/>
    </row>
    <row r="60" spans="1:36" ht="14.25" customHeight="1" x14ac:dyDescent="0.3">
      <c r="A60" s="309"/>
      <c r="B60" s="306"/>
      <c r="C60" s="52">
        <f t="shared" si="178"/>
        <v>8</v>
      </c>
      <c r="D60" s="61" t="s">
        <v>118</v>
      </c>
      <c r="E60" s="62" t="s">
        <v>119</v>
      </c>
      <c r="F60" s="55" t="b">
        <v>0</v>
      </c>
      <c r="G60" s="57">
        <v>2</v>
      </c>
      <c r="H60" s="57">
        <v>0</v>
      </c>
      <c r="I60" s="57">
        <v>0</v>
      </c>
      <c r="J60" s="58">
        <f t="shared" si="169"/>
        <v>2</v>
      </c>
      <c r="K60" s="59">
        <v>2</v>
      </c>
      <c r="L60" s="60"/>
      <c r="M60" s="52">
        <f t="shared" si="179"/>
        <v>8</v>
      </c>
      <c r="N60" s="61" t="s">
        <v>118</v>
      </c>
      <c r="O60" s="62" t="s">
        <v>119</v>
      </c>
      <c r="P60" s="57" t="b">
        <v>0</v>
      </c>
      <c r="Q60" s="57">
        <v>2</v>
      </c>
      <c r="R60" s="57">
        <v>0</v>
      </c>
      <c r="S60" s="57">
        <v>0</v>
      </c>
      <c r="T60" s="58">
        <f t="shared" si="170"/>
        <v>2</v>
      </c>
      <c r="U60" s="59">
        <v>2</v>
      </c>
      <c r="V60" s="60"/>
      <c r="W60" s="52">
        <f t="shared" si="180"/>
        <v>8</v>
      </c>
      <c r="X60" s="61" t="str">
        <f t="shared" ref="X60:Y60" si="199">IF($F60=TRUE,D60,"")</f>
        <v/>
      </c>
      <c r="Y60" s="62" t="str">
        <f t="shared" si="199"/>
        <v/>
      </c>
      <c r="Z60" s="57" t="str">
        <f t="shared" ref="Z60:AB60" si="200">IF($F60=TRUE,G60,"")</f>
        <v/>
      </c>
      <c r="AA60" s="57" t="str">
        <f t="shared" si="200"/>
        <v/>
      </c>
      <c r="AB60" s="57" t="str">
        <f t="shared" si="200"/>
        <v/>
      </c>
      <c r="AC60" s="58" t="str">
        <f t="shared" si="173"/>
        <v/>
      </c>
      <c r="AD60" s="59" t="str">
        <f t="shared" ref="AD60:AE60" si="201">IF($F60=TRUE,K60,"")</f>
        <v/>
      </c>
      <c r="AE60" s="60" t="str">
        <f t="shared" si="201"/>
        <v/>
      </c>
      <c r="AF60" s="63"/>
      <c r="AG60" s="67">
        <f t="shared" si="175"/>
        <v>0</v>
      </c>
      <c r="AH60" s="68">
        <f t="shared" si="176"/>
        <v>2</v>
      </c>
      <c r="AI60" s="63">
        <f t="shared" si="177"/>
        <v>0</v>
      </c>
      <c r="AJ60" s="9"/>
    </row>
    <row r="61" spans="1:36" ht="14.25" customHeight="1" x14ac:dyDescent="0.3">
      <c r="A61" s="309"/>
      <c r="B61" s="306"/>
      <c r="C61" s="52" t="str">
        <f t="shared" si="178"/>
        <v/>
      </c>
      <c r="D61" s="61"/>
      <c r="E61" s="62"/>
      <c r="F61" s="55" t="b">
        <v>0</v>
      </c>
      <c r="G61" s="57"/>
      <c r="H61" s="57"/>
      <c r="I61" s="57"/>
      <c r="J61" s="58" t="str">
        <f t="shared" si="169"/>
        <v/>
      </c>
      <c r="K61" s="59"/>
      <c r="L61" s="60"/>
      <c r="M61" s="52" t="str">
        <f t="shared" si="179"/>
        <v/>
      </c>
      <c r="N61" s="61" t="str">
        <f>IF(O61="","",VLOOKUP(O61,İ!$C$101:$K$157,2,0))</f>
        <v/>
      </c>
      <c r="O61" s="62"/>
      <c r="P61" s="57"/>
      <c r="Q61" s="57" t="str">
        <f>IF(O61="","",VLOOKUP(O61,İ!$C$101:$K$157,4,0))</f>
        <v/>
      </c>
      <c r="R61" s="57" t="str">
        <f>IF(O61="","",VLOOKUP(O61,İ!$C$101:$K$157,5,0))</f>
        <v/>
      </c>
      <c r="S61" s="57" t="str">
        <f>IF(O61="","",VLOOKUP(O61,İ!$C$101:$K$157,6,0))</f>
        <v/>
      </c>
      <c r="T61" s="58" t="str">
        <f t="shared" si="170"/>
        <v/>
      </c>
      <c r="U61" s="59" t="str">
        <f>IF(O61="","",VLOOKUP(O61,İ!$C$101:$K$157,8,0))</f>
        <v/>
      </c>
      <c r="V61" s="60" t="str">
        <f>IF(O61="","",VLOOKUP(O61,İ!$C$101:$K$157,9,0))</f>
        <v/>
      </c>
      <c r="W61" s="52" t="str">
        <f t="shared" si="180"/>
        <v/>
      </c>
      <c r="X61" s="61" t="str">
        <f t="shared" ref="X61:Y61" si="202">IF($F61=TRUE,D61,"")</f>
        <v/>
      </c>
      <c r="Y61" s="62" t="str">
        <f t="shared" si="202"/>
        <v/>
      </c>
      <c r="Z61" s="57" t="str">
        <f t="shared" ref="Z61:AB61" si="203">IF($F61=TRUE,G61,"")</f>
        <v/>
      </c>
      <c r="AA61" s="57" t="str">
        <f t="shared" si="203"/>
        <v/>
      </c>
      <c r="AB61" s="57" t="str">
        <f t="shared" si="203"/>
        <v/>
      </c>
      <c r="AC61" s="58" t="str">
        <f t="shared" si="173"/>
        <v/>
      </c>
      <c r="AD61" s="59" t="str">
        <f t="shared" ref="AD61:AE61" si="204">IF($F61=TRUE,K61,"")</f>
        <v/>
      </c>
      <c r="AE61" s="60" t="str">
        <f t="shared" si="204"/>
        <v/>
      </c>
      <c r="AF61" s="63"/>
      <c r="AG61" s="69">
        <f t="shared" si="175"/>
        <v>0</v>
      </c>
      <c r="AH61" s="70">
        <f t="shared" si="176"/>
        <v>0</v>
      </c>
      <c r="AI61" s="71">
        <f t="shared" si="177"/>
        <v>0</v>
      </c>
      <c r="AJ61" s="9"/>
    </row>
    <row r="62" spans="1:36" ht="14.25" customHeight="1" x14ac:dyDescent="0.3">
      <c r="A62" s="309"/>
      <c r="B62" s="306"/>
      <c r="C62" s="72"/>
      <c r="D62" s="73"/>
      <c r="E62" s="78" t="s">
        <v>40</v>
      </c>
      <c r="F62" s="78"/>
      <c r="G62" s="74">
        <f t="shared" ref="G62:K62" si="205">+SUM(G53:G61)</f>
        <v>23</v>
      </c>
      <c r="H62" s="75">
        <f t="shared" si="205"/>
        <v>1</v>
      </c>
      <c r="I62" s="75">
        <f t="shared" si="205"/>
        <v>2</v>
      </c>
      <c r="J62" s="75">
        <f t="shared" si="205"/>
        <v>24.5</v>
      </c>
      <c r="K62" s="76">
        <f t="shared" si="205"/>
        <v>32</v>
      </c>
      <c r="L62" s="77"/>
      <c r="M62" s="72"/>
      <c r="N62" s="73"/>
      <c r="O62" s="78" t="s">
        <v>40</v>
      </c>
      <c r="P62" s="74"/>
      <c r="Q62" s="74">
        <f t="shared" ref="Q62:U62" si="206">+SUM(Q53:Q61)</f>
        <v>5</v>
      </c>
      <c r="R62" s="75">
        <f t="shared" si="206"/>
        <v>0</v>
      </c>
      <c r="S62" s="75">
        <f t="shared" si="206"/>
        <v>0</v>
      </c>
      <c r="T62" s="75">
        <f t="shared" si="206"/>
        <v>5</v>
      </c>
      <c r="U62" s="76">
        <f t="shared" si="206"/>
        <v>6</v>
      </c>
      <c r="V62" s="77"/>
      <c r="W62" s="72"/>
      <c r="X62" s="73"/>
      <c r="Y62" s="78" t="s">
        <v>40</v>
      </c>
      <c r="Z62" s="74">
        <f t="shared" ref="Z62:AD62" si="207">+SUM(Z53:Z61)</f>
        <v>18</v>
      </c>
      <c r="AA62" s="75">
        <f t="shared" si="207"/>
        <v>1</v>
      </c>
      <c r="AB62" s="75">
        <f t="shared" si="207"/>
        <v>2</v>
      </c>
      <c r="AC62" s="75">
        <f t="shared" si="207"/>
        <v>19.5</v>
      </c>
      <c r="AD62" s="76">
        <f t="shared" si="207"/>
        <v>26</v>
      </c>
      <c r="AE62" s="77"/>
      <c r="AF62" s="40"/>
      <c r="AG62" s="79"/>
      <c r="AH62" s="40"/>
      <c r="AI62" s="40"/>
      <c r="AJ62" s="9"/>
    </row>
    <row r="63" spans="1:36" ht="14.25" customHeight="1" x14ac:dyDescent="0.3">
      <c r="A63" s="309"/>
      <c r="B63" s="307"/>
      <c r="C63" s="80"/>
      <c r="D63" s="81"/>
      <c r="E63" s="94" t="s">
        <v>41</v>
      </c>
      <c r="F63" s="110"/>
      <c r="G63" s="90">
        <f t="shared" ref="G63:K63" si="208">G62+G51</f>
        <v>97</v>
      </c>
      <c r="H63" s="90">
        <f t="shared" si="208"/>
        <v>11</v>
      </c>
      <c r="I63" s="90">
        <f t="shared" si="208"/>
        <v>12</v>
      </c>
      <c r="J63" s="90">
        <f t="shared" si="208"/>
        <v>108.5</v>
      </c>
      <c r="K63" s="91">
        <f t="shared" si="208"/>
        <v>152</v>
      </c>
      <c r="L63" s="92"/>
      <c r="M63" s="80"/>
      <c r="N63" s="81"/>
      <c r="O63" s="94" t="s">
        <v>101</v>
      </c>
      <c r="P63" s="89"/>
      <c r="Q63" s="90">
        <f t="shared" ref="Q63:U63" si="209">Q62+Q51</f>
        <v>49</v>
      </c>
      <c r="R63" s="90">
        <f t="shared" si="209"/>
        <v>6</v>
      </c>
      <c r="S63" s="90">
        <f t="shared" si="209"/>
        <v>6</v>
      </c>
      <c r="T63" s="90">
        <f t="shared" si="209"/>
        <v>55</v>
      </c>
      <c r="U63" s="91">
        <f t="shared" si="209"/>
        <v>73</v>
      </c>
      <c r="V63" s="85"/>
      <c r="W63" s="80"/>
      <c r="X63" s="81"/>
      <c r="Y63" s="94" t="s">
        <v>101</v>
      </c>
      <c r="Z63" s="90">
        <f t="shared" ref="Z63:AD63" si="210">Z62+Z51</f>
        <v>49</v>
      </c>
      <c r="AA63" s="90">
        <f t="shared" si="210"/>
        <v>5</v>
      </c>
      <c r="AB63" s="90">
        <f t="shared" si="210"/>
        <v>6</v>
      </c>
      <c r="AC63" s="90">
        <f t="shared" si="210"/>
        <v>54.5</v>
      </c>
      <c r="AD63" s="91">
        <f t="shared" si="210"/>
        <v>81</v>
      </c>
      <c r="AE63" s="85"/>
      <c r="AF63" s="40"/>
      <c r="AG63" s="79"/>
      <c r="AH63" s="40"/>
      <c r="AI63" s="40"/>
      <c r="AJ63" s="9"/>
    </row>
    <row r="64" spans="1:36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7" t="s">
        <v>15</v>
      </c>
      <c r="G64" s="45" t="s">
        <v>8</v>
      </c>
      <c r="H64" s="45" t="s">
        <v>9</v>
      </c>
      <c r="I64" s="45" t="s">
        <v>10</v>
      </c>
      <c r="J64" s="45" t="s">
        <v>11</v>
      </c>
      <c r="K64" s="45" t="s">
        <v>3</v>
      </c>
      <c r="L64" s="48"/>
      <c r="M64" s="45" t="s">
        <v>5</v>
      </c>
      <c r="N64" s="49" t="s">
        <v>6</v>
      </c>
      <c r="O64" s="49" t="s">
        <v>7</v>
      </c>
      <c r="P64" s="45"/>
      <c r="Q64" s="45" t="s">
        <v>8</v>
      </c>
      <c r="R64" s="45" t="s">
        <v>9</v>
      </c>
      <c r="S64" s="45" t="s">
        <v>10</v>
      </c>
      <c r="T64" s="45" t="s">
        <v>11</v>
      </c>
      <c r="U64" s="45" t="s">
        <v>3</v>
      </c>
      <c r="V64" s="48" t="s">
        <v>12</v>
      </c>
      <c r="W64" s="45" t="s">
        <v>5</v>
      </c>
      <c r="X64" s="49" t="s">
        <v>6</v>
      </c>
      <c r="Y64" s="49" t="s">
        <v>7</v>
      </c>
      <c r="Z64" s="45" t="s">
        <v>8</v>
      </c>
      <c r="AA64" s="45" t="s">
        <v>9</v>
      </c>
      <c r="AB64" s="45" t="s">
        <v>10</v>
      </c>
      <c r="AC64" s="45" t="s">
        <v>11</v>
      </c>
      <c r="AD64" s="45" t="s">
        <v>3</v>
      </c>
      <c r="AE64" s="48" t="s">
        <v>12</v>
      </c>
      <c r="AF64" s="50"/>
      <c r="AG64" s="93"/>
      <c r="AH64" s="50"/>
      <c r="AI64" s="50"/>
      <c r="AJ64" s="51"/>
    </row>
    <row r="65" spans="1:36" ht="14.25" customHeight="1" x14ac:dyDescent="0.3">
      <c r="A65" s="309"/>
      <c r="B65" s="305" t="s">
        <v>120</v>
      </c>
      <c r="C65" s="52">
        <f>IF($D65="","",1)</f>
        <v>1</v>
      </c>
      <c r="D65" s="61" t="s">
        <v>234</v>
      </c>
      <c r="E65" s="62" t="s">
        <v>235</v>
      </c>
      <c r="F65" s="55" t="b">
        <v>1</v>
      </c>
      <c r="G65" s="57">
        <v>3</v>
      </c>
      <c r="H65" s="57">
        <v>0</v>
      </c>
      <c r="I65" s="57">
        <v>1</v>
      </c>
      <c r="J65" s="58">
        <f t="shared" ref="J65:J73" si="211">IF(G65="","",G65+(H65+I65)/2)</f>
        <v>3.5</v>
      </c>
      <c r="K65" s="59">
        <v>4</v>
      </c>
      <c r="L65" s="60"/>
      <c r="M65" s="52">
        <f>IF($D65="","",1)</f>
        <v>1</v>
      </c>
      <c r="N65" s="61" t="str">
        <f>IF(O65="","",VLOOKUP(O65,İ!$C$101:$K$157,2,0))</f>
        <v/>
      </c>
      <c r="O65" s="62"/>
      <c r="P65" s="57"/>
      <c r="Q65" s="57" t="str">
        <f>IF(O65="","",VLOOKUP(O65,İ!$C$101:$K$157,4,0))</f>
        <v/>
      </c>
      <c r="R65" s="57" t="str">
        <f>IF(O65="","",VLOOKUP(O65,İ!$C$101:$K$157,5,0))</f>
        <v/>
      </c>
      <c r="S65" s="57" t="str">
        <f>IF(O65="","",VLOOKUP(O65,İ!$C$101:$K$157,6,0))</f>
        <v/>
      </c>
      <c r="T65" s="58" t="str">
        <f t="shared" ref="T65:T73" si="212">IF(Q65="","",Q65+(R65+S65)/2)</f>
        <v/>
      </c>
      <c r="U65" s="59" t="str">
        <f>IF(O65="","",VLOOKUP(O65,İ!$C$101:$K$157,8,0))</f>
        <v/>
      </c>
      <c r="V65" s="60" t="str">
        <f>IF(O65="","",VLOOKUP(O65,İ!$C$101:$K$157,9,0))</f>
        <v/>
      </c>
      <c r="W65" s="52">
        <f>IF($D65="","",1)</f>
        <v>1</v>
      </c>
      <c r="X65" s="61" t="str">
        <f t="shared" ref="X65:Y65" si="213">IF($F65=TRUE,D65,"")</f>
        <v>INM302</v>
      </c>
      <c r="Y65" s="62" t="str">
        <f t="shared" si="213"/>
        <v>Hidroloji</v>
      </c>
      <c r="Z65" s="57">
        <f t="shared" ref="Z65:AB65" si="214">IF($F65=TRUE,G65,"")</f>
        <v>3</v>
      </c>
      <c r="AA65" s="57">
        <f t="shared" si="214"/>
        <v>0</v>
      </c>
      <c r="AB65" s="57">
        <f t="shared" si="214"/>
        <v>1</v>
      </c>
      <c r="AC65" s="58">
        <f t="shared" ref="AC65:AC73" si="215">IF(Z65="","",Z65+(AA65+AB65)/2)</f>
        <v>3.5</v>
      </c>
      <c r="AD65" s="59">
        <f t="shared" ref="AD65:AE65" si="216">IF($F65=TRUE,K65,"")</f>
        <v>4</v>
      </c>
      <c r="AE65" s="60">
        <f t="shared" si="216"/>
        <v>0</v>
      </c>
      <c r="AF65" s="63"/>
      <c r="AG65" s="64">
        <f t="shared" ref="AG65:AG73" si="217">IF(OR(AND(E65&lt;&gt;"",O65="",Y65=""),AND(E65&lt;&gt;"",O65&lt;&gt;"",Y65&lt;&gt;"")),1,0)</f>
        <v>0</v>
      </c>
      <c r="AH65" s="65">
        <f t="shared" ref="AH65:AH73" si="218">IF(O65="",0,K65)</f>
        <v>0</v>
      </c>
      <c r="AI65" s="66">
        <f t="shared" ref="AI65:AI73" si="219">IF(Y65="",0,AD65)</f>
        <v>4</v>
      </c>
      <c r="AJ65" s="9"/>
    </row>
    <row r="66" spans="1:36" ht="14.25" customHeight="1" x14ac:dyDescent="0.3">
      <c r="A66" s="309"/>
      <c r="B66" s="306"/>
      <c r="C66" s="52">
        <f t="shared" ref="C66:C73" si="220">IF($D66="","",MAX(C$65:C65)+1)</f>
        <v>2</v>
      </c>
      <c r="D66" s="61" t="s">
        <v>236</v>
      </c>
      <c r="E66" s="62" t="s">
        <v>237</v>
      </c>
      <c r="F66" s="55" t="b">
        <v>1</v>
      </c>
      <c r="G66" s="57">
        <v>3</v>
      </c>
      <c r="H66" s="57">
        <v>1</v>
      </c>
      <c r="I66" s="57">
        <v>0</v>
      </c>
      <c r="J66" s="58">
        <f t="shared" si="211"/>
        <v>3.5</v>
      </c>
      <c r="K66" s="59">
        <v>5</v>
      </c>
      <c r="L66" s="60" t="s">
        <v>238</v>
      </c>
      <c r="M66" s="52">
        <f t="shared" ref="M66:M73" si="221">IF($D66="","",MAX(M$65:M65)+1)</f>
        <v>2</v>
      </c>
      <c r="N66" s="61" t="str">
        <f>IF(O66="","",VLOOKUP(O66,İ!$C$101:$K$157,2,0))</f>
        <v/>
      </c>
      <c r="O66" s="62"/>
      <c r="P66" s="57"/>
      <c r="Q66" s="57" t="str">
        <f>IF(O66="","",VLOOKUP(O66,İ!$C$101:$K$157,4,0))</f>
        <v/>
      </c>
      <c r="R66" s="57" t="str">
        <f>IF(O66="","",VLOOKUP(O66,İ!$C$101:$K$157,5,0))</f>
        <v/>
      </c>
      <c r="S66" s="57" t="str">
        <f>IF(O66="","",VLOOKUP(O66,İ!$C$101:$K$157,6,0))</f>
        <v/>
      </c>
      <c r="T66" s="58" t="str">
        <f t="shared" si="212"/>
        <v/>
      </c>
      <c r="U66" s="59" t="str">
        <f>IF(O66="","",VLOOKUP(O66,İ!$C$101:$K$157,8,0))</f>
        <v/>
      </c>
      <c r="V66" s="60" t="str">
        <f>IF(O66="","",VLOOKUP(O66,İ!$C$101:$K$157,9,0))</f>
        <v/>
      </c>
      <c r="W66" s="52">
        <f t="shared" ref="W66:W73" si="222">IF($D66="","",MAX(W$65:W65)+1)</f>
        <v>2</v>
      </c>
      <c r="X66" s="61" t="str">
        <f t="shared" ref="X66:Y66" si="223">IF($F66=TRUE,D66,"")</f>
        <v>INM304</v>
      </c>
      <c r="Y66" s="62" t="str">
        <f t="shared" si="223"/>
        <v>Yapı Statiği II</v>
      </c>
      <c r="Z66" s="57">
        <f t="shared" ref="Z66:AB66" si="224">IF($F66=TRUE,G66,"")</f>
        <v>3</v>
      </c>
      <c r="AA66" s="57">
        <f t="shared" si="224"/>
        <v>1</v>
      </c>
      <c r="AB66" s="57">
        <f t="shared" si="224"/>
        <v>0</v>
      </c>
      <c r="AC66" s="58">
        <f t="shared" si="215"/>
        <v>3.5</v>
      </c>
      <c r="AD66" s="59">
        <f t="shared" ref="AD66:AE66" si="225">IF($F66=TRUE,K66,"")</f>
        <v>5</v>
      </c>
      <c r="AE66" s="60" t="str">
        <f t="shared" si="225"/>
        <v>INM 303</v>
      </c>
      <c r="AF66" s="63"/>
      <c r="AG66" s="67">
        <f t="shared" si="217"/>
        <v>0</v>
      </c>
      <c r="AH66" s="68">
        <f t="shared" si="218"/>
        <v>0</v>
      </c>
      <c r="AI66" s="63">
        <f t="shared" si="219"/>
        <v>5</v>
      </c>
      <c r="AJ66" s="9"/>
    </row>
    <row r="67" spans="1:36" ht="14.25" customHeight="1" x14ac:dyDescent="0.3">
      <c r="A67" s="309"/>
      <c r="B67" s="306"/>
      <c r="C67" s="52">
        <f t="shared" si="220"/>
        <v>3</v>
      </c>
      <c r="D67" s="61" t="s">
        <v>239</v>
      </c>
      <c r="E67" s="62" t="s">
        <v>240</v>
      </c>
      <c r="F67" s="55" t="b">
        <v>1</v>
      </c>
      <c r="G67" s="57">
        <v>3</v>
      </c>
      <c r="H67" s="57">
        <v>1</v>
      </c>
      <c r="I67" s="57">
        <v>0</v>
      </c>
      <c r="J67" s="58">
        <f t="shared" si="211"/>
        <v>3.5</v>
      </c>
      <c r="K67" s="59">
        <v>5</v>
      </c>
      <c r="L67" s="60"/>
      <c r="M67" s="52">
        <f t="shared" si="221"/>
        <v>3</v>
      </c>
      <c r="N67" s="61" t="str">
        <f>IF(O67="","",VLOOKUP(O67,İ!$C$101:$K$157,2,0))</f>
        <v/>
      </c>
      <c r="O67" s="62"/>
      <c r="P67" s="57"/>
      <c r="Q67" s="57" t="str">
        <f>IF(O67="","",VLOOKUP(O67,İ!$C$101:$K$157,4,0))</f>
        <v/>
      </c>
      <c r="R67" s="57" t="str">
        <f>IF(O67="","",VLOOKUP(O67,İ!$C$101:$K$157,5,0))</f>
        <v/>
      </c>
      <c r="S67" s="57" t="str">
        <f>IF(O67="","",VLOOKUP(O67,İ!$C$101:$K$157,6,0))</f>
        <v/>
      </c>
      <c r="T67" s="58" t="str">
        <f t="shared" si="212"/>
        <v/>
      </c>
      <c r="U67" s="59" t="str">
        <f>IF(O67="","",VLOOKUP(O67,İ!$C$101:$K$157,8,0))</f>
        <v/>
      </c>
      <c r="V67" s="60" t="str">
        <f>IF(O67="","",VLOOKUP(O67,İ!$C$101:$K$157,9,0))</f>
        <v/>
      </c>
      <c r="W67" s="52">
        <f t="shared" si="222"/>
        <v>3</v>
      </c>
      <c r="X67" s="61" t="str">
        <f t="shared" ref="X67:Y67" si="226">IF($F67=TRUE,D67,"")</f>
        <v>INM306</v>
      </c>
      <c r="Y67" s="62" t="str">
        <f t="shared" si="226"/>
        <v>Karayolu Mühendisliği</v>
      </c>
      <c r="Z67" s="57">
        <f t="shared" ref="Z67:AB67" si="227">IF($F67=TRUE,G67,"")</f>
        <v>3</v>
      </c>
      <c r="AA67" s="57">
        <f t="shared" si="227"/>
        <v>1</v>
      </c>
      <c r="AB67" s="57">
        <f t="shared" si="227"/>
        <v>0</v>
      </c>
      <c r="AC67" s="58">
        <f t="shared" si="215"/>
        <v>3.5</v>
      </c>
      <c r="AD67" s="59">
        <f t="shared" ref="AD67:AE67" si="228">IF($F67=TRUE,K67,"")</f>
        <v>5</v>
      </c>
      <c r="AE67" s="60">
        <f t="shared" si="228"/>
        <v>0</v>
      </c>
      <c r="AF67" s="63"/>
      <c r="AG67" s="67">
        <f t="shared" si="217"/>
        <v>0</v>
      </c>
      <c r="AH67" s="68">
        <f t="shared" si="218"/>
        <v>0</v>
      </c>
      <c r="AI67" s="63">
        <f t="shared" si="219"/>
        <v>5</v>
      </c>
      <c r="AJ67" s="9"/>
    </row>
    <row r="68" spans="1:36" ht="14.25" customHeight="1" x14ac:dyDescent="0.3">
      <c r="A68" s="309"/>
      <c r="B68" s="306"/>
      <c r="C68" s="52">
        <f t="shared" si="220"/>
        <v>4</v>
      </c>
      <c r="D68" s="61" t="s">
        <v>241</v>
      </c>
      <c r="E68" s="62" t="s">
        <v>242</v>
      </c>
      <c r="F68" s="55" t="b">
        <v>1</v>
      </c>
      <c r="G68" s="57">
        <v>3</v>
      </c>
      <c r="H68" s="57">
        <v>0</v>
      </c>
      <c r="I68" s="57">
        <v>0</v>
      </c>
      <c r="J68" s="58">
        <f t="shared" si="211"/>
        <v>3</v>
      </c>
      <c r="K68" s="59">
        <v>4</v>
      </c>
      <c r="L68" s="60"/>
      <c r="M68" s="52">
        <f t="shared" si="221"/>
        <v>4</v>
      </c>
      <c r="N68" s="61" t="str">
        <f>IF(O68="","",VLOOKUP(O68,İ!$C$101:$K$157,2,0))</f>
        <v/>
      </c>
      <c r="O68" s="62"/>
      <c r="P68" s="57"/>
      <c r="Q68" s="57" t="str">
        <f>IF(O68="","",VLOOKUP(O68,İ!$C$101:$K$157,4,0))</f>
        <v/>
      </c>
      <c r="R68" s="57" t="str">
        <f>IF(O68="","",VLOOKUP(O68,İ!$C$101:$K$157,5,0))</f>
        <v/>
      </c>
      <c r="S68" s="57" t="str">
        <f>IF(O68="","",VLOOKUP(O68,İ!$C$101:$K$157,6,0))</f>
        <v/>
      </c>
      <c r="T68" s="58" t="str">
        <f t="shared" si="212"/>
        <v/>
      </c>
      <c r="U68" s="59" t="str">
        <f>IF(O68="","",VLOOKUP(O68,İ!$C$101:$K$157,8,0))</f>
        <v/>
      </c>
      <c r="V68" s="60" t="str">
        <f>IF(O68="","",VLOOKUP(O68,İ!$C$101:$K$157,9,0))</f>
        <v/>
      </c>
      <c r="W68" s="52">
        <f t="shared" si="222"/>
        <v>4</v>
      </c>
      <c r="X68" s="61" t="str">
        <f t="shared" ref="X68:Y68" si="229">IF($F68=TRUE,D68,"")</f>
        <v>INM308</v>
      </c>
      <c r="Y68" s="62" t="str">
        <f t="shared" si="229"/>
        <v>Temel Mühendisliği</v>
      </c>
      <c r="Z68" s="57">
        <f t="shared" ref="Z68:AB68" si="230">IF($F68=TRUE,G68,"")</f>
        <v>3</v>
      </c>
      <c r="AA68" s="57">
        <f t="shared" si="230"/>
        <v>0</v>
      </c>
      <c r="AB68" s="57">
        <f t="shared" si="230"/>
        <v>0</v>
      </c>
      <c r="AC68" s="58">
        <f t="shared" si="215"/>
        <v>3</v>
      </c>
      <c r="AD68" s="59">
        <f t="shared" ref="AD68:AE68" si="231">IF($F68=TRUE,K68,"")</f>
        <v>4</v>
      </c>
      <c r="AE68" s="60">
        <f t="shared" si="231"/>
        <v>0</v>
      </c>
      <c r="AF68" s="63"/>
      <c r="AG68" s="67">
        <f t="shared" si="217"/>
        <v>0</v>
      </c>
      <c r="AH68" s="68">
        <f t="shared" si="218"/>
        <v>0</v>
      </c>
      <c r="AI68" s="63">
        <f t="shared" si="219"/>
        <v>4</v>
      </c>
      <c r="AJ68" s="9"/>
    </row>
    <row r="69" spans="1:36" ht="14.25" customHeight="1" x14ac:dyDescent="0.3">
      <c r="A69" s="309"/>
      <c r="B69" s="306"/>
      <c r="C69" s="52">
        <f t="shared" si="220"/>
        <v>5</v>
      </c>
      <c r="D69" s="61" t="s">
        <v>243</v>
      </c>
      <c r="E69" s="62" t="s">
        <v>244</v>
      </c>
      <c r="F69" s="55" t="b">
        <v>1</v>
      </c>
      <c r="G69" s="57">
        <v>3</v>
      </c>
      <c r="H69" s="57">
        <v>0</v>
      </c>
      <c r="I69" s="57">
        <v>0</v>
      </c>
      <c r="J69" s="58">
        <f t="shared" si="211"/>
        <v>3</v>
      </c>
      <c r="K69" s="59">
        <v>4</v>
      </c>
      <c r="L69" s="60"/>
      <c r="M69" s="52">
        <f t="shared" si="221"/>
        <v>5</v>
      </c>
      <c r="N69" s="61" t="str">
        <f>IF(O69="","",VLOOKUP(O69,İ!$C$101:$K$157,2,0))</f>
        <v/>
      </c>
      <c r="O69" s="62"/>
      <c r="P69" s="57"/>
      <c r="Q69" s="57" t="str">
        <f>IF(O69="","",VLOOKUP(O69,İ!$C$101:$K$157,4,0))</f>
        <v/>
      </c>
      <c r="R69" s="57" t="str">
        <f>IF(O69="","",VLOOKUP(O69,İ!$C$101:$K$157,5,0))</f>
        <v/>
      </c>
      <c r="S69" s="57" t="str">
        <f>IF(O69="","",VLOOKUP(O69,İ!$C$101:$K$157,6,0))</f>
        <v/>
      </c>
      <c r="T69" s="58" t="str">
        <f t="shared" si="212"/>
        <v/>
      </c>
      <c r="U69" s="59" t="str">
        <f>IF(O69="","",VLOOKUP(O69,İ!$C$101:$K$157,8,0))</f>
        <v/>
      </c>
      <c r="V69" s="60" t="str">
        <f>IF(O69="","",VLOOKUP(O69,İ!$C$101:$K$157,9,0))</f>
        <v/>
      </c>
      <c r="W69" s="52">
        <f t="shared" si="222"/>
        <v>5</v>
      </c>
      <c r="X69" s="61" t="str">
        <f t="shared" ref="X69:Y69" si="232">IF($F69=TRUE,D69,"")</f>
        <v>INM310</v>
      </c>
      <c r="Y69" s="62" t="str">
        <f t="shared" si="232"/>
        <v>Betonarme I</v>
      </c>
      <c r="Z69" s="57">
        <f t="shared" ref="Z69:AB69" si="233">IF($F69=TRUE,G69,"")</f>
        <v>3</v>
      </c>
      <c r="AA69" s="57">
        <f t="shared" si="233"/>
        <v>0</v>
      </c>
      <c r="AB69" s="57">
        <f t="shared" si="233"/>
        <v>0</v>
      </c>
      <c r="AC69" s="58">
        <f t="shared" si="215"/>
        <v>3</v>
      </c>
      <c r="AD69" s="59">
        <f t="shared" ref="AD69:AE69" si="234">IF($F69=TRUE,K69,"")</f>
        <v>4</v>
      </c>
      <c r="AE69" s="60">
        <f t="shared" si="234"/>
        <v>0</v>
      </c>
      <c r="AF69" s="63"/>
      <c r="AG69" s="67">
        <f t="shared" si="217"/>
        <v>0</v>
      </c>
      <c r="AH69" s="68">
        <f t="shared" si="218"/>
        <v>0</v>
      </c>
      <c r="AI69" s="63">
        <f t="shared" si="219"/>
        <v>4</v>
      </c>
      <c r="AJ69" s="9"/>
    </row>
    <row r="70" spans="1:36" ht="14.25" customHeight="1" x14ac:dyDescent="0.3">
      <c r="A70" s="309"/>
      <c r="B70" s="306"/>
      <c r="C70" s="52">
        <f t="shared" si="220"/>
        <v>6</v>
      </c>
      <c r="D70" s="61" t="s">
        <v>245</v>
      </c>
      <c r="E70" s="62" t="s">
        <v>246</v>
      </c>
      <c r="F70" s="55" t="b">
        <v>1</v>
      </c>
      <c r="G70" s="57">
        <v>3</v>
      </c>
      <c r="H70" s="57">
        <v>0</v>
      </c>
      <c r="I70" s="57">
        <v>0</v>
      </c>
      <c r="J70" s="58">
        <f t="shared" si="211"/>
        <v>3</v>
      </c>
      <c r="K70" s="59">
        <v>4</v>
      </c>
      <c r="L70" s="60"/>
      <c r="M70" s="52">
        <f t="shared" si="221"/>
        <v>6</v>
      </c>
      <c r="N70" s="61" t="str">
        <f>IF(O70="","",VLOOKUP(O70,İ!$C$101:$K$157,2,0))</f>
        <v/>
      </c>
      <c r="O70" s="62"/>
      <c r="P70" s="57"/>
      <c r="Q70" s="57" t="str">
        <f>IF(O70="","",VLOOKUP(O70,İ!$C$101:$K$157,4,0))</f>
        <v/>
      </c>
      <c r="R70" s="57" t="str">
        <f>IF(O70="","",VLOOKUP(O70,İ!$C$101:$K$157,5,0))</f>
        <v/>
      </c>
      <c r="S70" s="57" t="str">
        <f>IF(O70="","",VLOOKUP(O70,İ!$C$101:$K$157,6,0))</f>
        <v/>
      </c>
      <c r="T70" s="58" t="str">
        <f t="shared" si="212"/>
        <v/>
      </c>
      <c r="U70" s="59" t="str">
        <f>IF(O70="","",VLOOKUP(O70,İ!$C$101:$K$157,8,0))</f>
        <v/>
      </c>
      <c r="V70" s="60" t="str">
        <f>IF(O70="","",VLOOKUP(O70,İ!$C$101:$K$157,9,0))</f>
        <v/>
      </c>
      <c r="W70" s="52">
        <f t="shared" si="222"/>
        <v>6</v>
      </c>
      <c r="X70" s="61" t="str">
        <f t="shared" ref="X70:Y70" si="235">IF($F70=TRUE,D70,"")</f>
        <v>INM312</v>
      </c>
      <c r="Y70" s="62" t="str">
        <f t="shared" si="235"/>
        <v>Çelik Yapılar</v>
      </c>
      <c r="Z70" s="57">
        <f t="shared" ref="Z70:AB70" si="236">IF($F70=TRUE,G70,"")</f>
        <v>3</v>
      </c>
      <c r="AA70" s="57">
        <f t="shared" si="236"/>
        <v>0</v>
      </c>
      <c r="AB70" s="57">
        <f t="shared" si="236"/>
        <v>0</v>
      </c>
      <c r="AC70" s="58">
        <f t="shared" si="215"/>
        <v>3</v>
      </c>
      <c r="AD70" s="59">
        <f t="shared" ref="AD70:AE70" si="237">IF($F70=TRUE,K70,"")</f>
        <v>4</v>
      </c>
      <c r="AE70" s="60">
        <f t="shared" si="237"/>
        <v>0</v>
      </c>
      <c r="AF70" s="63"/>
      <c r="AG70" s="67">
        <f t="shared" si="217"/>
        <v>0</v>
      </c>
      <c r="AH70" s="68">
        <f t="shared" si="218"/>
        <v>0</v>
      </c>
      <c r="AI70" s="63">
        <f t="shared" si="219"/>
        <v>4</v>
      </c>
      <c r="AJ70" s="9"/>
    </row>
    <row r="71" spans="1:36" ht="14.25" customHeight="1" x14ac:dyDescent="0.3">
      <c r="A71" s="309"/>
      <c r="B71" s="306"/>
      <c r="C71" s="52">
        <f t="shared" si="220"/>
        <v>7</v>
      </c>
      <c r="D71" s="61" t="s">
        <v>136</v>
      </c>
      <c r="E71" s="62" t="s">
        <v>137</v>
      </c>
      <c r="F71" s="55" t="b">
        <v>0</v>
      </c>
      <c r="G71" s="57">
        <v>2</v>
      </c>
      <c r="H71" s="57">
        <v>0</v>
      </c>
      <c r="I71" s="57">
        <v>0</v>
      </c>
      <c r="J71" s="58">
        <f t="shared" si="211"/>
        <v>2</v>
      </c>
      <c r="K71" s="59">
        <v>2</v>
      </c>
      <c r="L71" s="60"/>
      <c r="M71" s="52">
        <f t="shared" si="221"/>
        <v>7</v>
      </c>
      <c r="N71" s="61" t="s">
        <v>136</v>
      </c>
      <c r="O71" s="62" t="s">
        <v>137</v>
      </c>
      <c r="P71" s="57" t="b">
        <v>0</v>
      </c>
      <c r="Q71" s="57">
        <v>2</v>
      </c>
      <c r="R71" s="57">
        <v>0</v>
      </c>
      <c r="S71" s="57">
        <v>0</v>
      </c>
      <c r="T71" s="58">
        <f t="shared" si="212"/>
        <v>2</v>
      </c>
      <c r="U71" s="59">
        <v>2</v>
      </c>
      <c r="V71" s="60"/>
      <c r="W71" s="52">
        <f t="shared" si="222"/>
        <v>7</v>
      </c>
      <c r="X71" s="61" t="str">
        <f t="shared" ref="X71:Y71" si="238">IF($F71=TRUE,D71,"")</f>
        <v/>
      </c>
      <c r="Y71" s="62" t="str">
        <f t="shared" si="238"/>
        <v/>
      </c>
      <c r="Z71" s="57" t="str">
        <f t="shared" ref="Z71:AB71" si="239">IF($F71=TRUE,G71,"")</f>
        <v/>
      </c>
      <c r="AA71" s="57" t="str">
        <f t="shared" si="239"/>
        <v/>
      </c>
      <c r="AB71" s="57" t="str">
        <f t="shared" si="239"/>
        <v/>
      </c>
      <c r="AC71" s="58" t="str">
        <f t="shared" si="215"/>
        <v/>
      </c>
      <c r="AD71" s="59" t="str">
        <f t="shared" ref="AD71:AE71" si="240">IF($F71=TRUE,K71,"")</f>
        <v/>
      </c>
      <c r="AE71" s="60" t="str">
        <f t="shared" si="240"/>
        <v/>
      </c>
      <c r="AF71" s="63"/>
      <c r="AG71" s="67">
        <f t="shared" si="217"/>
        <v>0</v>
      </c>
      <c r="AH71" s="68">
        <f t="shared" si="218"/>
        <v>2</v>
      </c>
      <c r="AI71" s="63">
        <f t="shared" si="219"/>
        <v>0</v>
      </c>
      <c r="AJ71" s="9"/>
    </row>
    <row r="72" spans="1:36" ht="14.25" customHeight="1" x14ac:dyDescent="0.3">
      <c r="A72" s="309"/>
      <c r="B72" s="306"/>
      <c r="C72" s="52" t="str">
        <f t="shared" si="220"/>
        <v/>
      </c>
      <c r="D72" s="61"/>
      <c r="E72" s="62"/>
      <c r="F72" s="55" t="b">
        <v>0</v>
      </c>
      <c r="G72" s="57"/>
      <c r="H72" s="57"/>
      <c r="I72" s="57"/>
      <c r="J72" s="58" t="str">
        <f t="shared" si="211"/>
        <v/>
      </c>
      <c r="K72" s="59"/>
      <c r="L72" s="60"/>
      <c r="M72" s="52" t="str">
        <f t="shared" si="221"/>
        <v/>
      </c>
      <c r="N72" s="61" t="str">
        <f>IF(O72="","",VLOOKUP(O72,İ!$C$101:$K$157,2,0))</f>
        <v/>
      </c>
      <c r="O72" s="62"/>
      <c r="P72" s="57"/>
      <c r="Q72" s="57" t="str">
        <f>IF(O72="","",VLOOKUP(O72,İ!$C$101:$K$157,4,0))</f>
        <v/>
      </c>
      <c r="R72" s="57" t="str">
        <f>IF(O72="","",VLOOKUP(O72,İ!$C$101:$K$157,5,0))</f>
        <v/>
      </c>
      <c r="S72" s="57" t="str">
        <f>IF(O72="","",VLOOKUP(O72,İ!$C$101:$K$157,6,0))</f>
        <v/>
      </c>
      <c r="T72" s="58" t="str">
        <f t="shared" si="212"/>
        <v/>
      </c>
      <c r="U72" s="59" t="str">
        <f>IF(O72="","",VLOOKUP(O72,İ!$C$101:$K$157,8,0))</f>
        <v/>
      </c>
      <c r="V72" s="60" t="str">
        <f>IF(O72="","",VLOOKUP(O72,İ!$C$101:$K$157,9,0))</f>
        <v/>
      </c>
      <c r="W72" s="52" t="str">
        <f t="shared" si="222"/>
        <v/>
      </c>
      <c r="X72" s="61" t="str">
        <f t="shared" ref="X72:Y72" si="241">IF($F72=TRUE,D72,"")</f>
        <v/>
      </c>
      <c r="Y72" s="62" t="str">
        <f t="shared" si="241"/>
        <v/>
      </c>
      <c r="Z72" s="57" t="str">
        <f t="shared" ref="Z72:AB72" si="242">IF($F72=TRUE,G72,"")</f>
        <v/>
      </c>
      <c r="AA72" s="57" t="str">
        <f t="shared" si="242"/>
        <v/>
      </c>
      <c r="AB72" s="57" t="str">
        <f t="shared" si="242"/>
        <v/>
      </c>
      <c r="AC72" s="58" t="str">
        <f t="shared" si="215"/>
        <v/>
      </c>
      <c r="AD72" s="59" t="str">
        <f t="shared" ref="AD72:AE72" si="243">IF($F72=TRUE,K72,"")</f>
        <v/>
      </c>
      <c r="AE72" s="60" t="str">
        <f t="shared" si="243"/>
        <v/>
      </c>
      <c r="AF72" s="63"/>
      <c r="AG72" s="67">
        <f t="shared" si="217"/>
        <v>0</v>
      </c>
      <c r="AH72" s="68">
        <f t="shared" si="218"/>
        <v>0</v>
      </c>
      <c r="AI72" s="63">
        <f t="shared" si="219"/>
        <v>0</v>
      </c>
      <c r="AJ72" s="9"/>
    </row>
    <row r="73" spans="1:36" ht="14.25" customHeight="1" x14ac:dyDescent="0.3">
      <c r="A73" s="309"/>
      <c r="B73" s="306"/>
      <c r="C73" s="52" t="str">
        <f t="shared" si="220"/>
        <v/>
      </c>
      <c r="D73" s="61"/>
      <c r="E73" s="62"/>
      <c r="F73" s="55" t="b">
        <v>0</v>
      </c>
      <c r="G73" s="57"/>
      <c r="H73" s="57"/>
      <c r="I73" s="57"/>
      <c r="J73" s="58" t="str">
        <f t="shared" si="211"/>
        <v/>
      </c>
      <c r="K73" s="59"/>
      <c r="L73" s="60"/>
      <c r="M73" s="52" t="str">
        <f t="shared" si="221"/>
        <v/>
      </c>
      <c r="N73" s="61" t="str">
        <f>IF(O73="","",VLOOKUP(O73,İ!$C$101:$K$157,2,0))</f>
        <v/>
      </c>
      <c r="O73" s="62"/>
      <c r="P73" s="57"/>
      <c r="Q73" s="57" t="str">
        <f>IF(O73="","",VLOOKUP(O73,İ!$C$101:$K$157,4,0))</f>
        <v/>
      </c>
      <c r="R73" s="57" t="str">
        <f>IF(O73="","",VLOOKUP(O73,İ!$C$101:$K$157,5,0))</f>
        <v/>
      </c>
      <c r="S73" s="57" t="str">
        <f>IF(O73="","",VLOOKUP(O73,İ!$C$101:$K$157,6,0))</f>
        <v/>
      </c>
      <c r="T73" s="58" t="str">
        <f t="shared" si="212"/>
        <v/>
      </c>
      <c r="U73" s="59" t="str">
        <f>IF(O73="","",VLOOKUP(O73,İ!$C$101:$K$157,8,0))</f>
        <v/>
      </c>
      <c r="V73" s="60" t="str">
        <f>IF(O73="","",VLOOKUP(O73,İ!$C$101:$K$157,9,0))</f>
        <v/>
      </c>
      <c r="W73" s="52" t="str">
        <f t="shared" si="222"/>
        <v/>
      </c>
      <c r="X73" s="61" t="str">
        <f t="shared" ref="X73:Y73" si="244">IF($F73=TRUE,D73,"")</f>
        <v/>
      </c>
      <c r="Y73" s="62" t="str">
        <f t="shared" si="244"/>
        <v/>
      </c>
      <c r="Z73" s="57" t="str">
        <f t="shared" ref="Z73:AB73" si="245">IF($F73=TRUE,G73,"")</f>
        <v/>
      </c>
      <c r="AA73" s="57" t="str">
        <f t="shared" si="245"/>
        <v/>
      </c>
      <c r="AB73" s="57" t="str">
        <f t="shared" si="245"/>
        <v/>
      </c>
      <c r="AC73" s="58" t="str">
        <f t="shared" si="215"/>
        <v/>
      </c>
      <c r="AD73" s="59" t="str">
        <f t="shared" ref="AD73:AE73" si="246">IF($F73=TRUE,K73,"")</f>
        <v/>
      </c>
      <c r="AE73" s="60" t="str">
        <f t="shared" si="246"/>
        <v/>
      </c>
      <c r="AF73" s="63"/>
      <c r="AG73" s="69">
        <f t="shared" si="217"/>
        <v>0</v>
      </c>
      <c r="AH73" s="70">
        <f t="shared" si="218"/>
        <v>0</v>
      </c>
      <c r="AI73" s="71">
        <f t="shared" si="219"/>
        <v>0</v>
      </c>
      <c r="AJ73" s="9"/>
    </row>
    <row r="74" spans="1:36" ht="14.25" customHeight="1" x14ac:dyDescent="0.3">
      <c r="A74" s="309"/>
      <c r="B74" s="306"/>
      <c r="C74" s="72"/>
      <c r="D74" s="73"/>
      <c r="E74" s="78" t="s">
        <v>40</v>
      </c>
      <c r="F74" s="78"/>
      <c r="G74" s="74">
        <f t="shared" ref="G74:K74" si="247">+SUM(G65:G73)</f>
        <v>20</v>
      </c>
      <c r="H74" s="75">
        <f t="shared" si="247"/>
        <v>2</v>
      </c>
      <c r="I74" s="75">
        <f t="shared" si="247"/>
        <v>1</v>
      </c>
      <c r="J74" s="75">
        <f t="shared" si="247"/>
        <v>21.5</v>
      </c>
      <c r="K74" s="76">
        <f t="shared" si="247"/>
        <v>28</v>
      </c>
      <c r="L74" s="77"/>
      <c r="M74" s="72"/>
      <c r="N74" s="73"/>
      <c r="O74" s="78" t="s">
        <v>40</v>
      </c>
      <c r="P74" s="74"/>
      <c r="Q74" s="74">
        <f t="shared" ref="Q74:U74" si="248">+SUM(Q65:Q73)</f>
        <v>2</v>
      </c>
      <c r="R74" s="75">
        <f t="shared" si="248"/>
        <v>0</v>
      </c>
      <c r="S74" s="75">
        <f t="shared" si="248"/>
        <v>0</v>
      </c>
      <c r="T74" s="75">
        <f t="shared" si="248"/>
        <v>2</v>
      </c>
      <c r="U74" s="76">
        <f t="shared" si="248"/>
        <v>2</v>
      </c>
      <c r="V74" s="77"/>
      <c r="W74" s="72"/>
      <c r="X74" s="73"/>
      <c r="Y74" s="78" t="s">
        <v>40</v>
      </c>
      <c r="Z74" s="74">
        <f t="shared" ref="Z74:AD74" si="249">+SUM(Z65:Z73)</f>
        <v>18</v>
      </c>
      <c r="AA74" s="75">
        <f t="shared" si="249"/>
        <v>2</v>
      </c>
      <c r="AB74" s="75">
        <f t="shared" si="249"/>
        <v>1</v>
      </c>
      <c r="AC74" s="75">
        <f t="shared" si="249"/>
        <v>19.5</v>
      </c>
      <c r="AD74" s="76">
        <f t="shared" si="249"/>
        <v>26</v>
      </c>
      <c r="AE74" s="77"/>
      <c r="AF74" s="40"/>
      <c r="AG74" s="79"/>
      <c r="AH74" s="40"/>
      <c r="AI74" s="40"/>
      <c r="AJ74" s="9"/>
    </row>
    <row r="75" spans="1:36" ht="14.25" customHeight="1" x14ac:dyDescent="0.3">
      <c r="A75" s="310"/>
      <c r="B75" s="307"/>
      <c r="C75" s="80"/>
      <c r="D75" s="81"/>
      <c r="E75" s="94" t="s">
        <v>41</v>
      </c>
      <c r="F75" s="110"/>
      <c r="G75" s="90">
        <f t="shared" ref="G75:K75" si="250">G74+G63</f>
        <v>117</v>
      </c>
      <c r="H75" s="90">
        <f t="shared" si="250"/>
        <v>13</v>
      </c>
      <c r="I75" s="90">
        <f t="shared" si="250"/>
        <v>13</v>
      </c>
      <c r="J75" s="90">
        <f t="shared" si="250"/>
        <v>130</v>
      </c>
      <c r="K75" s="91">
        <f t="shared" si="250"/>
        <v>180</v>
      </c>
      <c r="L75" s="92"/>
      <c r="M75" s="80"/>
      <c r="N75" s="81"/>
      <c r="O75" s="94" t="s">
        <v>101</v>
      </c>
      <c r="P75" s="89"/>
      <c r="Q75" s="90">
        <f t="shared" ref="Q75:U75" si="251">Q74+Q63</f>
        <v>51</v>
      </c>
      <c r="R75" s="90">
        <f t="shared" si="251"/>
        <v>6</v>
      </c>
      <c r="S75" s="90">
        <f t="shared" si="251"/>
        <v>6</v>
      </c>
      <c r="T75" s="90">
        <f t="shared" si="251"/>
        <v>57</v>
      </c>
      <c r="U75" s="91">
        <f t="shared" si="251"/>
        <v>75</v>
      </c>
      <c r="V75" s="85"/>
      <c r="W75" s="80"/>
      <c r="X75" s="81"/>
      <c r="Y75" s="94" t="s">
        <v>101</v>
      </c>
      <c r="Z75" s="90">
        <f t="shared" ref="Z75:AD75" si="252">Z74+Z63</f>
        <v>67</v>
      </c>
      <c r="AA75" s="90">
        <f t="shared" si="252"/>
        <v>7</v>
      </c>
      <c r="AB75" s="90">
        <f t="shared" si="252"/>
        <v>7</v>
      </c>
      <c r="AC75" s="90">
        <f t="shared" si="252"/>
        <v>74</v>
      </c>
      <c r="AD75" s="91">
        <f t="shared" si="252"/>
        <v>107</v>
      </c>
      <c r="AE75" s="85"/>
      <c r="AF75" s="40"/>
      <c r="AG75" s="79"/>
      <c r="AH75" s="40"/>
      <c r="AI75" s="40"/>
      <c r="AJ75" s="9"/>
    </row>
    <row r="76" spans="1:36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7" t="s">
        <v>15</v>
      </c>
      <c r="G76" s="45" t="s">
        <v>8</v>
      </c>
      <c r="H76" s="45" t="s">
        <v>9</v>
      </c>
      <c r="I76" s="45" t="s">
        <v>10</v>
      </c>
      <c r="J76" s="45" t="s">
        <v>11</v>
      </c>
      <c r="K76" s="45" t="s">
        <v>3</v>
      </c>
      <c r="L76" s="48"/>
      <c r="M76" s="45" t="s">
        <v>5</v>
      </c>
      <c r="N76" s="49" t="s">
        <v>6</v>
      </c>
      <c r="O76" s="49" t="s">
        <v>7</v>
      </c>
      <c r="P76" s="45"/>
      <c r="Q76" s="45" t="s">
        <v>8</v>
      </c>
      <c r="R76" s="45" t="s">
        <v>9</v>
      </c>
      <c r="S76" s="45" t="s">
        <v>10</v>
      </c>
      <c r="T76" s="45" t="s">
        <v>11</v>
      </c>
      <c r="U76" s="45" t="s">
        <v>3</v>
      </c>
      <c r="V76" s="48" t="s">
        <v>12</v>
      </c>
      <c r="W76" s="45" t="s">
        <v>5</v>
      </c>
      <c r="X76" s="49" t="s">
        <v>6</v>
      </c>
      <c r="Y76" s="49" t="s">
        <v>7</v>
      </c>
      <c r="Z76" s="45" t="s">
        <v>8</v>
      </c>
      <c r="AA76" s="45" t="s">
        <v>9</v>
      </c>
      <c r="AB76" s="45" t="s">
        <v>10</v>
      </c>
      <c r="AC76" s="45" t="s">
        <v>11</v>
      </c>
      <c r="AD76" s="45" t="s">
        <v>3</v>
      </c>
      <c r="AE76" s="48" t="s">
        <v>12</v>
      </c>
      <c r="AF76" s="50"/>
      <c r="AG76" s="93"/>
      <c r="AH76" s="50"/>
      <c r="AI76" s="50"/>
      <c r="AJ76" s="51"/>
    </row>
    <row r="77" spans="1:36" ht="14.25" customHeight="1" x14ac:dyDescent="0.3">
      <c r="A77" s="309"/>
      <c r="B77" s="305" t="s">
        <v>139</v>
      </c>
      <c r="C77" s="52">
        <f>IF($D77="","",1)</f>
        <v>1</v>
      </c>
      <c r="D77" s="61" t="s">
        <v>247</v>
      </c>
      <c r="E77" s="62" t="s">
        <v>248</v>
      </c>
      <c r="F77" s="55" t="b">
        <v>1</v>
      </c>
      <c r="G77" s="57">
        <v>2</v>
      </c>
      <c r="H77" s="57">
        <v>2</v>
      </c>
      <c r="I77" s="57">
        <v>0</v>
      </c>
      <c r="J77" s="58">
        <f t="shared" ref="J77:J85" si="253">IF(G77="","",G77+(H77+I77)/2)</f>
        <v>3</v>
      </c>
      <c r="K77" s="59">
        <v>5</v>
      </c>
      <c r="L77" s="60"/>
      <c r="M77" s="52">
        <f>IF($D77="","",1)</f>
        <v>1</v>
      </c>
      <c r="N77" s="61" t="str">
        <f>IF(O77="","",VLOOKUP(O77,İ!$C$101:$K$157,2,0))</f>
        <v/>
      </c>
      <c r="O77" s="62"/>
      <c r="P77" s="57"/>
      <c r="Q77" s="57" t="str">
        <f>IF(O77="","",VLOOKUP(O77,İ!$C$101:$K$157,4,0))</f>
        <v/>
      </c>
      <c r="R77" s="57" t="str">
        <f>IF(O77="","",VLOOKUP(O77,İ!$C$101:$K$157,5,0))</f>
        <v/>
      </c>
      <c r="S77" s="57" t="str">
        <f>IF(O77="","",VLOOKUP(O77,İ!$C$101:$K$157,6,0))</f>
        <v/>
      </c>
      <c r="T77" s="58" t="str">
        <f t="shared" ref="T77:T85" si="254">IF(Q77="","",Q77+(R77+S77)/2)</f>
        <v/>
      </c>
      <c r="U77" s="59" t="str">
        <f>IF(O77="","",VLOOKUP(O77,İ!$C$101:$K$157,8,0))</f>
        <v/>
      </c>
      <c r="V77" s="60" t="str">
        <f>IF(O77="","",VLOOKUP(O77,İ!$C$101:$K$157,9,0))</f>
        <v/>
      </c>
      <c r="W77" s="52">
        <f>IF($D77="","",1)</f>
        <v>1</v>
      </c>
      <c r="X77" s="61" t="str">
        <f t="shared" ref="X77:Y77" si="255">IF($F77=TRUE,D77,"")</f>
        <v>INM401</v>
      </c>
      <c r="Y77" s="62" t="str">
        <f t="shared" si="255"/>
        <v>Su Kaynakları</v>
      </c>
      <c r="Z77" s="57">
        <f t="shared" ref="Z77:AB77" si="256">IF($F77=TRUE,G77,"")</f>
        <v>2</v>
      </c>
      <c r="AA77" s="57">
        <f t="shared" si="256"/>
        <v>2</v>
      </c>
      <c r="AB77" s="57">
        <f t="shared" si="256"/>
        <v>0</v>
      </c>
      <c r="AC77" s="58">
        <f t="shared" ref="AC77:AC85" si="257">IF(Z77="","",Z77+(AA77+AB77)/2)</f>
        <v>3</v>
      </c>
      <c r="AD77" s="59">
        <f t="shared" ref="AD77:AE77" si="258">IF($F77=TRUE,K77,"")</f>
        <v>5</v>
      </c>
      <c r="AE77" s="60">
        <f t="shared" si="258"/>
        <v>0</v>
      </c>
      <c r="AF77" s="63"/>
      <c r="AG77" s="64">
        <f t="shared" ref="AG77:AG85" si="259">IF(OR(AND(E77&lt;&gt;"",O77="",Y77=""),AND(E77&lt;&gt;"",O77&lt;&gt;"",Y77&lt;&gt;"")),1,0)</f>
        <v>0</v>
      </c>
      <c r="AH77" s="65">
        <f t="shared" ref="AH77:AH85" si="260">IF(O77="",0,K77)</f>
        <v>0</v>
      </c>
      <c r="AI77" s="66">
        <f t="shared" ref="AI77:AI85" si="261">IF(Y77="",0,AD77)</f>
        <v>5</v>
      </c>
      <c r="AJ77" s="9"/>
    </row>
    <row r="78" spans="1:36" ht="14.25" customHeight="1" x14ac:dyDescent="0.3">
      <c r="A78" s="309"/>
      <c r="B78" s="306"/>
      <c r="C78" s="52">
        <f t="shared" ref="C78:C85" si="262">IF($D78="","",MAX(C$77:C77)+1)</f>
        <v>2</v>
      </c>
      <c r="D78" s="61" t="s">
        <v>249</v>
      </c>
      <c r="E78" s="62" t="s">
        <v>250</v>
      </c>
      <c r="F78" s="55" t="b">
        <v>1</v>
      </c>
      <c r="G78" s="57">
        <v>3</v>
      </c>
      <c r="H78" s="57">
        <v>0</v>
      </c>
      <c r="I78" s="57">
        <v>0</v>
      </c>
      <c r="J78" s="58">
        <f t="shared" si="253"/>
        <v>3</v>
      </c>
      <c r="K78" s="59">
        <v>6</v>
      </c>
      <c r="L78" s="60" t="s">
        <v>251</v>
      </c>
      <c r="M78" s="52">
        <f t="shared" ref="M78:M85" si="263">IF($D78="","",MAX(M$77:M77)+1)</f>
        <v>2</v>
      </c>
      <c r="N78" s="61" t="str">
        <f>IF(O78="","",VLOOKUP(O78,İ!$C$101:$K$157,2,0))</f>
        <v/>
      </c>
      <c r="O78" s="62"/>
      <c r="P78" s="57"/>
      <c r="Q78" s="57" t="str">
        <f>IF(O78="","",VLOOKUP(O78,İ!$C$101:$K$157,4,0))</f>
        <v/>
      </c>
      <c r="R78" s="57" t="str">
        <f>IF(O78="","",VLOOKUP(O78,İ!$C$101:$K$157,5,0))</f>
        <v/>
      </c>
      <c r="S78" s="57" t="str">
        <f>IF(O78="","",VLOOKUP(O78,İ!$C$101:$K$157,6,0))</f>
        <v/>
      </c>
      <c r="T78" s="58" t="str">
        <f t="shared" si="254"/>
        <v/>
      </c>
      <c r="U78" s="59" t="str">
        <f>IF(O78="","",VLOOKUP(O78,İ!$C$101:$K$157,8,0))</f>
        <v/>
      </c>
      <c r="V78" s="60" t="str">
        <f>IF(O78="","",VLOOKUP(O78,İ!$C$101:$K$157,9,0))</f>
        <v/>
      </c>
      <c r="W78" s="52">
        <f t="shared" ref="W78:W85" si="264">IF($D78="","",MAX(W$77:W77)+1)</f>
        <v>2</v>
      </c>
      <c r="X78" s="61" t="str">
        <f t="shared" ref="X78:Y78" si="265">IF($F78=TRUE,D78,"")</f>
        <v>INM403</v>
      </c>
      <c r="Y78" s="62" t="str">
        <f t="shared" si="265"/>
        <v>Betonarme II</v>
      </c>
      <c r="Z78" s="57">
        <f t="shared" ref="Z78:AB78" si="266">IF($F78=TRUE,G78,"")</f>
        <v>3</v>
      </c>
      <c r="AA78" s="57">
        <f t="shared" si="266"/>
        <v>0</v>
      </c>
      <c r="AB78" s="57">
        <f t="shared" si="266"/>
        <v>0</v>
      </c>
      <c r="AC78" s="58">
        <f t="shared" si="257"/>
        <v>3</v>
      </c>
      <c r="AD78" s="59">
        <f t="shared" ref="AD78:AE78" si="267">IF($F78=TRUE,K78,"")</f>
        <v>6</v>
      </c>
      <c r="AE78" s="60" t="str">
        <f t="shared" si="267"/>
        <v>INM 310</v>
      </c>
      <c r="AF78" s="63"/>
      <c r="AG78" s="67">
        <f t="shared" si="259"/>
        <v>0</v>
      </c>
      <c r="AH78" s="68">
        <f t="shared" si="260"/>
        <v>0</v>
      </c>
      <c r="AI78" s="63">
        <f t="shared" si="261"/>
        <v>6</v>
      </c>
      <c r="AJ78" s="9"/>
    </row>
    <row r="79" spans="1:36" ht="14.25" customHeight="1" x14ac:dyDescent="0.3">
      <c r="A79" s="309"/>
      <c r="B79" s="306"/>
      <c r="C79" s="52">
        <f t="shared" si="262"/>
        <v>3</v>
      </c>
      <c r="D79" s="61" t="s">
        <v>252</v>
      </c>
      <c r="E79" s="62" t="s">
        <v>253</v>
      </c>
      <c r="F79" s="55" t="b">
        <v>1</v>
      </c>
      <c r="G79" s="57">
        <v>3</v>
      </c>
      <c r="H79" s="57">
        <v>0</v>
      </c>
      <c r="I79" s="57">
        <v>0</v>
      </c>
      <c r="J79" s="58">
        <f t="shared" si="253"/>
        <v>3</v>
      </c>
      <c r="K79" s="59">
        <v>4</v>
      </c>
      <c r="L79" s="60"/>
      <c r="M79" s="52">
        <f t="shared" si="263"/>
        <v>3</v>
      </c>
      <c r="N79" s="61" t="str">
        <f>IF(O79="","",VLOOKUP(O79,İ!$C$101:$K$157,2,0))</f>
        <v/>
      </c>
      <c r="O79" s="62"/>
      <c r="P79" s="57"/>
      <c r="Q79" s="57" t="str">
        <f>IF(O79="","",VLOOKUP(O79,İ!$C$101:$K$157,4,0))</f>
        <v/>
      </c>
      <c r="R79" s="57" t="str">
        <f>IF(O79="","",VLOOKUP(O79,İ!$C$101:$K$157,5,0))</f>
        <v/>
      </c>
      <c r="S79" s="57" t="str">
        <f>IF(O79="","",VLOOKUP(O79,İ!$C$101:$K$157,6,0))</f>
        <v/>
      </c>
      <c r="T79" s="58" t="str">
        <f t="shared" si="254"/>
        <v/>
      </c>
      <c r="U79" s="59" t="str">
        <f>IF(O79="","",VLOOKUP(O79,İ!$C$101:$K$157,8,0))</f>
        <v/>
      </c>
      <c r="V79" s="60" t="str">
        <f>IF(O79="","",VLOOKUP(O79,İ!$C$101:$K$157,9,0))</f>
        <v/>
      </c>
      <c r="W79" s="52">
        <f t="shared" si="264"/>
        <v>3</v>
      </c>
      <c r="X79" s="61" t="str">
        <f t="shared" ref="X79:Y79" si="268">IF($F79=TRUE,D79,"")</f>
        <v>INM405</v>
      </c>
      <c r="Y79" s="62" t="str">
        <f t="shared" si="268"/>
        <v>Yapım Mühendisliği ve İşletmesi</v>
      </c>
      <c r="Z79" s="57">
        <f t="shared" ref="Z79:AB79" si="269">IF($F79=TRUE,G79,"")</f>
        <v>3</v>
      </c>
      <c r="AA79" s="57">
        <f t="shared" si="269"/>
        <v>0</v>
      </c>
      <c r="AB79" s="57">
        <f t="shared" si="269"/>
        <v>0</v>
      </c>
      <c r="AC79" s="58">
        <f t="shared" si="257"/>
        <v>3</v>
      </c>
      <c r="AD79" s="59">
        <f t="shared" ref="AD79:AE79" si="270">IF($F79=TRUE,K79,"")</f>
        <v>4</v>
      </c>
      <c r="AE79" s="60">
        <f t="shared" si="270"/>
        <v>0</v>
      </c>
      <c r="AF79" s="63"/>
      <c r="AG79" s="67">
        <f t="shared" si="259"/>
        <v>0</v>
      </c>
      <c r="AH79" s="68">
        <f t="shared" si="260"/>
        <v>0</v>
      </c>
      <c r="AI79" s="63">
        <f t="shared" si="261"/>
        <v>4</v>
      </c>
      <c r="AJ79" s="9"/>
    </row>
    <row r="80" spans="1:36" ht="14.25" customHeight="1" x14ac:dyDescent="0.3">
      <c r="A80" s="309"/>
      <c r="B80" s="306"/>
      <c r="C80" s="52">
        <f t="shared" si="262"/>
        <v>4</v>
      </c>
      <c r="D80" s="61" t="s">
        <v>254</v>
      </c>
      <c r="E80" s="62" t="s">
        <v>255</v>
      </c>
      <c r="F80" s="55" t="b">
        <v>1</v>
      </c>
      <c r="G80" s="57">
        <v>3</v>
      </c>
      <c r="H80" s="57">
        <v>0</v>
      </c>
      <c r="I80" s="57">
        <v>0</v>
      </c>
      <c r="J80" s="58">
        <f t="shared" si="253"/>
        <v>3</v>
      </c>
      <c r="K80" s="95">
        <v>3</v>
      </c>
      <c r="L80" s="60"/>
      <c r="M80" s="52">
        <f t="shared" si="263"/>
        <v>4</v>
      </c>
      <c r="N80" s="61" t="str">
        <f>IF(O80="","",VLOOKUP(O80,İ!$C$101:$K$157,2,0))</f>
        <v/>
      </c>
      <c r="O80" s="62"/>
      <c r="P80" s="57"/>
      <c r="Q80" s="57" t="str">
        <f>IF(O80="","",VLOOKUP(O80,İ!$C$101:$K$157,4,0))</f>
        <v/>
      </c>
      <c r="R80" s="57" t="str">
        <f>IF(O80="","",VLOOKUP(O80,İ!$C$101:$K$157,5,0))</f>
        <v/>
      </c>
      <c r="S80" s="57" t="str">
        <f>IF(O80="","",VLOOKUP(O80,İ!$C$101:$K$157,6,0))</f>
        <v/>
      </c>
      <c r="T80" s="58" t="str">
        <f t="shared" si="254"/>
        <v/>
      </c>
      <c r="U80" s="59" t="str">
        <f>IF(O80="","",VLOOKUP(O80,İ!$C$101:$K$157,8,0))</f>
        <v/>
      </c>
      <c r="V80" s="60" t="str">
        <f>IF(O80="","",VLOOKUP(O80,İ!$C$101:$K$157,9,0))</f>
        <v/>
      </c>
      <c r="W80" s="52">
        <f t="shared" si="264"/>
        <v>4</v>
      </c>
      <c r="X80" s="61" t="str">
        <f t="shared" ref="X80:Y80" si="271">IF($F80=TRUE,D80,"")</f>
        <v>INS451</v>
      </c>
      <c r="Y80" s="62" t="str">
        <f t="shared" si="271"/>
        <v>Bölüm Seçmeli Ders IV
Staj II</v>
      </c>
      <c r="Z80" s="57">
        <f t="shared" ref="Z80:AB80" si="272">IF($F80=TRUE,G80,"")</f>
        <v>3</v>
      </c>
      <c r="AA80" s="57">
        <f t="shared" si="272"/>
        <v>0</v>
      </c>
      <c r="AB80" s="57">
        <f t="shared" si="272"/>
        <v>0</v>
      </c>
      <c r="AC80" s="58">
        <f t="shared" si="257"/>
        <v>3</v>
      </c>
      <c r="AD80" s="59">
        <f t="shared" ref="AD80:AE80" si="273">IF($F80=TRUE,K80,"")</f>
        <v>3</v>
      </c>
      <c r="AE80" s="60">
        <f t="shared" si="273"/>
        <v>0</v>
      </c>
      <c r="AF80" s="63"/>
      <c r="AG80" s="67">
        <f t="shared" si="259"/>
        <v>0</v>
      </c>
      <c r="AH80" s="68">
        <f t="shared" si="260"/>
        <v>0</v>
      </c>
      <c r="AI80" s="63">
        <f t="shared" si="261"/>
        <v>3</v>
      </c>
      <c r="AJ80" s="9"/>
    </row>
    <row r="81" spans="1:36" ht="14.25" customHeight="1" x14ac:dyDescent="0.3">
      <c r="A81" s="309"/>
      <c r="B81" s="306"/>
      <c r="C81" s="52">
        <f t="shared" si="262"/>
        <v>5</v>
      </c>
      <c r="D81" s="61" t="s">
        <v>256</v>
      </c>
      <c r="E81" s="62" t="s">
        <v>147</v>
      </c>
      <c r="F81" s="55" t="b">
        <v>1</v>
      </c>
      <c r="G81" s="57">
        <v>3</v>
      </c>
      <c r="H81" s="57">
        <v>0</v>
      </c>
      <c r="I81" s="57">
        <v>0</v>
      </c>
      <c r="J81" s="58">
        <f t="shared" si="253"/>
        <v>3</v>
      </c>
      <c r="K81" s="59">
        <v>4</v>
      </c>
      <c r="L81" s="60"/>
      <c r="M81" s="52">
        <f t="shared" si="263"/>
        <v>5</v>
      </c>
      <c r="N81" s="61" t="str">
        <f>IF(O81="","",VLOOKUP(O81,İ!$C$101:$K$157,2,0))</f>
        <v/>
      </c>
      <c r="O81" s="62"/>
      <c r="P81" s="57"/>
      <c r="Q81" s="57" t="str">
        <f>IF(O81="","",VLOOKUP(O81,İ!$C$101:$K$157,4,0))</f>
        <v/>
      </c>
      <c r="R81" s="57" t="str">
        <f>IF(O81="","",VLOOKUP(O81,İ!$C$101:$K$157,5,0))</f>
        <v/>
      </c>
      <c r="S81" s="57" t="str">
        <f>IF(O81="","",VLOOKUP(O81,İ!$C$101:$K$157,6,0))</f>
        <v/>
      </c>
      <c r="T81" s="58" t="str">
        <f t="shared" si="254"/>
        <v/>
      </c>
      <c r="U81" s="59" t="str">
        <f>IF(O81="","",VLOOKUP(O81,İ!$C$101:$K$157,8,0))</f>
        <v/>
      </c>
      <c r="V81" s="60" t="str">
        <f>IF(O81="","",VLOOKUP(O81,İ!$C$101:$K$157,9,0))</f>
        <v/>
      </c>
      <c r="W81" s="52">
        <f t="shared" si="264"/>
        <v>5</v>
      </c>
      <c r="X81" s="61" t="str">
        <f t="shared" ref="X81:Y81" si="274">IF($F81=TRUE,D81,"")</f>
        <v>INS453</v>
      </c>
      <c r="Y81" s="62" t="str">
        <f t="shared" si="274"/>
        <v>Bölüm Seçmeli Ders V</v>
      </c>
      <c r="Z81" s="57">
        <f t="shared" ref="Z81:AB81" si="275">IF($F81=TRUE,G81,"")</f>
        <v>3</v>
      </c>
      <c r="AA81" s="57">
        <f t="shared" si="275"/>
        <v>0</v>
      </c>
      <c r="AB81" s="57">
        <f t="shared" si="275"/>
        <v>0</v>
      </c>
      <c r="AC81" s="58">
        <f t="shared" si="257"/>
        <v>3</v>
      </c>
      <c r="AD81" s="59">
        <f t="shared" ref="AD81:AE81" si="276">IF($F81=TRUE,K81,"")</f>
        <v>4</v>
      </c>
      <c r="AE81" s="60">
        <f t="shared" si="276"/>
        <v>0</v>
      </c>
      <c r="AF81" s="63"/>
      <c r="AG81" s="67">
        <f t="shared" si="259"/>
        <v>0</v>
      </c>
      <c r="AH81" s="68">
        <f t="shared" si="260"/>
        <v>0</v>
      </c>
      <c r="AI81" s="63">
        <f t="shared" si="261"/>
        <v>4</v>
      </c>
      <c r="AJ81" s="9"/>
    </row>
    <row r="82" spans="1:36" ht="14.25" customHeight="1" x14ac:dyDescent="0.3">
      <c r="A82" s="309"/>
      <c r="B82" s="306"/>
      <c r="C82" s="52">
        <f t="shared" si="262"/>
        <v>6</v>
      </c>
      <c r="D82" s="61" t="s">
        <v>257</v>
      </c>
      <c r="E82" s="62" t="s">
        <v>149</v>
      </c>
      <c r="F82" s="55" t="b">
        <v>1</v>
      </c>
      <c r="G82" s="57">
        <v>3</v>
      </c>
      <c r="H82" s="57">
        <v>0</v>
      </c>
      <c r="I82" s="57">
        <v>0</v>
      </c>
      <c r="J82" s="58">
        <f t="shared" si="253"/>
        <v>3</v>
      </c>
      <c r="K82" s="59">
        <v>4</v>
      </c>
      <c r="L82" s="60"/>
      <c r="M82" s="52">
        <f t="shared" si="263"/>
        <v>6</v>
      </c>
      <c r="N82" s="61" t="str">
        <f>IF(O82="","",VLOOKUP(O82,İ!$C$101:$K$157,2,0))</f>
        <v/>
      </c>
      <c r="O82" s="62"/>
      <c r="P82" s="57"/>
      <c r="Q82" s="57" t="str">
        <f>IF(O82="","",VLOOKUP(O82,İ!$C$101:$K$157,4,0))</f>
        <v/>
      </c>
      <c r="R82" s="57" t="str">
        <f>IF(O82="","",VLOOKUP(O82,İ!$C$101:$K$157,5,0))</f>
        <v/>
      </c>
      <c r="S82" s="57" t="str">
        <f>IF(O82="","",VLOOKUP(O82,İ!$C$101:$K$157,6,0))</f>
        <v/>
      </c>
      <c r="T82" s="58" t="str">
        <f t="shared" si="254"/>
        <v/>
      </c>
      <c r="U82" s="59" t="str">
        <f>IF(O82="","",VLOOKUP(O82,İ!$C$101:$K$157,8,0))</f>
        <v/>
      </c>
      <c r="V82" s="60" t="str">
        <f>IF(O82="","",VLOOKUP(O82,İ!$C$101:$K$157,9,0))</f>
        <v/>
      </c>
      <c r="W82" s="52">
        <f t="shared" si="264"/>
        <v>6</v>
      </c>
      <c r="X82" s="61" t="str">
        <f t="shared" ref="X82:Y82" si="277">IF($F82=TRUE,D82,"")</f>
        <v>INS455</v>
      </c>
      <c r="Y82" s="62" t="str">
        <f t="shared" si="277"/>
        <v>Bölüm Seçmeli Ders VI</v>
      </c>
      <c r="Z82" s="57">
        <f t="shared" ref="Z82:AB82" si="278">IF($F82=TRUE,G82,"")</f>
        <v>3</v>
      </c>
      <c r="AA82" s="57">
        <f t="shared" si="278"/>
        <v>0</v>
      </c>
      <c r="AB82" s="57">
        <f t="shared" si="278"/>
        <v>0</v>
      </c>
      <c r="AC82" s="58">
        <f t="shared" si="257"/>
        <v>3</v>
      </c>
      <c r="AD82" s="59">
        <f t="shared" ref="AD82:AE82" si="279">IF($F82=TRUE,K82,"")</f>
        <v>4</v>
      </c>
      <c r="AE82" s="60">
        <f t="shared" si="279"/>
        <v>0</v>
      </c>
      <c r="AF82" s="63"/>
      <c r="AG82" s="67">
        <f t="shared" si="259"/>
        <v>0</v>
      </c>
      <c r="AH82" s="68">
        <f t="shared" si="260"/>
        <v>0</v>
      </c>
      <c r="AI82" s="63">
        <f t="shared" si="261"/>
        <v>4</v>
      </c>
      <c r="AJ82" s="9"/>
    </row>
    <row r="83" spans="1:36" ht="14.25" customHeight="1" x14ac:dyDescent="0.3">
      <c r="A83" s="309"/>
      <c r="B83" s="306"/>
      <c r="C83" s="52">
        <f t="shared" si="262"/>
        <v>7</v>
      </c>
      <c r="D83" s="61" t="s">
        <v>154</v>
      </c>
      <c r="E83" s="62" t="s">
        <v>258</v>
      </c>
      <c r="F83" s="55" t="b">
        <v>0</v>
      </c>
      <c r="G83" s="57">
        <v>3</v>
      </c>
      <c r="H83" s="57">
        <v>0</v>
      </c>
      <c r="I83" s="57">
        <v>0</v>
      </c>
      <c r="J83" s="58">
        <f t="shared" si="253"/>
        <v>3</v>
      </c>
      <c r="K83" s="59">
        <v>4</v>
      </c>
      <c r="L83" s="60"/>
      <c r="M83" s="52">
        <f t="shared" si="263"/>
        <v>7</v>
      </c>
      <c r="N83" s="61" t="s">
        <v>154</v>
      </c>
      <c r="O83" s="62" t="s">
        <v>155</v>
      </c>
      <c r="P83" s="57" t="b">
        <v>0</v>
      </c>
      <c r="Q83" s="57">
        <v>3</v>
      </c>
      <c r="R83" s="57">
        <v>0</v>
      </c>
      <c r="S83" s="57">
        <v>0</v>
      </c>
      <c r="T83" s="58">
        <f t="shared" si="254"/>
        <v>3</v>
      </c>
      <c r="U83" s="59">
        <v>4</v>
      </c>
      <c r="V83" s="60"/>
      <c r="W83" s="52">
        <f t="shared" si="264"/>
        <v>7</v>
      </c>
      <c r="X83" s="61" t="str">
        <f t="shared" ref="X83:Y83" si="280">IF($F83=TRUE,D83,"")</f>
        <v/>
      </c>
      <c r="Y83" s="62" t="str">
        <f t="shared" si="280"/>
        <v/>
      </c>
      <c r="Z83" s="57" t="str">
        <f t="shared" ref="Z83:AB83" si="281">IF($F83=TRUE,G83,"")</f>
        <v/>
      </c>
      <c r="AA83" s="57" t="str">
        <f t="shared" si="281"/>
        <v/>
      </c>
      <c r="AB83" s="57" t="str">
        <f t="shared" si="281"/>
        <v/>
      </c>
      <c r="AC83" s="58" t="str">
        <f t="shared" si="257"/>
        <v/>
      </c>
      <c r="AD83" s="59" t="str">
        <f t="shared" ref="AD83:AE83" si="282">IF($F83=TRUE,K83,"")</f>
        <v/>
      </c>
      <c r="AE83" s="60" t="str">
        <f t="shared" si="282"/>
        <v/>
      </c>
      <c r="AF83" s="63"/>
      <c r="AG83" s="67">
        <f t="shared" si="259"/>
        <v>0</v>
      </c>
      <c r="AH83" s="68">
        <f t="shared" si="260"/>
        <v>4</v>
      </c>
      <c r="AI83" s="63">
        <f t="shared" si="261"/>
        <v>0</v>
      </c>
      <c r="AJ83" s="9"/>
    </row>
    <row r="84" spans="1:36" ht="14.25" customHeight="1" x14ac:dyDescent="0.3">
      <c r="A84" s="309"/>
      <c r="B84" s="306"/>
      <c r="C84" s="52" t="str">
        <f t="shared" si="262"/>
        <v/>
      </c>
      <c r="D84" s="61"/>
      <c r="E84" s="62"/>
      <c r="F84" s="55" t="b">
        <v>0</v>
      </c>
      <c r="G84" s="57"/>
      <c r="H84" s="57"/>
      <c r="I84" s="57"/>
      <c r="J84" s="58" t="str">
        <f t="shared" si="253"/>
        <v/>
      </c>
      <c r="K84" s="59"/>
      <c r="L84" s="60"/>
      <c r="M84" s="52" t="str">
        <f t="shared" si="263"/>
        <v/>
      </c>
      <c r="N84" s="61" t="str">
        <f>IF(O84="","",VLOOKUP(O84,İ!$C$101:$K$157,2,0))</f>
        <v/>
      </c>
      <c r="O84" s="62"/>
      <c r="P84" s="57"/>
      <c r="Q84" s="57" t="str">
        <f>IF(O84="","",VLOOKUP(O84,İ!$C$101:$K$157,4,0))</f>
        <v/>
      </c>
      <c r="R84" s="57" t="str">
        <f>IF(O84="","",VLOOKUP(O84,İ!$C$101:$K$157,5,0))</f>
        <v/>
      </c>
      <c r="S84" s="57" t="str">
        <f>IF(O84="","",VLOOKUP(O84,İ!$C$101:$K$157,6,0))</f>
        <v/>
      </c>
      <c r="T84" s="58" t="str">
        <f t="shared" si="254"/>
        <v/>
      </c>
      <c r="U84" s="59" t="str">
        <f>IF(O84="","",VLOOKUP(O84,İ!$C$101:$K$157,8,0))</f>
        <v/>
      </c>
      <c r="V84" s="60" t="str">
        <f>IF(O84="","",VLOOKUP(O84,İ!$C$101:$K$157,9,0))</f>
        <v/>
      </c>
      <c r="W84" s="52" t="str">
        <f t="shared" si="264"/>
        <v/>
      </c>
      <c r="X84" s="61" t="str">
        <f t="shared" ref="X84:Y84" si="283">IF($F84=TRUE,D84,"")</f>
        <v/>
      </c>
      <c r="Y84" s="62" t="str">
        <f t="shared" si="283"/>
        <v/>
      </c>
      <c r="Z84" s="57" t="str">
        <f t="shared" ref="Z84:AB84" si="284">IF($F84=TRUE,G84,"")</f>
        <v/>
      </c>
      <c r="AA84" s="57" t="str">
        <f t="shared" si="284"/>
        <v/>
      </c>
      <c r="AB84" s="57" t="str">
        <f t="shared" si="284"/>
        <v/>
      </c>
      <c r="AC84" s="58" t="str">
        <f t="shared" si="257"/>
        <v/>
      </c>
      <c r="AD84" s="59" t="str">
        <f t="shared" ref="AD84:AE84" si="285">IF($F84=TRUE,K84,"")</f>
        <v/>
      </c>
      <c r="AE84" s="60" t="str">
        <f t="shared" si="285"/>
        <v/>
      </c>
      <c r="AF84" s="63"/>
      <c r="AG84" s="67">
        <f t="shared" si="259"/>
        <v>0</v>
      </c>
      <c r="AH84" s="68">
        <f t="shared" si="260"/>
        <v>0</v>
      </c>
      <c r="AI84" s="63">
        <f t="shared" si="261"/>
        <v>0</v>
      </c>
      <c r="AJ84" s="9"/>
    </row>
    <row r="85" spans="1:36" ht="14.25" customHeight="1" x14ac:dyDescent="0.3">
      <c r="A85" s="309"/>
      <c r="B85" s="306"/>
      <c r="C85" s="52" t="str">
        <f t="shared" si="262"/>
        <v/>
      </c>
      <c r="D85" s="61"/>
      <c r="E85" s="62"/>
      <c r="F85" s="55" t="b">
        <v>0</v>
      </c>
      <c r="G85" s="57"/>
      <c r="H85" s="57"/>
      <c r="I85" s="57"/>
      <c r="J85" s="58" t="str">
        <f t="shared" si="253"/>
        <v/>
      </c>
      <c r="K85" s="59"/>
      <c r="L85" s="60"/>
      <c r="M85" s="52" t="str">
        <f t="shared" si="263"/>
        <v/>
      </c>
      <c r="N85" s="61" t="str">
        <f>IF(O85="","",VLOOKUP(O85,İ!$C$101:$K$157,2,0))</f>
        <v/>
      </c>
      <c r="O85" s="62"/>
      <c r="P85" s="57"/>
      <c r="Q85" s="57" t="str">
        <f>IF(O85="","",VLOOKUP(O85,İ!$C$101:$K$157,4,0))</f>
        <v/>
      </c>
      <c r="R85" s="57" t="str">
        <f>IF(O85="","",VLOOKUP(O85,İ!$C$101:$K$157,5,0))</f>
        <v/>
      </c>
      <c r="S85" s="57" t="str">
        <f>IF(O85="","",VLOOKUP(O85,İ!$C$101:$K$157,6,0))</f>
        <v/>
      </c>
      <c r="T85" s="58" t="str">
        <f t="shared" si="254"/>
        <v/>
      </c>
      <c r="U85" s="59" t="str">
        <f>IF(O85="","",VLOOKUP(O85,İ!$C$101:$K$157,8,0))</f>
        <v/>
      </c>
      <c r="V85" s="60" t="str">
        <f>IF(O85="","",VLOOKUP(O85,İ!$C$101:$K$157,9,0))</f>
        <v/>
      </c>
      <c r="W85" s="52" t="str">
        <f t="shared" si="264"/>
        <v/>
      </c>
      <c r="X85" s="61" t="str">
        <f t="shared" ref="X85:Y85" si="286">IF($F85=TRUE,D85,"")</f>
        <v/>
      </c>
      <c r="Y85" s="62" t="str">
        <f t="shared" si="286"/>
        <v/>
      </c>
      <c r="Z85" s="57" t="str">
        <f t="shared" ref="Z85:AB85" si="287">IF($F85=TRUE,G85,"")</f>
        <v/>
      </c>
      <c r="AA85" s="57" t="str">
        <f t="shared" si="287"/>
        <v/>
      </c>
      <c r="AB85" s="57" t="str">
        <f t="shared" si="287"/>
        <v/>
      </c>
      <c r="AC85" s="58" t="str">
        <f t="shared" si="257"/>
        <v/>
      </c>
      <c r="AD85" s="59" t="str">
        <f t="shared" ref="AD85:AE85" si="288">IF($F85=TRUE,K85,"")</f>
        <v/>
      </c>
      <c r="AE85" s="60" t="str">
        <f t="shared" si="288"/>
        <v/>
      </c>
      <c r="AF85" s="63"/>
      <c r="AG85" s="69">
        <f t="shared" si="259"/>
        <v>0</v>
      </c>
      <c r="AH85" s="70">
        <f t="shared" si="260"/>
        <v>0</v>
      </c>
      <c r="AI85" s="71">
        <f t="shared" si="261"/>
        <v>0</v>
      </c>
      <c r="AJ85" s="9"/>
    </row>
    <row r="86" spans="1:36" ht="14.25" customHeight="1" x14ac:dyDescent="0.3">
      <c r="A86" s="309"/>
      <c r="B86" s="306"/>
      <c r="C86" s="72"/>
      <c r="D86" s="73"/>
      <c r="E86" s="78" t="s">
        <v>40</v>
      </c>
      <c r="F86" s="78"/>
      <c r="G86" s="74">
        <f t="shared" ref="G86:K86" si="289">+SUM(G77:G85)</f>
        <v>20</v>
      </c>
      <c r="H86" s="75">
        <f t="shared" si="289"/>
        <v>2</v>
      </c>
      <c r="I86" s="75">
        <f t="shared" si="289"/>
        <v>0</v>
      </c>
      <c r="J86" s="75">
        <f t="shared" si="289"/>
        <v>21</v>
      </c>
      <c r="K86" s="76">
        <f t="shared" si="289"/>
        <v>30</v>
      </c>
      <c r="L86" s="77"/>
      <c r="M86" s="72"/>
      <c r="N86" s="73"/>
      <c r="O86" s="78" t="s">
        <v>40</v>
      </c>
      <c r="P86" s="74"/>
      <c r="Q86" s="74">
        <f t="shared" ref="Q86:U86" si="290">+SUM(Q77:Q85)</f>
        <v>3</v>
      </c>
      <c r="R86" s="75">
        <f t="shared" si="290"/>
        <v>0</v>
      </c>
      <c r="S86" s="75">
        <f t="shared" si="290"/>
        <v>0</v>
      </c>
      <c r="T86" s="75">
        <f t="shared" si="290"/>
        <v>3</v>
      </c>
      <c r="U86" s="76">
        <f t="shared" si="290"/>
        <v>4</v>
      </c>
      <c r="V86" s="77"/>
      <c r="W86" s="72"/>
      <c r="X86" s="73"/>
      <c r="Y86" s="78" t="s">
        <v>40</v>
      </c>
      <c r="Z86" s="74">
        <f t="shared" ref="Z86:AD86" si="291">+SUM(Z77:Z85)</f>
        <v>17</v>
      </c>
      <c r="AA86" s="75">
        <f t="shared" si="291"/>
        <v>2</v>
      </c>
      <c r="AB86" s="75">
        <f t="shared" si="291"/>
        <v>0</v>
      </c>
      <c r="AC86" s="75">
        <f t="shared" si="291"/>
        <v>18</v>
      </c>
      <c r="AD86" s="76">
        <f t="shared" si="291"/>
        <v>26</v>
      </c>
      <c r="AE86" s="77"/>
      <c r="AF86" s="40"/>
      <c r="AG86" s="79"/>
      <c r="AH86" s="40"/>
      <c r="AI86" s="40"/>
      <c r="AJ86" s="9"/>
    </row>
    <row r="87" spans="1:36" ht="14.25" customHeight="1" x14ac:dyDescent="0.3">
      <c r="A87" s="309"/>
      <c r="B87" s="307"/>
      <c r="C87" s="80"/>
      <c r="D87" s="81"/>
      <c r="E87" s="94" t="s">
        <v>41</v>
      </c>
      <c r="F87" s="110"/>
      <c r="G87" s="90">
        <f t="shared" ref="G87:K87" si="292">G86+G75</f>
        <v>137</v>
      </c>
      <c r="H87" s="90">
        <f t="shared" si="292"/>
        <v>15</v>
      </c>
      <c r="I87" s="90">
        <f t="shared" si="292"/>
        <v>13</v>
      </c>
      <c r="J87" s="90">
        <f t="shared" si="292"/>
        <v>151</v>
      </c>
      <c r="K87" s="91">
        <f t="shared" si="292"/>
        <v>210</v>
      </c>
      <c r="L87" s="92"/>
      <c r="M87" s="80"/>
      <c r="N87" s="81"/>
      <c r="O87" s="94" t="s">
        <v>101</v>
      </c>
      <c r="P87" s="89"/>
      <c r="Q87" s="90">
        <f t="shared" ref="Q87:U87" si="293">Q86+Q75</f>
        <v>54</v>
      </c>
      <c r="R87" s="90">
        <f t="shared" si="293"/>
        <v>6</v>
      </c>
      <c r="S87" s="90">
        <f t="shared" si="293"/>
        <v>6</v>
      </c>
      <c r="T87" s="90">
        <f t="shared" si="293"/>
        <v>60</v>
      </c>
      <c r="U87" s="91">
        <f t="shared" si="293"/>
        <v>79</v>
      </c>
      <c r="V87" s="85"/>
      <c r="W87" s="80"/>
      <c r="X87" s="81"/>
      <c r="Y87" s="94" t="s">
        <v>101</v>
      </c>
      <c r="Z87" s="90">
        <f t="shared" ref="Z87:AD87" si="294">Z86+Z75</f>
        <v>84</v>
      </c>
      <c r="AA87" s="90">
        <f t="shared" si="294"/>
        <v>9</v>
      </c>
      <c r="AB87" s="90">
        <f t="shared" si="294"/>
        <v>7</v>
      </c>
      <c r="AC87" s="90">
        <f t="shared" si="294"/>
        <v>92</v>
      </c>
      <c r="AD87" s="91">
        <f t="shared" si="294"/>
        <v>133</v>
      </c>
      <c r="AE87" s="85"/>
      <c r="AF87" s="40"/>
      <c r="AG87" s="79"/>
      <c r="AH87" s="40"/>
      <c r="AI87" s="40"/>
      <c r="AJ87" s="9"/>
    </row>
    <row r="88" spans="1:36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7" t="s">
        <v>15</v>
      </c>
      <c r="G88" s="45" t="s">
        <v>8</v>
      </c>
      <c r="H88" s="45" t="s">
        <v>9</v>
      </c>
      <c r="I88" s="45" t="s">
        <v>10</v>
      </c>
      <c r="J88" s="45" t="s">
        <v>11</v>
      </c>
      <c r="K88" s="45" t="s">
        <v>3</v>
      </c>
      <c r="L88" s="48"/>
      <c r="M88" s="45" t="s">
        <v>5</v>
      </c>
      <c r="N88" s="49" t="s">
        <v>6</v>
      </c>
      <c r="O88" s="49" t="s">
        <v>7</v>
      </c>
      <c r="P88" s="45"/>
      <c r="Q88" s="45" t="s">
        <v>8</v>
      </c>
      <c r="R88" s="45" t="s">
        <v>9</v>
      </c>
      <c r="S88" s="45" t="s">
        <v>10</v>
      </c>
      <c r="T88" s="45" t="s">
        <v>11</v>
      </c>
      <c r="U88" s="45" t="s">
        <v>3</v>
      </c>
      <c r="V88" s="48" t="s">
        <v>12</v>
      </c>
      <c r="W88" s="45" t="s">
        <v>5</v>
      </c>
      <c r="X88" s="49" t="s">
        <v>6</v>
      </c>
      <c r="Y88" s="49" t="s">
        <v>7</v>
      </c>
      <c r="Z88" s="45" t="s">
        <v>8</v>
      </c>
      <c r="AA88" s="45" t="s">
        <v>9</v>
      </c>
      <c r="AB88" s="45" t="s">
        <v>10</v>
      </c>
      <c r="AC88" s="45" t="s">
        <v>11</v>
      </c>
      <c r="AD88" s="45" t="s">
        <v>3</v>
      </c>
      <c r="AE88" s="48" t="s">
        <v>12</v>
      </c>
      <c r="AF88" s="50"/>
      <c r="AG88" s="93"/>
      <c r="AH88" s="50"/>
      <c r="AI88" s="50"/>
      <c r="AJ88" s="51"/>
    </row>
    <row r="89" spans="1:36" ht="14.25" customHeight="1" x14ac:dyDescent="0.3">
      <c r="A89" s="309"/>
      <c r="B89" s="305" t="s">
        <v>159</v>
      </c>
      <c r="C89" s="52">
        <f>IF($D89="","",1)</f>
        <v>1</v>
      </c>
      <c r="D89" s="61" t="s">
        <v>259</v>
      </c>
      <c r="E89" s="62" t="s">
        <v>260</v>
      </c>
      <c r="F89" s="55" t="b">
        <v>1</v>
      </c>
      <c r="G89" s="57">
        <v>3</v>
      </c>
      <c r="H89" s="57">
        <v>0</v>
      </c>
      <c r="I89" s="57">
        <v>0</v>
      </c>
      <c r="J89" s="58">
        <f t="shared" ref="J89:J97" si="295">IF(G89="","",G89+(H89+I89)/2)</f>
        <v>3</v>
      </c>
      <c r="K89" s="59">
        <v>9</v>
      </c>
      <c r="L89" s="60"/>
      <c r="M89" s="52">
        <f>IF($D89="","",1)</f>
        <v>1</v>
      </c>
      <c r="N89" s="61" t="str">
        <f>IF(O89="","",VLOOKUP(O89,İ!$C$101:$K$157,2,0))</f>
        <v/>
      </c>
      <c r="O89" s="62"/>
      <c r="P89" s="57"/>
      <c r="Q89" s="57" t="str">
        <f>IF(O89="","",VLOOKUP(O89,İ!$C$101:$K$157,4,0))</f>
        <v/>
      </c>
      <c r="R89" s="57" t="str">
        <f>IF(O89="","",VLOOKUP(O89,İ!$C$101:$K$157,5,0))</f>
        <v/>
      </c>
      <c r="S89" s="57" t="str">
        <f>IF(O89="","",VLOOKUP(O89,İ!$C$101:$K$157,6,0))</f>
        <v/>
      </c>
      <c r="T89" s="58" t="str">
        <f t="shared" ref="T89:T97" si="296">IF(Q89="","",Q89+(R89+S89)/2)</f>
        <v/>
      </c>
      <c r="U89" s="59" t="str">
        <f>IF(O89="","",VLOOKUP(O89,İ!$C$101:$K$157,8,0))</f>
        <v/>
      </c>
      <c r="V89" s="60" t="str">
        <f>IF(O89="","",VLOOKUP(O89,İ!$C$101:$K$157,9,0))</f>
        <v/>
      </c>
      <c r="W89" s="52">
        <f>IF($D89="","",1)</f>
        <v>1</v>
      </c>
      <c r="X89" s="61" t="str">
        <f t="shared" ref="X89:Y89" si="297">IF($F89=TRUE,D89,"")</f>
        <v>INS452</v>
      </c>
      <c r="Y89" s="62" t="str">
        <f t="shared" si="297"/>
        <v>Bölüm Seçmeli Ders VII
Tasarım Dersi</v>
      </c>
      <c r="Z89" s="57">
        <f t="shared" ref="Z89:AB89" si="298">IF($F89=TRUE,G89,"")</f>
        <v>3</v>
      </c>
      <c r="AA89" s="57">
        <f t="shared" si="298"/>
        <v>0</v>
      </c>
      <c r="AB89" s="57">
        <f t="shared" si="298"/>
        <v>0</v>
      </c>
      <c r="AC89" s="58">
        <f t="shared" ref="AC89:AC97" si="299">IF(Z89="","",Z89+(AA89+AB89)/2)</f>
        <v>3</v>
      </c>
      <c r="AD89" s="59">
        <f t="shared" ref="AD89:AE89" si="300">IF($F89=TRUE,K89,"")</f>
        <v>9</v>
      </c>
      <c r="AE89" s="60">
        <f t="shared" si="300"/>
        <v>0</v>
      </c>
      <c r="AF89" s="63"/>
      <c r="AG89" s="64">
        <f t="shared" ref="AG89:AG97" si="301">IF(OR(AND(E89&lt;&gt;"",O89="",Y89=""),AND(E89&lt;&gt;"",O89&lt;&gt;"",Y89&lt;&gt;"")),1,0)</f>
        <v>0</v>
      </c>
      <c r="AH89" s="65">
        <f t="shared" ref="AH89:AH97" si="302">IF(O89="",0,K89)</f>
        <v>0</v>
      </c>
      <c r="AI89" s="66">
        <f t="shared" ref="AI89:AI97" si="303">IF(Y89="",0,AD89)</f>
        <v>9</v>
      </c>
      <c r="AJ89" s="9"/>
    </row>
    <row r="90" spans="1:36" ht="14.25" customHeight="1" x14ac:dyDescent="0.3">
      <c r="A90" s="309"/>
      <c r="B90" s="306"/>
      <c r="C90" s="52">
        <f t="shared" ref="C90:C97" si="304">IF($D90="","",MAX(C$89:C89)+1)</f>
        <v>2</v>
      </c>
      <c r="D90" s="61" t="s">
        <v>261</v>
      </c>
      <c r="E90" s="62" t="s">
        <v>262</v>
      </c>
      <c r="F90" s="55" t="b">
        <v>1</v>
      </c>
      <c r="G90" s="57">
        <v>3</v>
      </c>
      <c r="H90" s="57">
        <v>0</v>
      </c>
      <c r="I90" s="57">
        <v>0</v>
      </c>
      <c r="J90" s="58">
        <f t="shared" si="295"/>
        <v>3</v>
      </c>
      <c r="K90" s="59">
        <v>8</v>
      </c>
      <c r="L90" s="60"/>
      <c r="M90" s="52">
        <f t="shared" ref="M90:M97" si="305">IF($D90="","",MAX(M$89:M89)+1)</f>
        <v>2</v>
      </c>
      <c r="N90" s="61" t="str">
        <f>IF(O90="","",VLOOKUP(O90,İ!$C$101:$K$157,2,0))</f>
        <v/>
      </c>
      <c r="O90" s="62"/>
      <c r="P90" s="57"/>
      <c r="Q90" s="57" t="str">
        <f>IF(O90="","",VLOOKUP(O90,İ!$C$101:$K$157,4,0))</f>
        <v/>
      </c>
      <c r="R90" s="57" t="str">
        <f>IF(O90="","",VLOOKUP(O90,İ!$C$101:$K$157,5,0))</f>
        <v/>
      </c>
      <c r="S90" s="57" t="str">
        <f>IF(O90="","",VLOOKUP(O90,İ!$C$101:$K$157,6,0))</f>
        <v/>
      </c>
      <c r="T90" s="58" t="str">
        <f t="shared" si="296"/>
        <v/>
      </c>
      <c r="U90" s="59" t="str">
        <f>IF(O90="","",VLOOKUP(O90,İ!$C$101:$K$157,8,0))</f>
        <v/>
      </c>
      <c r="V90" s="60" t="str">
        <f>IF(O90="","",VLOOKUP(O90,İ!$C$101:$K$157,9,0))</f>
        <v/>
      </c>
      <c r="W90" s="52">
        <f t="shared" ref="W90:W97" si="306">IF($D90="","",MAX(W$89:W89)+1)</f>
        <v>2</v>
      </c>
      <c r="X90" s="61" t="str">
        <f t="shared" ref="X90:Y90" si="307">IF($F90=TRUE,D90,"")</f>
        <v>INS454</v>
      </c>
      <c r="Y90" s="62" t="str">
        <f t="shared" si="307"/>
        <v>Bölüm Seçmeli Ders VIII
Bitirme Çalışması</v>
      </c>
      <c r="Z90" s="57">
        <f t="shared" ref="Z90:AB90" si="308">IF($F90=TRUE,G90,"")</f>
        <v>3</v>
      </c>
      <c r="AA90" s="57">
        <f t="shared" si="308"/>
        <v>0</v>
      </c>
      <c r="AB90" s="57">
        <f t="shared" si="308"/>
        <v>0</v>
      </c>
      <c r="AC90" s="58">
        <f t="shared" si="299"/>
        <v>3</v>
      </c>
      <c r="AD90" s="59">
        <f t="shared" ref="AD90:AE90" si="309">IF($F90=TRUE,K90,"")</f>
        <v>8</v>
      </c>
      <c r="AE90" s="60">
        <f t="shared" si="309"/>
        <v>0</v>
      </c>
      <c r="AF90" s="63"/>
      <c r="AG90" s="67">
        <f t="shared" si="301"/>
        <v>0</v>
      </c>
      <c r="AH90" s="68">
        <f t="shared" si="302"/>
        <v>0</v>
      </c>
      <c r="AI90" s="63">
        <f t="shared" si="303"/>
        <v>8</v>
      </c>
      <c r="AJ90" s="9"/>
    </row>
    <row r="91" spans="1:36" ht="14.25" customHeight="1" x14ac:dyDescent="0.3">
      <c r="A91" s="309"/>
      <c r="B91" s="306"/>
      <c r="C91" s="52">
        <f t="shared" si="304"/>
        <v>3</v>
      </c>
      <c r="D91" s="61" t="s">
        <v>263</v>
      </c>
      <c r="E91" s="62" t="s">
        <v>167</v>
      </c>
      <c r="F91" s="55" t="b">
        <v>1</v>
      </c>
      <c r="G91" s="57">
        <v>3</v>
      </c>
      <c r="H91" s="57">
        <v>0</v>
      </c>
      <c r="I91" s="57">
        <v>0</v>
      </c>
      <c r="J91" s="58">
        <f t="shared" si="295"/>
        <v>3</v>
      </c>
      <c r="K91" s="59">
        <v>4</v>
      </c>
      <c r="L91" s="60"/>
      <c r="M91" s="52">
        <f t="shared" si="305"/>
        <v>3</v>
      </c>
      <c r="N91" s="61" t="str">
        <f>IF(O91="","",VLOOKUP(O91,İ!$C$101:$K$157,2,0))</f>
        <v/>
      </c>
      <c r="O91" s="62"/>
      <c r="P91" s="57"/>
      <c r="Q91" s="57" t="str">
        <f>IF(O91="","",VLOOKUP(O91,İ!$C$101:$K$157,4,0))</f>
        <v/>
      </c>
      <c r="R91" s="57" t="str">
        <f>IF(O91="","",VLOOKUP(O91,İ!$C$101:$K$157,5,0))</f>
        <v/>
      </c>
      <c r="S91" s="57" t="str">
        <f>IF(O91="","",VLOOKUP(O91,İ!$C$101:$K$157,6,0))</f>
        <v/>
      </c>
      <c r="T91" s="58" t="str">
        <f t="shared" si="296"/>
        <v/>
      </c>
      <c r="U91" s="59" t="str">
        <f>IF(O91="","",VLOOKUP(O91,İ!$C$101:$K$157,8,0))</f>
        <v/>
      </c>
      <c r="V91" s="60" t="str">
        <f>IF(O91="","",VLOOKUP(O91,İ!$C$101:$K$157,9,0))</f>
        <v/>
      </c>
      <c r="W91" s="52">
        <f t="shared" si="306"/>
        <v>3</v>
      </c>
      <c r="X91" s="61" t="str">
        <f t="shared" ref="X91:Y91" si="310">IF($F91=TRUE,D91,"")</f>
        <v>INS456</v>
      </c>
      <c r="Y91" s="62" t="str">
        <f t="shared" si="310"/>
        <v>Bölüm Seçmeli Ders IX</v>
      </c>
      <c r="Z91" s="57">
        <f t="shared" ref="Z91:AB91" si="311">IF($F91=TRUE,G91,"")</f>
        <v>3</v>
      </c>
      <c r="AA91" s="57">
        <f t="shared" si="311"/>
        <v>0</v>
      </c>
      <c r="AB91" s="57">
        <f t="shared" si="311"/>
        <v>0</v>
      </c>
      <c r="AC91" s="58">
        <f t="shared" si="299"/>
        <v>3</v>
      </c>
      <c r="AD91" s="59">
        <f t="shared" ref="AD91:AE91" si="312">IF($F91=TRUE,K91,"")</f>
        <v>4</v>
      </c>
      <c r="AE91" s="60">
        <f t="shared" si="312"/>
        <v>0</v>
      </c>
      <c r="AF91" s="63"/>
      <c r="AG91" s="67">
        <f t="shared" si="301"/>
        <v>0</v>
      </c>
      <c r="AH91" s="68">
        <f t="shared" si="302"/>
        <v>0</v>
      </c>
      <c r="AI91" s="63">
        <f t="shared" si="303"/>
        <v>4</v>
      </c>
      <c r="AJ91" s="9"/>
    </row>
    <row r="92" spans="1:36" ht="14.25" customHeight="1" x14ac:dyDescent="0.3">
      <c r="A92" s="309"/>
      <c r="B92" s="306"/>
      <c r="C92" s="52">
        <f t="shared" si="304"/>
        <v>4</v>
      </c>
      <c r="D92" s="61" t="s">
        <v>264</v>
      </c>
      <c r="E92" s="62" t="s">
        <v>169</v>
      </c>
      <c r="F92" s="55" t="b">
        <v>1</v>
      </c>
      <c r="G92" s="57">
        <v>3</v>
      </c>
      <c r="H92" s="57">
        <v>0</v>
      </c>
      <c r="I92" s="57">
        <v>0</v>
      </c>
      <c r="J92" s="58">
        <f t="shared" si="295"/>
        <v>3</v>
      </c>
      <c r="K92" s="59">
        <v>4</v>
      </c>
      <c r="L92" s="60"/>
      <c r="M92" s="52">
        <f t="shared" si="305"/>
        <v>4</v>
      </c>
      <c r="N92" s="61" t="str">
        <f>IF(O92="","",VLOOKUP(O92,İ!$C$101:$K$157,2,0))</f>
        <v/>
      </c>
      <c r="O92" s="62"/>
      <c r="P92" s="57"/>
      <c r="Q92" s="57" t="str">
        <f>IF(O92="","",VLOOKUP(O92,İ!$C$101:$K$157,4,0))</f>
        <v/>
      </c>
      <c r="R92" s="57" t="str">
        <f>IF(O92="","",VLOOKUP(O92,İ!$C$101:$K$157,5,0))</f>
        <v/>
      </c>
      <c r="S92" s="57" t="str">
        <f>IF(O92="","",VLOOKUP(O92,İ!$C$101:$K$157,6,0))</f>
        <v/>
      </c>
      <c r="T92" s="58" t="str">
        <f t="shared" si="296"/>
        <v/>
      </c>
      <c r="U92" s="59" t="str">
        <f>IF(O92="","",VLOOKUP(O92,İ!$C$101:$K$157,8,0))</f>
        <v/>
      </c>
      <c r="V92" s="60" t="str">
        <f>IF(O92="","",VLOOKUP(O92,İ!$C$101:$K$157,9,0))</f>
        <v/>
      </c>
      <c r="W92" s="52">
        <f t="shared" si="306"/>
        <v>4</v>
      </c>
      <c r="X92" s="61" t="str">
        <f t="shared" ref="X92:Y92" si="313">IF($F92=TRUE,D92,"")</f>
        <v>INS458</v>
      </c>
      <c r="Y92" s="62" t="str">
        <f t="shared" si="313"/>
        <v>Bölüm Seçmeli Ders X</v>
      </c>
      <c r="Z92" s="57">
        <f t="shared" ref="Z92:AB92" si="314">IF($F92=TRUE,G92,"")</f>
        <v>3</v>
      </c>
      <c r="AA92" s="57">
        <f t="shared" si="314"/>
        <v>0</v>
      </c>
      <c r="AB92" s="57">
        <f t="shared" si="314"/>
        <v>0</v>
      </c>
      <c r="AC92" s="58">
        <f t="shared" si="299"/>
        <v>3</v>
      </c>
      <c r="AD92" s="59">
        <f t="shared" ref="AD92:AE92" si="315">IF($F92=TRUE,K92,"")</f>
        <v>4</v>
      </c>
      <c r="AE92" s="60">
        <f t="shared" si="315"/>
        <v>0</v>
      </c>
      <c r="AF92" s="63"/>
      <c r="AG92" s="67">
        <f t="shared" si="301"/>
        <v>0</v>
      </c>
      <c r="AH92" s="68">
        <f t="shared" si="302"/>
        <v>0</v>
      </c>
      <c r="AI92" s="63">
        <f t="shared" si="303"/>
        <v>4</v>
      </c>
      <c r="AJ92" s="9"/>
    </row>
    <row r="93" spans="1:36" ht="14.25" customHeight="1" x14ac:dyDescent="0.3">
      <c r="A93" s="309"/>
      <c r="B93" s="306"/>
      <c r="C93" s="52">
        <f t="shared" si="304"/>
        <v>5</v>
      </c>
      <c r="D93" s="61" t="s">
        <v>152</v>
      </c>
      <c r="E93" s="62" t="s">
        <v>153</v>
      </c>
      <c r="F93" s="55" t="b">
        <v>0</v>
      </c>
      <c r="G93" s="57">
        <v>2</v>
      </c>
      <c r="H93" s="57">
        <v>0</v>
      </c>
      <c r="I93" s="57">
        <v>0</v>
      </c>
      <c r="J93" s="58">
        <f t="shared" si="295"/>
        <v>2</v>
      </c>
      <c r="K93" s="59">
        <v>2</v>
      </c>
      <c r="L93" s="60"/>
      <c r="M93" s="52">
        <f t="shared" si="305"/>
        <v>5</v>
      </c>
      <c r="N93" s="61" t="s">
        <v>209</v>
      </c>
      <c r="O93" s="62" t="s">
        <v>153</v>
      </c>
      <c r="P93" s="57" t="b">
        <v>0</v>
      </c>
      <c r="Q93" s="57">
        <v>3</v>
      </c>
      <c r="R93" s="57">
        <v>0</v>
      </c>
      <c r="S93" s="57">
        <v>0</v>
      </c>
      <c r="T93" s="58">
        <f t="shared" si="296"/>
        <v>3</v>
      </c>
      <c r="U93" s="59">
        <v>4</v>
      </c>
      <c r="V93" s="60"/>
      <c r="W93" s="52">
        <f t="shared" si="306"/>
        <v>5</v>
      </c>
      <c r="X93" s="61" t="str">
        <f t="shared" ref="X93:Y93" si="316">IF($F93=TRUE,D93,"")</f>
        <v/>
      </c>
      <c r="Y93" s="62" t="str">
        <f t="shared" si="316"/>
        <v/>
      </c>
      <c r="Z93" s="57" t="str">
        <f t="shared" ref="Z93:AB93" si="317">IF($F93=TRUE,G93,"")</f>
        <v/>
      </c>
      <c r="AA93" s="57" t="str">
        <f t="shared" si="317"/>
        <v/>
      </c>
      <c r="AB93" s="57" t="str">
        <f t="shared" si="317"/>
        <v/>
      </c>
      <c r="AC93" s="58" t="str">
        <f t="shared" si="299"/>
        <v/>
      </c>
      <c r="AD93" s="59" t="str">
        <f t="shared" ref="AD93:AE93" si="318">IF($F93=TRUE,K93,"")</f>
        <v/>
      </c>
      <c r="AE93" s="60" t="str">
        <f t="shared" si="318"/>
        <v/>
      </c>
      <c r="AF93" s="63"/>
      <c r="AG93" s="67">
        <f t="shared" si="301"/>
        <v>0</v>
      </c>
      <c r="AH93" s="68">
        <f t="shared" si="302"/>
        <v>2</v>
      </c>
      <c r="AI93" s="63">
        <f t="shared" si="303"/>
        <v>0</v>
      </c>
      <c r="AJ93" s="9"/>
    </row>
    <row r="94" spans="1:36" ht="14.25" customHeight="1" x14ac:dyDescent="0.3">
      <c r="A94" s="309"/>
      <c r="B94" s="306"/>
      <c r="C94" s="52">
        <f t="shared" si="304"/>
        <v>6</v>
      </c>
      <c r="D94" s="61" t="s">
        <v>174</v>
      </c>
      <c r="E94" s="62" t="s">
        <v>175</v>
      </c>
      <c r="F94" s="55" t="b">
        <v>1</v>
      </c>
      <c r="G94" s="57">
        <v>2</v>
      </c>
      <c r="H94" s="57">
        <v>0</v>
      </c>
      <c r="I94" s="57">
        <v>0</v>
      </c>
      <c r="J94" s="58">
        <f t="shared" si="295"/>
        <v>2</v>
      </c>
      <c r="K94" s="59">
        <v>3</v>
      </c>
      <c r="L94" s="60"/>
      <c r="M94" s="52">
        <f t="shared" si="305"/>
        <v>6</v>
      </c>
      <c r="N94" s="61"/>
      <c r="O94" s="62"/>
      <c r="P94" s="57"/>
      <c r="Q94" s="57"/>
      <c r="R94" s="57"/>
      <c r="S94" s="57"/>
      <c r="T94" s="58" t="str">
        <f t="shared" si="296"/>
        <v/>
      </c>
      <c r="U94" s="59"/>
      <c r="V94" s="60"/>
      <c r="W94" s="52">
        <f t="shared" si="306"/>
        <v>6</v>
      </c>
      <c r="X94" s="61" t="str">
        <f t="shared" ref="X94:Y94" si="319">IF($F94=TRUE,D94,"")</f>
        <v>USD452</v>
      </c>
      <c r="Y94" s="62" t="str">
        <f t="shared" si="319"/>
        <v>Üniversite Seçmeli Ders III</v>
      </c>
      <c r="Z94" s="57">
        <f t="shared" ref="Z94:AB94" si="320">IF($F94=TRUE,G94,"")</f>
        <v>2</v>
      </c>
      <c r="AA94" s="57">
        <f t="shared" si="320"/>
        <v>0</v>
      </c>
      <c r="AB94" s="57">
        <f t="shared" si="320"/>
        <v>0</v>
      </c>
      <c r="AC94" s="58">
        <f t="shared" si="299"/>
        <v>2</v>
      </c>
      <c r="AD94" s="59">
        <f t="shared" ref="AD94:AE94" si="321">IF($F94=TRUE,K94,"")</f>
        <v>3</v>
      </c>
      <c r="AE94" s="60">
        <f t="shared" si="321"/>
        <v>0</v>
      </c>
      <c r="AF94" s="63"/>
      <c r="AG94" s="67">
        <f t="shared" si="301"/>
        <v>0</v>
      </c>
      <c r="AH94" s="68">
        <f t="shared" si="302"/>
        <v>0</v>
      </c>
      <c r="AI94" s="63">
        <f t="shared" si="303"/>
        <v>3</v>
      </c>
      <c r="AJ94" s="9"/>
    </row>
    <row r="95" spans="1:36" ht="14.25" customHeight="1" x14ac:dyDescent="0.3">
      <c r="A95" s="309"/>
      <c r="B95" s="306"/>
      <c r="C95" s="52" t="str">
        <f t="shared" si="304"/>
        <v/>
      </c>
      <c r="D95" s="61"/>
      <c r="E95" s="62"/>
      <c r="F95" s="55" t="b">
        <v>0</v>
      </c>
      <c r="G95" s="57"/>
      <c r="H95" s="57"/>
      <c r="I95" s="57"/>
      <c r="J95" s="58" t="str">
        <f t="shared" si="295"/>
        <v/>
      </c>
      <c r="K95" s="59"/>
      <c r="L95" s="60"/>
      <c r="M95" s="52" t="str">
        <f t="shared" si="305"/>
        <v/>
      </c>
      <c r="N95" s="61" t="str">
        <f>IF(O95="","",VLOOKUP(O95,İ!$C$101:$K$157,2,0))</f>
        <v/>
      </c>
      <c r="O95" s="62"/>
      <c r="P95" s="57"/>
      <c r="Q95" s="57" t="str">
        <f>IF(O95="","",VLOOKUP(O95,İ!$C$101:$K$157,4,0))</f>
        <v/>
      </c>
      <c r="R95" s="57" t="str">
        <f>IF(O95="","",VLOOKUP(O95,İ!$C$101:$K$157,5,0))</f>
        <v/>
      </c>
      <c r="S95" s="57" t="str">
        <f>IF(O95="","",VLOOKUP(O95,İ!$C$101:$K$157,6,0))</f>
        <v/>
      </c>
      <c r="T95" s="58" t="str">
        <f t="shared" si="296"/>
        <v/>
      </c>
      <c r="U95" s="59" t="str">
        <f>IF(O95="","",VLOOKUP(O95,İ!$C$101:$K$157,8,0))</f>
        <v/>
      </c>
      <c r="V95" s="60" t="str">
        <f>IF(O95="","",VLOOKUP(O95,İ!$C$101:$K$157,9,0))</f>
        <v/>
      </c>
      <c r="W95" s="52" t="str">
        <f t="shared" si="306"/>
        <v/>
      </c>
      <c r="X95" s="61" t="str">
        <f t="shared" ref="X95:Y95" si="322">IF($F95=TRUE,D95,"")</f>
        <v/>
      </c>
      <c r="Y95" s="62" t="str">
        <f t="shared" si="322"/>
        <v/>
      </c>
      <c r="Z95" s="57" t="str">
        <f t="shared" ref="Z95:AB95" si="323">IF($F95=TRUE,G95,"")</f>
        <v/>
      </c>
      <c r="AA95" s="57" t="str">
        <f t="shared" si="323"/>
        <v/>
      </c>
      <c r="AB95" s="57" t="str">
        <f t="shared" si="323"/>
        <v/>
      </c>
      <c r="AC95" s="58" t="str">
        <f t="shared" si="299"/>
        <v/>
      </c>
      <c r="AD95" s="59" t="str">
        <f t="shared" ref="AD95:AE95" si="324">IF($F95=TRUE,K95,"")</f>
        <v/>
      </c>
      <c r="AE95" s="60" t="str">
        <f t="shared" si="324"/>
        <v/>
      </c>
      <c r="AF95" s="63"/>
      <c r="AG95" s="67">
        <f t="shared" si="301"/>
        <v>0</v>
      </c>
      <c r="AH95" s="68">
        <f t="shared" si="302"/>
        <v>0</v>
      </c>
      <c r="AI95" s="63">
        <f t="shared" si="303"/>
        <v>0</v>
      </c>
      <c r="AJ95" s="9"/>
    </row>
    <row r="96" spans="1:36" ht="14.25" customHeight="1" x14ac:dyDescent="0.3">
      <c r="A96" s="309"/>
      <c r="B96" s="306"/>
      <c r="C96" s="52" t="str">
        <f t="shared" si="304"/>
        <v/>
      </c>
      <c r="D96" s="61"/>
      <c r="E96" s="62"/>
      <c r="F96" s="55" t="b">
        <v>0</v>
      </c>
      <c r="G96" s="57"/>
      <c r="H96" s="57"/>
      <c r="I96" s="57"/>
      <c r="J96" s="58" t="str">
        <f t="shared" si="295"/>
        <v/>
      </c>
      <c r="K96" s="59"/>
      <c r="L96" s="60"/>
      <c r="M96" s="52" t="str">
        <f t="shared" si="305"/>
        <v/>
      </c>
      <c r="N96" s="61" t="str">
        <f>IF(O96="","",VLOOKUP(O96,İ!$C$101:$K$157,2,0))</f>
        <v/>
      </c>
      <c r="O96" s="62"/>
      <c r="P96" s="57"/>
      <c r="Q96" s="57" t="str">
        <f>IF(O96="","",VLOOKUP(O96,İ!$C$101:$K$157,4,0))</f>
        <v/>
      </c>
      <c r="R96" s="57" t="str">
        <f>IF(O96="","",VLOOKUP(O96,İ!$C$101:$K$157,5,0))</f>
        <v/>
      </c>
      <c r="S96" s="57" t="str">
        <f>IF(O96="","",VLOOKUP(O96,İ!$C$101:$K$157,6,0))</f>
        <v/>
      </c>
      <c r="T96" s="58" t="str">
        <f t="shared" si="296"/>
        <v/>
      </c>
      <c r="U96" s="59" t="str">
        <f>IF(O96="","",VLOOKUP(O96,İ!$C$101:$K$157,8,0))</f>
        <v/>
      </c>
      <c r="V96" s="60" t="str">
        <f>IF(O96="","",VLOOKUP(O96,İ!$C$101:$K$157,9,0))</f>
        <v/>
      </c>
      <c r="W96" s="52" t="str">
        <f t="shared" si="306"/>
        <v/>
      </c>
      <c r="X96" s="61" t="str">
        <f t="shared" ref="X96:Y96" si="325">IF($F96=TRUE,D96,"")</f>
        <v/>
      </c>
      <c r="Y96" s="62" t="str">
        <f t="shared" si="325"/>
        <v/>
      </c>
      <c r="Z96" s="57" t="str">
        <f t="shared" ref="Z96:AB96" si="326">IF($F96=TRUE,G96,"")</f>
        <v/>
      </c>
      <c r="AA96" s="57" t="str">
        <f t="shared" si="326"/>
        <v/>
      </c>
      <c r="AB96" s="57" t="str">
        <f t="shared" si="326"/>
        <v/>
      </c>
      <c r="AC96" s="58" t="str">
        <f t="shared" si="299"/>
        <v/>
      </c>
      <c r="AD96" s="59" t="str">
        <f t="shared" ref="AD96:AE96" si="327">IF($F96=TRUE,K96,"")</f>
        <v/>
      </c>
      <c r="AE96" s="60" t="str">
        <f t="shared" si="327"/>
        <v/>
      </c>
      <c r="AF96" s="63"/>
      <c r="AG96" s="67">
        <f t="shared" si="301"/>
        <v>0</v>
      </c>
      <c r="AH96" s="68">
        <f t="shared" si="302"/>
        <v>0</v>
      </c>
      <c r="AI96" s="63">
        <f t="shared" si="303"/>
        <v>0</v>
      </c>
      <c r="AJ96" s="9"/>
    </row>
    <row r="97" spans="1:36" ht="14.25" customHeight="1" x14ac:dyDescent="0.3">
      <c r="A97" s="309"/>
      <c r="B97" s="306"/>
      <c r="C97" s="52" t="str">
        <f t="shared" si="304"/>
        <v/>
      </c>
      <c r="D97" s="61"/>
      <c r="E97" s="62"/>
      <c r="F97" s="55" t="b">
        <v>0</v>
      </c>
      <c r="G97" s="57"/>
      <c r="H97" s="57"/>
      <c r="I97" s="57"/>
      <c r="J97" s="58" t="str">
        <f t="shared" si="295"/>
        <v/>
      </c>
      <c r="K97" s="59"/>
      <c r="L97" s="60"/>
      <c r="M97" s="52" t="str">
        <f t="shared" si="305"/>
        <v/>
      </c>
      <c r="N97" s="61" t="str">
        <f>IF(O97="","",VLOOKUP(O97,İ!$C$101:$K$157,2,0))</f>
        <v/>
      </c>
      <c r="O97" s="62"/>
      <c r="P97" s="57"/>
      <c r="Q97" s="57" t="str">
        <f>IF(O97="","",VLOOKUP(O97,İ!$C$101:$K$157,4,0))</f>
        <v/>
      </c>
      <c r="R97" s="57" t="str">
        <f>IF(O97="","",VLOOKUP(O97,İ!$C$101:$K$157,5,0))</f>
        <v/>
      </c>
      <c r="S97" s="57" t="str">
        <f>IF(O97="","",VLOOKUP(O97,İ!$C$101:$K$157,6,0))</f>
        <v/>
      </c>
      <c r="T97" s="58" t="str">
        <f t="shared" si="296"/>
        <v/>
      </c>
      <c r="U97" s="59" t="str">
        <f>IF(O97="","",VLOOKUP(O97,İ!$C$101:$K$157,8,0))</f>
        <v/>
      </c>
      <c r="V97" s="60" t="str">
        <f>IF(O97="","",VLOOKUP(O97,İ!$C$101:$K$157,9,0))</f>
        <v/>
      </c>
      <c r="W97" s="52" t="str">
        <f t="shared" si="306"/>
        <v/>
      </c>
      <c r="X97" s="61" t="str">
        <f t="shared" ref="X97:Y97" si="328">IF($F97=TRUE,D97,"")</f>
        <v/>
      </c>
      <c r="Y97" s="62" t="str">
        <f t="shared" si="328"/>
        <v/>
      </c>
      <c r="Z97" s="57" t="str">
        <f t="shared" ref="Z97:AB97" si="329">IF($F97=TRUE,G97,"")</f>
        <v/>
      </c>
      <c r="AA97" s="57" t="str">
        <f t="shared" si="329"/>
        <v/>
      </c>
      <c r="AB97" s="57" t="str">
        <f t="shared" si="329"/>
        <v/>
      </c>
      <c r="AC97" s="58" t="str">
        <f t="shared" si="299"/>
        <v/>
      </c>
      <c r="AD97" s="59" t="str">
        <f t="shared" ref="AD97:AE97" si="330">IF($F97=TRUE,K97,"")</f>
        <v/>
      </c>
      <c r="AE97" s="60" t="str">
        <f t="shared" si="330"/>
        <v/>
      </c>
      <c r="AF97" s="63"/>
      <c r="AG97" s="69">
        <f t="shared" si="301"/>
        <v>0</v>
      </c>
      <c r="AH97" s="70">
        <f t="shared" si="302"/>
        <v>0</v>
      </c>
      <c r="AI97" s="71">
        <f t="shared" si="303"/>
        <v>0</v>
      </c>
      <c r="AJ97" s="9"/>
    </row>
    <row r="98" spans="1:36" ht="14.25" customHeight="1" x14ac:dyDescent="0.3">
      <c r="A98" s="309"/>
      <c r="B98" s="306"/>
      <c r="C98" s="72"/>
      <c r="D98" s="73"/>
      <c r="E98" s="78" t="s">
        <v>40</v>
      </c>
      <c r="F98" s="78"/>
      <c r="G98" s="74">
        <f t="shared" ref="G98:K98" si="331">+SUM(G89:G97)</f>
        <v>16</v>
      </c>
      <c r="H98" s="75">
        <f t="shared" si="331"/>
        <v>0</v>
      </c>
      <c r="I98" s="75">
        <f t="shared" si="331"/>
        <v>0</v>
      </c>
      <c r="J98" s="75">
        <f t="shared" si="331"/>
        <v>16</v>
      </c>
      <c r="K98" s="76">
        <f t="shared" si="331"/>
        <v>30</v>
      </c>
      <c r="L98" s="77"/>
      <c r="M98" s="72"/>
      <c r="N98" s="73"/>
      <c r="O98" s="78" t="s">
        <v>40</v>
      </c>
      <c r="P98" s="74"/>
      <c r="Q98" s="74">
        <f t="shared" ref="Q98:U98" si="332">+SUM(Q89:Q97)</f>
        <v>3</v>
      </c>
      <c r="R98" s="75">
        <f t="shared" si="332"/>
        <v>0</v>
      </c>
      <c r="S98" s="75">
        <f t="shared" si="332"/>
        <v>0</v>
      </c>
      <c r="T98" s="75">
        <f t="shared" si="332"/>
        <v>3</v>
      </c>
      <c r="U98" s="76">
        <f t="shared" si="332"/>
        <v>4</v>
      </c>
      <c r="V98" s="77"/>
      <c r="W98" s="72"/>
      <c r="X98" s="73"/>
      <c r="Y98" s="78" t="s">
        <v>40</v>
      </c>
      <c r="Z98" s="74">
        <f t="shared" ref="Z98:AD98" si="333">+SUM(Z89:Z97)</f>
        <v>14</v>
      </c>
      <c r="AA98" s="75">
        <f t="shared" si="333"/>
        <v>0</v>
      </c>
      <c r="AB98" s="75">
        <f t="shared" si="333"/>
        <v>0</v>
      </c>
      <c r="AC98" s="75">
        <f t="shared" si="333"/>
        <v>14</v>
      </c>
      <c r="AD98" s="76">
        <f t="shared" si="333"/>
        <v>28</v>
      </c>
      <c r="AE98" s="77"/>
      <c r="AF98" s="40"/>
      <c r="AG98" s="79"/>
      <c r="AH98" s="40"/>
      <c r="AI98" s="40"/>
      <c r="AJ98" s="9"/>
    </row>
    <row r="99" spans="1:36" ht="14.25" customHeight="1" x14ac:dyDescent="0.3">
      <c r="A99" s="310"/>
      <c r="B99" s="307"/>
      <c r="C99" s="80"/>
      <c r="D99" s="81"/>
      <c r="E99" s="94" t="s">
        <v>41</v>
      </c>
      <c r="F99" s="110"/>
      <c r="G99" s="96">
        <f t="shared" ref="G99:K99" si="334">G98+G87</f>
        <v>153</v>
      </c>
      <c r="H99" s="96">
        <f t="shared" si="334"/>
        <v>15</v>
      </c>
      <c r="I99" s="96">
        <f t="shared" si="334"/>
        <v>13</v>
      </c>
      <c r="J99" s="96">
        <f t="shared" si="334"/>
        <v>167</v>
      </c>
      <c r="K99" s="97">
        <f t="shared" si="334"/>
        <v>240</v>
      </c>
      <c r="L99" s="85"/>
      <c r="M99" s="80"/>
      <c r="N99" s="81"/>
      <c r="O99" s="94" t="s">
        <v>101</v>
      </c>
      <c r="P99" s="98"/>
      <c r="Q99" s="96">
        <f t="shared" ref="Q99:U99" si="335">Q98+Q87</f>
        <v>57</v>
      </c>
      <c r="R99" s="96">
        <f t="shared" si="335"/>
        <v>6</v>
      </c>
      <c r="S99" s="96">
        <f t="shared" si="335"/>
        <v>6</v>
      </c>
      <c r="T99" s="96">
        <f t="shared" si="335"/>
        <v>63</v>
      </c>
      <c r="U99" s="97">
        <f t="shared" si="335"/>
        <v>83</v>
      </c>
      <c r="V99" s="85"/>
      <c r="W99" s="80"/>
      <c r="X99" s="81"/>
      <c r="Y99" s="94" t="s">
        <v>101</v>
      </c>
      <c r="Z99" s="96">
        <f t="shared" ref="Z99:AD99" si="336">Z98+Z87</f>
        <v>98</v>
      </c>
      <c r="AA99" s="96">
        <f t="shared" si="336"/>
        <v>9</v>
      </c>
      <c r="AB99" s="96">
        <f t="shared" si="336"/>
        <v>7</v>
      </c>
      <c r="AC99" s="96">
        <f t="shared" si="336"/>
        <v>106</v>
      </c>
      <c r="AD99" s="97">
        <f t="shared" si="336"/>
        <v>161</v>
      </c>
      <c r="AE99" s="85"/>
      <c r="AF99" s="40"/>
      <c r="AG99" s="79"/>
      <c r="AH99" s="40"/>
      <c r="AI99" s="40"/>
      <c r="AJ99" s="9"/>
    </row>
    <row r="100" spans="1:36" ht="14.25" customHeight="1" x14ac:dyDescent="0.3">
      <c r="A100" s="99"/>
      <c r="B100" s="100"/>
      <c r="C100" s="100"/>
      <c r="D100" s="100"/>
      <c r="E100" s="100"/>
      <c r="F100" s="101"/>
      <c r="G100" s="100"/>
      <c r="H100" s="100"/>
      <c r="I100" s="100"/>
      <c r="J100" s="87"/>
      <c r="K100" s="102"/>
      <c r="L100" s="100"/>
      <c r="M100" s="103"/>
      <c r="N100" s="100"/>
      <c r="O100" s="100"/>
      <c r="P100" s="100"/>
      <c r="Q100" s="100"/>
      <c r="R100" s="100"/>
      <c r="S100" s="100"/>
      <c r="T100" s="87"/>
      <c r="U100" s="102"/>
      <c r="V100" s="100"/>
      <c r="W100" s="103"/>
      <c r="X100" s="100"/>
      <c r="Y100" s="100"/>
      <c r="Z100" s="100"/>
      <c r="AA100" s="100"/>
      <c r="AB100" s="100"/>
      <c r="AC100" s="87"/>
      <c r="AD100" s="102"/>
      <c r="AE100" s="100"/>
      <c r="AF100" s="63"/>
      <c r="AG100" s="93"/>
      <c r="AH100" s="63"/>
      <c r="AI100" s="63"/>
      <c r="AJ100" s="9"/>
    </row>
    <row r="101" spans="1:36" ht="14.25" customHeight="1" x14ac:dyDescent="0.3">
      <c r="A101" s="99"/>
      <c r="B101" s="100"/>
      <c r="C101" s="103"/>
      <c r="D101" s="100"/>
      <c r="E101" s="100"/>
      <c r="F101" s="50"/>
      <c r="G101" s="63"/>
      <c r="H101" s="63"/>
      <c r="I101" s="63"/>
      <c r="J101" s="40"/>
      <c r="K101" s="104"/>
      <c r="L101" s="105"/>
      <c r="M101" s="103"/>
      <c r="N101" s="100"/>
      <c r="O101" s="100"/>
      <c r="P101" s="63"/>
      <c r="Q101" s="63"/>
      <c r="R101" s="63"/>
      <c r="S101" s="63"/>
      <c r="T101" s="40"/>
      <c r="U101" s="104"/>
      <c r="V101" s="105"/>
      <c r="W101" s="103"/>
      <c r="X101" s="100"/>
      <c r="Y101" s="100"/>
      <c r="Z101" s="63"/>
      <c r="AA101" s="63"/>
      <c r="AB101" s="63"/>
      <c r="AC101" s="40"/>
      <c r="AD101" s="104"/>
      <c r="AE101" s="105"/>
      <c r="AF101" s="63"/>
      <c r="AG101" s="93"/>
      <c r="AH101" s="63"/>
      <c r="AI101" s="63"/>
      <c r="AJ101" s="9"/>
    </row>
    <row r="102" spans="1:36" ht="14.25" customHeight="1" x14ac:dyDescent="0.3">
      <c r="A102" s="99"/>
      <c r="B102" s="100"/>
      <c r="C102" s="103"/>
      <c r="D102" s="100"/>
      <c r="E102" s="100"/>
      <c r="F102" s="50"/>
      <c r="G102" s="63"/>
      <c r="H102" s="63"/>
      <c r="I102" s="63"/>
      <c r="J102" s="40"/>
      <c r="K102" s="104"/>
      <c r="L102" s="105"/>
      <c r="M102" s="103"/>
      <c r="N102" s="100"/>
      <c r="O102" s="100"/>
      <c r="P102" s="63"/>
      <c r="Q102" s="63"/>
      <c r="R102" s="63"/>
      <c r="S102" s="63"/>
      <c r="T102" s="40"/>
      <c r="U102" s="104"/>
      <c r="V102" s="105"/>
      <c r="W102" s="103"/>
      <c r="X102" s="100"/>
      <c r="Y102" s="100"/>
      <c r="Z102" s="63"/>
      <c r="AA102" s="63"/>
      <c r="AB102" s="63"/>
      <c r="AC102" s="40"/>
      <c r="AD102" s="104"/>
      <c r="AE102" s="105"/>
      <c r="AF102" s="63"/>
      <c r="AG102" s="93"/>
      <c r="AH102" s="63"/>
      <c r="AI102" s="63"/>
      <c r="AJ102" s="9"/>
    </row>
    <row r="103" spans="1:36" ht="14.25" customHeight="1" x14ac:dyDescent="0.3">
      <c r="A103" s="99"/>
      <c r="B103" s="100"/>
      <c r="C103" s="103"/>
      <c r="D103" s="100"/>
      <c r="E103" s="100"/>
      <c r="F103" s="50"/>
      <c r="G103" s="63"/>
      <c r="H103" s="63"/>
      <c r="I103" s="63"/>
      <c r="J103" s="40"/>
      <c r="K103" s="104"/>
      <c r="L103" s="105"/>
      <c r="M103" s="103"/>
      <c r="N103" s="100"/>
      <c r="O103" s="100"/>
      <c r="P103" s="63"/>
      <c r="Q103" s="63"/>
      <c r="R103" s="63"/>
      <c r="S103" s="63"/>
      <c r="T103" s="40"/>
      <c r="U103" s="104"/>
      <c r="V103" s="105"/>
      <c r="W103" s="103"/>
      <c r="X103" s="100"/>
      <c r="Y103" s="100"/>
      <c r="Z103" s="63"/>
      <c r="AA103" s="63"/>
      <c r="AB103" s="63"/>
      <c r="AC103" s="40"/>
      <c r="AD103" s="104"/>
      <c r="AE103" s="105"/>
      <c r="AF103" s="63"/>
      <c r="AG103" s="93"/>
      <c r="AH103" s="63"/>
      <c r="AI103" s="63"/>
      <c r="AJ103" s="9"/>
    </row>
    <row r="104" spans="1:36" ht="14.25" customHeight="1" x14ac:dyDescent="0.3">
      <c r="A104" s="99"/>
      <c r="B104" s="100"/>
      <c r="C104" s="103"/>
      <c r="D104" s="100"/>
      <c r="E104" s="100"/>
      <c r="F104" s="50"/>
      <c r="G104" s="63"/>
      <c r="H104" s="63"/>
      <c r="I104" s="63"/>
      <c r="J104" s="40"/>
      <c r="K104" s="104"/>
      <c r="L104" s="105"/>
      <c r="M104" s="103"/>
      <c r="N104" s="100"/>
      <c r="O104" s="100"/>
      <c r="P104" s="63"/>
      <c r="Q104" s="63"/>
      <c r="R104" s="63"/>
      <c r="S104" s="63"/>
      <c r="T104" s="40"/>
      <c r="U104" s="104"/>
      <c r="V104" s="105"/>
      <c r="W104" s="103"/>
      <c r="X104" s="100"/>
      <c r="Y104" s="100"/>
      <c r="Z104" s="63"/>
      <c r="AA104" s="63"/>
      <c r="AB104" s="63"/>
      <c r="AC104" s="40"/>
      <c r="AD104" s="104"/>
      <c r="AE104" s="105"/>
      <c r="AF104" s="63"/>
      <c r="AG104" s="93"/>
      <c r="AH104" s="63"/>
      <c r="AI104" s="63"/>
      <c r="AJ104" s="9"/>
    </row>
    <row r="105" spans="1:36" ht="14.25" customHeight="1" x14ac:dyDescent="0.3">
      <c r="A105" s="99"/>
      <c r="B105" s="100"/>
      <c r="C105" s="103"/>
      <c r="D105" s="100"/>
      <c r="E105" s="100"/>
      <c r="F105" s="50"/>
      <c r="G105" s="63"/>
      <c r="H105" s="63"/>
      <c r="I105" s="63"/>
      <c r="J105" s="40"/>
      <c r="K105" s="104"/>
      <c r="L105" s="105"/>
      <c r="M105" s="103"/>
      <c r="N105" s="100"/>
      <c r="O105" s="100"/>
      <c r="P105" s="63"/>
      <c r="Q105" s="63"/>
      <c r="R105" s="63"/>
      <c r="S105" s="63"/>
      <c r="T105" s="40"/>
      <c r="U105" s="104"/>
      <c r="V105" s="105"/>
      <c r="W105" s="103"/>
      <c r="X105" s="100"/>
      <c r="Y105" s="100"/>
      <c r="Z105" s="63"/>
      <c r="AA105" s="63"/>
      <c r="AB105" s="63"/>
      <c r="AC105" s="40"/>
      <c r="AD105" s="104"/>
      <c r="AE105" s="105"/>
      <c r="AF105" s="63"/>
      <c r="AG105" s="93"/>
      <c r="AH105" s="63"/>
      <c r="AI105" s="63"/>
      <c r="AJ105" s="9"/>
    </row>
    <row r="106" spans="1:36" ht="14.25" customHeight="1" x14ac:dyDescent="0.3">
      <c r="A106" s="99"/>
      <c r="B106" s="100"/>
      <c r="C106" s="103"/>
      <c r="D106" s="100"/>
      <c r="E106" s="100"/>
      <c r="F106" s="50"/>
      <c r="G106" s="63"/>
      <c r="H106" s="63"/>
      <c r="I106" s="63"/>
      <c r="J106" s="40"/>
      <c r="K106" s="104"/>
      <c r="L106" s="105"/>
      <c r="M106" s="103"/>
      <c r="N106" s="100"/>
      <c r="O106" s="100"/>
      <c r="P106" s="63"/>
      <c r="Q106" s="63"/>
      <c r="R106" s="63"/>
      <c r="S106" s="63"/>
      <c r="T106" s="40"/>
      <c r="U106" s="104"/>
      <c r="V106" s="105"/>
      <c r="W106" s="103"/>
      <c r="X106" s="100"/>
      <c r="Y106" s="100"/>
      <c r="Z106" s="63"/>
      <c r="AA106" s="63"/>
      <c r="AB106" s="63"/>
      <c r="AC106" s="40"/>
      <c r="AD106" s="104"/>
      <c r="AE106" s="105"/>
      <c r="AF106" s="63"/>
      <c r="AG106" s="93"/>
      <c r="AH106" s="63"/>
      <c r="AI106" s="63"/>
      <c r="AJ106" s="9"/>
    </row>
    <row r="107" spans="1:36" ht="14.25" customHeight="1" x14ac:dyDescent="0.3">
      <c r="A107" s="99"/>
      <c r="B107" s="100"/>
      <c r="C107" s="103"/>
      <c r="D107" s="100"/>
      <c r="E107" s="100"/>
      <c r="F107" s="50"/>
      <c r="G107" s="63"/>
      <c r="H107" s="63"/>
      <c r="I107" s="63"/>
      <c r="J107" s="40"/>
      <c r="K107" s="104"/>
      <c r="L107" s="105"/>
      <c r="M107" s="103"/>
      <c r="N107" s="100"/>
      <c r="O107" s="100"/>
      <c r="P107" s="63"/>
      <c r="Q107" s="63"/>
      <c r="R107" s="63"/>
      <c r="S107" s="63"/>
      <c r="T107" s="40"/>
      <c r="U107" s="104"/>
      <c r="V107" s="105"/>
      <c r="W107" s="103"/>
      <c r="X107" s="100"/>
      <c r="Y107" s="100"/>
      <c r="Z107" s="63"/>
      <c r="AA107" s="63"/>
      <c r="AB107" s="63"/>
      <c r="AC107" s="40"/>
      <c r="AD107" s="104"/>
      <c r="AE107" s="105"/>
      <c r="AF107" s="63"/>
      <c r="AG107" s="93"/>
      <c r="AH107" s="63"/>
      <c r="AI107" s="63"/>
      <c r="AJ107" s="9"/>
    </row>
    <row r="108" spans="1:36" ht="14.25" customHeight="1" x14ac:dyDescent="0.3">
      <c r="A108" s="99"/>
      <c r="B108" s="100"/>
      <c r="C108" s="103"/>
      <c r="D108" s="100"/>
      <c r="E108" s="100"/>
      <c r="F108" s="50"/>
      <c r="G108" s="63"/>
      <c r="H108" s="63"/>
      <c r="I108" s="63"/>
      <c r="J108" s="40"/>
      <c r="K108" s="104"/>
      <c r="L108" s="105"/>
      <c r="M108" s="103"/>
      <c r="N108" s="100"/>
      <c r="O108" s="100"/>
      <c r="P108" s="63"/>
      <c r="Q108" s="63"/>
      <c r="R108" s="63"/>
      <c r="S108" s="63"/>
      <c r="T108" s="40"/>
      <c r="U108" s="104"/>
      <c r="V108" s="105"/>
      <c r="W108" s="103"/>
      <c r="X108" s="100"/>
      <c r="Y108" s="100"/>
      <c r="Z108" s="63"/>
      <c r="AA108" s="63"/>
      <c r="AB108" s="63"/>
      <c r="AC108" s="40"/>
      <c r="AD108" s="104"/>
      <c r="AE108" s="105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106"/>
      <c r="B297" s="107"/>
      <c r="C297" s="107"/>
      <c r="D297" s="107"/>
      <c r="E297" s="107"/>
      <c r="F297" s="108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9"/>
      <c r="AH297" s="107"/>
      <c r="AI297" s="107"/>
      <c r="AJ297" s="9"/>
    </row>
    <row r="298" spans="1:36" ht="14.25" customHeight="1" x14ac:dyDescent="0.3">
      <c r="A298" s="106"/>
      <c r="B298" s="107"/>
      <c r="C298" s="107"/>
      <c r="D298" s="107"/>
      <c r="E298" s="107"/>
      <c r="F298" s="108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9"/>
      <c r="AH298" s="107"/>
      <c r="AI298" s="107"/>
      <c r="AJ298" s="9"/>
    </row>
    <row r="299" spans="1:36" ht="14.25" customHeight="1" x14ac:dyDescent="0.3">
      <c r="A299" s="106"/>
      <c r="B299" s="107"/>
      <c r="C299" s="107"/>
      <c r="D299" s="107"/>
      <c r="E299" s="107"/>
      <c r="F299" s="108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9"/>
      <c r="AH299" s="107"/>
      <c r="AI299" s="107"/>
      <c r="AJ299" s="9"/>
    </row>
    <row r="300" spans="1:36" ht="15.75" customHeight="1" x14ac:dyDescent="0.3"/>
    <row r="301" spans="1:36" ht="15.75" customHeight="1" x14ac:dyDescent="0.3"/>
    <row r="302" spans="1:36" ht="15.75" customHeight="1" x14ac:dyDescent="0.3"/>
    <row r="303" spans="1:36" ht="15.75" customHeight="1" x14ac:dyDescent="0.3"/>
    <row r="304" spans="1:36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3">
    <mergeCell ref="B53:B63"/>
    <mergeCell ref="A76:A99"/>
    <mergeCell ref="B77:B87"/>
    <mergeCell ref="B89:B99"/>
    <mergeCell ref="A52:A75"/>
    <mergeCell ref="B65:B75"/>
    <mergeCell ref="E2:F2"/>
    <mergeCell ref="A4:A27"/>
    <mergeCell ref="B5:B15"/>
    <mergeCell ref="B17:B27"/>
    <mergeCell ref="A28:A51"/>
    <mergeCell ref="B29:B39"/>
    <mergeCell ref="B41:B51"/>
  </mergeCells>
  <conditionalFormatting sqref="E2 O2 Y2">
    <cfRule type="containsText" dxfId="458" priority="1" operator="containsText" text="MAKİNE">
      <formula>NOT(ISERROR(SEARCH(("MAKİNE"),(E2))))</formula>
    </cfRule>
    <cfRule type="containsText" dxfId="457" priority="2" operator="containsText" text="İNŞAAT">
      <formula>NOT(ISERROR(SEARCH(("İNŞAAT"),(E2))))</formula>
    </cfRule>
    <cfRule type="containsText" dxfId="456" priority="3" operator="containsText" text="ELEKTRİK">
      <formula>NOT(ISERROR(SEARCH(("ELEKTRİK"),(E2))))</formula>
    </cfRule>
    <cfRule type="containsText" dxfId="455" priority="4" operator="containsText" text="BİLGİSAYAR">
      <formula>NOT(ISERROR(SEARCH(("BİLGİSAYAR"),(E2))))</formula>
    </cfRule>
    <cfRule type="containsText" dxfId="454" priority="5" operator="containsText" text="ENDÜSTRİ">
      <formula>NOT(ISERROR(SEARCH(("ENDÜSTRİ"),(E2))))</formula>
    </cfRule>
  </conditionalFormatting>
  <conditionalFormatting sqref="F5:F13 F17:F25 F29:F37 F41:F49 F53:F61 F65:F73 F77:F85 F89:F97">
    <cfRule type="expression" dxfId="453" priority="6">
      <formula>$AG5=1</formula>
    </cfRule>
  </conditionalFormatting>
  <conditionalFormatting sqref="L2">
    <cfRule type="cellIs" dxfId="452" priority="7" operator="equal">
      <formula>240</formula>
    </cfRule>
    <cfRule type="cellIs" dxfId="451" priority="8" operator="notEqual">
      <formula>240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V1000"/>
  <sheetViews>
    <sheetView showGridLines="0" workbookViewId="0">
      <pane xSplit="11" ySplit="3" topLeftCell="L4" activePane="bottomRight" state="frozen"/>
      <selection pane="topRight" activeCell="L1" sqref="L1"/>
      <selection pane="bottomLeft" activeCell="A4" sqref="A4"/>
      <selection pane="bottomRight" activeCell="L4" sqref="L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5.6640625" customWidth="1"/>
    <col min="6" max="8" width="3.6640625" customWidth="1"/>
    <col min="9" max="10" width="4.6640625" customWidth="1"/>
    <col min="11" max="11" width="7.33203125" customWidth="1"/>
    <col min="12" max="12" width="3.33203125" customWidth="1"/>
    <col min="13" max="13" width="7.6640625" customWidth="1"/>
    <col min="14" max="14" width="25.6640625" customWidth="1"/>
    <col min="15" max="17" width="3.6640625" customWidth="1"/>
    <col min="18" max="19" width="4.6640625" customWidth="1"/>
    <col min="20" max="20" width="7.33203125" customWidth="1"/>
    <col min="21" max="21" width="3.33203125" customWidth="1"/>
    <col min="22" max="22" width="7.6640625" customWidth="1"/>
    <col min="23" max="23" width="25.6640625" customWidth="1"/>
    <col min="24" max="26" width="3.6640625" customWidth="1"/>
    <col min="27" max="28" width="4.6640625" customWidth="1"/>
    <col min="29" max="29" width="7.33203125" customWidth="1"/>
    <col min="30" max="30" width="6.44140625" customWidth="1"/>
    <col min="31" max="47" width="5.88671875" hidden="1" customWidth="1"/>
    <col min="48" max="48" width="5.88671875" customWidth="1"/>
  </cols>
  <sheetData>
    <row r="1" spans="1:48" ht="14.25" customHeight="1" x14ac:dyDescent="0.3">
      <c r="A1" s="1"/>
      <c r="B1" s="2" t="s">
        <v>0</v>
      </c>
      <c r="C1" s="3"/>
      <c r="D1" s="3"/>
      <c r="E1" s="4"/>
      <c r="F1" s="4"/>
      <c r="G1" s="6"/>
      <c r="H1" s="6"/>
      <c r="I1" s="6"/>
      <c r="J1" s="7"/>
      <c r="K1" s="4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9"/>
    </row>
    <row r="2" spans="1:48" ht="14.25" customHeight="1" x14ac:dyDescent="0.3">
      <c r="A2" s="10"/>
      <c r="B2" s="11"/>
      <c r="C2" s="111"/>
      <c r="D2" s="19">
        <f>COUNTA(D5:D13,D17:D25,D29:D37,D41:D49,D53:D61,D65:D73,D77:D85,D89:D97)</f>
        <v>0</v>
      </c>
      <c r="E2" s="20" t="s">
        <v>1</v>
      </c>
      <c r="F2" s="15">
        <f t="shared" ref="F2:J2" si="0">F99</f>
        <v>0</v>
      </c>
      <c r="G2" s="15">
        <f t="shared" si="0"/>
        <v>0</v>
      </c>
      <c r="H2" s="15">
        <f t="shared" si="0"/>
        <v>0</v>
      </c>
      <c r="I2" s="16">
        <f t="shared" si="0"/>
        <v>0</v>
      </c>
      <c r="J2" s="17">
        <f t="shared" si="0"/>
        <v>0</v>
      </c>
      <c r="K2" s="18">
        <f>S2+AB2</f>
        <v>0</v>
      </c>
      <c r="L2" s="12"/>
      <c r="M2" s="19">
        <f>COUNTA(M5:M13,M17:M25,M29:M37,M41:M49,M53:M61,M65:M73,M77:M85,M89:M97)</f>
        <v>0</v>
      </c>
      <c r="N2" s="20" t="s">
        <v>2</v>
      </c>
      <c r="O2" s="21"/>
      <c r="P2" s="21"/>
      <c r="Q2" s="21"/>
      <c r="R2" s="22"/>
      <c r="S2" s="17">
        <f>SUM(AE5:AE13,AE17:AE25,AE29:AE37,AE41:AE49,AE53:AE61,AE65:AE73,AE77:AE85,AE89:AE97)</f>
        <v>0</v>
      </c>
      <c r="T2" s="23"/>
      <c r="U2" s="12"/>
      <c r="V2" s="19">
        <f>COUNTA(V5:V13,V17:V25,V29:V37,V41:V49,V53:V61,V65:V73,V77:V85,V89:V97)</f>
        <v>0</v>
      </c>
      <c r="W2" s="20" t="s">
        <v>1</v>
      </c>
      <c r="X2" s="21"/>
      <c r="Y2" s="21"/>
      <c r="Z2" s="21"/>
      <c r="AA2" s="22"/>
      <c r="AB2" s="17">
        <f>SUM(AF5:AF13,AF17:AF25,AF29:AF37,AF41:AF49,AF53:AF61,AF65:AF73,AF77:AF85,AF89:AF97)</f>
        <v>0</v>
      </c>
      <c r="AC2" s="23"/>
      <c r="AD2" s="24"/>
      <c r="AE2" s="26" t="s">
        <v>3</v>
      </c>
      <c r="AF2" s="27"/>
      <c r="AG2" s="112" t="s">
        <v>269</v>
      </c>
      <c r="AH2" s="112"/>
      <c r="AI2" s="112"/>
      <c r="AJ2" s="113" t="s">
        <v>270</v>
      </c>
      <c r="AK2" s="114"/>
      <c r="AL2" s="114"/>
      <c r="AM2" s="115" t="s">
        <v>271</v>
      </c>
      <c r="AN2" s="116"/>
      <c r="AO2" s="116"/>
      <c r="AP2" s="117" t="s">
        <v>272</v>
      </c>
      <c r="AQ2" s="118"/>
      <c r="AR2" s="118"/>
      <c r="AS2" s="119" t="s">
        <v>273</v>
      </c>
      <c r="AT2" s="120"/>
      <c r="AU2" s="121"/>
      <c r="AV2" s="28"/>
    </row>
    <row r="3" spans="1:48" ht="14.25" customHeight="1" x14ac:dyDescent="0.3">
      <c r="A3" s="29"/>
      <c r="B3" s="31" t="s">
        <v>4</v>
      </c>
      <c r="C3" s="35" t="s">
        <v>5</v>
      </c>
      <c r="D3" s="122" t="s">
        <v>6</v>
      </c>
      <c r="E3" s="122" t="s">
        <v>7</v>
      </c>
      <c r="F3" s="35" t="s">
        <v>8</v>
      </c>
      <c r="G3" s="35" t="s">
        <v>9</v>
      </c>
      <c r="H3" s="35" t="s">
        <v>10</v>
      </c>
      <c r="I3" s="35" t="s">
        <v>11</v>
      </c>
      <c r="J3" s="35" t="s">
        <v>3</v>
      </c>
      <c r="K3" s="36" t="s">
        <v>12</v>
      </c>
      <c r="L3" s="37" t="s">
        <v>5</v>
      </c>
      <c r="M3" s="38" t="s">
        <v>6</v>
      </c>
      <c r="N3" s="38" t="s">
        <v>13</v>
      </c>
      <c r="O3" s="35" t="s">
        <v>8</v>
      </c>
      <c r="P3" s="35" t="s">
        <v>9</v>
      </c>
      <c r="Q3" s="35" t="s">
        <v>10</v>
      </c>
      <c r="R3" s="35" t="s">
        <v>11</v>
      </c>
      <c r="S3" s="37" t="s">
        <v>3</v>
      </c>
      <c r="T3" s="39" t="s">
        <v>12</v>
      </c>
      <c r="U3" s="37" t="s">
        <v>5</v>
      </c>
      <c r="V3" s="38" t="s">
        <v>6</v>
      </c>
      <c r="W3" s="38" t="s">
        <v>14</v>
      </c>
      <c r="X3" s="37" t="s">
        <v>8</v>
      </c>
      <c r="Y3" s="37" t="s">
        <v>9</v>
      </c>
      <c r="Z3" s="37" t="s">
        <v>10</v>
      </c>
      <c r="AA3" s="37" t="s">
        <v>11</v>
      </c>
      <c r="AB3" s="37" t="s">
        <v>3</v>
      </c>
      <c r="AC3" s="39" t="s">
        <v>12</v>
      </c>
      <c r="AD3" s="40"/>
      <c r="AE3" s="42" t="s">
        <v>16</v>
      </c>
      <c r="AF3" s="42" t="s">
        <v>17</v>
      </c>
      <c r="AG3" s="123" t="s">
        <v>274</v>
      </c>
      <c r="AH3" s="124" t="s">
        <v>16</v>
      </c>
      <c r="AI3" s="124" t="s">
        <v>17</v>
      </c>
      <c r="AJ3" s="125" t="s">
        <v>274</v>
      </c>
      <c r="AK3" s="126" t="s">
        <v>16</v>
      </c>
      <c r="AL3" s="126" t="s">
        <v>17</v>
      </c>
      <c r="AM3" s="127" t="s">
        <v>274</v>
      </c>
      <c r="AN3" s="128" t="s">
        <v>16</v>
      </c>
      <c r="AO3" s="128" t="s">
        <v>17</v>
      </c>
      <c r="AP3" s="129" t="s">
        <v>274</v>
      </c>
      <c r="AQ3" s="129" t="s">
        <v>16</v>
      </c>
      <c r="AR3" s="129" t="s">
        <v>17</v>
      </c>
      <c r="AS3" s="130" t="s">
        <v>274</v>
      </c>
      <c r="AT3" s="130" t="s">
        <v>16</v>
      </c>
      <c r="AU3" s="131" t="s">
        <v>17</v>
      </c>
      <c r="AV3" s="43"/>
    </row>
    <row r="4" spans="1:48" ht="14.25" customHeight="1" x14ac:dyDescent="0.3">
      <c r="A4" s="308" t="s">
        <v>18</v>
      </c>
      <c r="B4" s="44">
        <v>1</v>
      </c>
      <c r="C4" s="45" t="s">
        <v>5</v>
      </c>
      <c r="D4" s="49" t="s">
        <v>6</v>
      </c>
      <c r="E4" s="49" t="s">
        <v>7</v>
      </c>
      <c r="F4" s="45" t="s">
        <v>8</v>
      </c>
      <c r="G4" s="45" t="s">
        <v>9</v>
      </c>
      <c r="H4" s="45" t="s">
        <v>10</v>
      </c>
      <c r="I4" s="45" t="s">
        <v>11</v>
      </c>
      <c r="J4" s="45" t="s">
        <v>3</v>
      </c>
      <c r="K4" s="48" t="s">
        <v>12</v>
      </c>
      <c r="L4" s="45" t="s">
        <v>5</v>
      </c>
      <c r="M4" s="49" t="s">
        <v>6</v>
      </c>
      <c r="N4" s="49" t="s">
        <v>7</v>
      </c>
      <c r="O4" s="45" t="s">
        <v>8</v>
      </c>
      <c r="P4" s="45" t="s">
        <v>9</v>
      </c>
      <c r="Q4" s="45" t="s">
        <v>10</v>
      </c>
      <c r="R4" s="45" t="s">
        <v>11</v>
      </c>
      <c r="S4" s="45" t="s">
        <v>3</v>
      </c>
      <c r="T4" s="48" t="s">
        <v>12</v>
      </c>
      <c r="U4" s="45" t="s">
        <v>5</v>
      </c>
      <c r="V4" s="49" t="s">
        <v>6</v>
      </c>
      <c r="W4" s="49" t="s">
        <v>7</v>
      </c>
      <c r="X4" s="45" t="s">
        <v>8</v>
      </c>
      <c r="Y4" s="45" t="s">
        <v>9</v>
      </c>
      <c r="Z4" s="45" t="s">
        <v>10</v>
      </c>
      <c r="AA4" s="45" t="s">
        <v>11</v>
      </c>
      <c r="AB4" s="45" t="s">
        <v>3</v>
      </c>
      <c r="AC4" s="48" t="s">
        <v>12</v>
      </c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1"/>
    </row>
    <row r="5" spans="1:48" ht="14.25" customHeight="1" x14ac:dyDescent="0.3">
      <c r="A5" s="309"/>
      <c r="B5" s="305" t="s">
        <v>19</v>
      </c>
      <c r="C5" s="52" t="str">
        <f>IF(D5="","",1)</f>
        <v/>
      </c>
      <c r="D5" s="61"/>
      <c r="E5" s="62"/>
      <c r="F5" s="57"/>
      <c r="G5" s="57"/>
      <c r="H5" s="57"/>
      <c r="I5" s="58"/>
      <c r="J5" s="59"/>
      <c r="K5" s="60"/>
      <c r="L5" s="52" t="str">
        <f t="shared" ref="L5:L13" si="1">IF(M5="","",$C5)</f>
        <v/>
      </c>
      <c r="M5" s="61"/>
      <c r="N5" s="62"/>
      <c r="O5" s="57"/>
      <c r="P5" s="57"/>
      <c r="Q5" s="57"/>
      <c r="R5" s="58"/>
      <c r="S5" s="59"/>
      <c r="T5" s="60"/>
      <c r="U5" s="52" t="str">
        <f t="shared" ref="U5:U13" si="2">IF(V5="","",$C5)</f>
        <v/>
      </c>
      <c r="V5" s="61"/>
      <c r="W5" s="62"/>
      <c r="X5" s="57"/>
      <c r="Y5" s="57"/>
      <c r="Z5" s="57"/>
      <c r="AA5" s="58"/>
      <c r="AB5" s="59"/>
      <c r="AC5" s="60"/>
      <c r="AD5" s="63"/>
      <c r="AE5" s="65">
        <f t="shared" ref="AE5:AE13" si="3">IF(N5="",0,J5)</f>
        <v>0</v>
      </c>
      <c r="AF5" s="66">
        <f t="shared" ref="AF5:AF13" si="4">IF(W5="",0,AB5)</f>
        <v>0</v>
      </c>
      <c r="AG5" s="66" t="b">
        <f t="shared" ref="AG5:AG13" si="5">NOT(ISERROR((FIND("Seçmeli",E5))))</f>
        <v>0</v>
      </c>
      <c r="AH5" s="66" t="b">
        <f t="shared" ref="AH5:AH13" si="6">NOT(ISERROR((FIND("Seçmeli",N5))))</f>
        <v>0</v>
      </c>
      <c r="AI5" s="66" t="b">
        <f t="shared" ref="AI5:AI13" si="7">NOT(ISERROR((FIND("Seçmeli",W5))))</f>
        <v>0</v>
      </c>
      <c r="AJ5" s="66" t="b">
        <f t="shared" ref="AJ5:AJ13" si="8">NOT(ISERROR((FIND("Bölüm",E5))))</f>
        <v>0</v>
      </c>
      <c r="AK5" s="66" t="b">
        <f t="shared" ref="AK5:AK13" si="9">NOT(ISERROR((FIND("Bölüm",N5))))</f>
        <v>0</v>
      </c>
      <c r="AL5" s="66" t="b">
        <f t="shared" ref="AL5:AL13" si="10">NOT(ISERROR((FIND("Bölüm",W5))))</f>
        <v>0</v>
      </c>
      <c r="AM5" s="66" t="b">
        <f t="shared" ref="AM5:AM13" si="11">NOT(ISERROR((FIND("Fakülte",E5))))</f>
        <v>0</v>
      </c>
      <c r="AN5" s="66" t="b">
        <f t="shared" ref="AN5:AO5" si="12">NOT(ISERROR((FIND("Fakülte",N5))))</f>
        <v>0</v>
      </c>
      <c r="AO5" s="66" t="b">
        <f t="shared" si="12"/>
        <v>0</v>
      </c>
      <c r="AP5" s="66" t="b">
        <f t="shared" ref="AP5:AP13" si="13">NOT(ISERROR((FIND("Üniversite",E5))))</f>
        <v>0</v>
      </c>
      <c r="AQ5" s="66" t="b">
        <f t="shared" ref="AQ5:AQ13" si="14">NOT(ISERROR((FIND("Üniversite",N5))))</f>
        <v>0</v>
      </c>
      <c r="AR5" s="66" t="b">
        <f t="shared" ref="AR5:AR13" si="15">NOT(ISERROR((FIND("Üniversite",W5))))</f>
        <v>0</v>
      </c>
      <c r="AS5" s="66" t="b">
        <f t="shared" ref="AS5:AS13" si="16">NOT(ISERROR((FIND("Staj",E5))))</f>
        <v>0</v>
      </c>
      <c r="AT5" s="66" t="b">
        <f t="shared" ref="AT5:AT13" si="17">NOT(ISERROR((FIND("Staj",N5))))</f>
        <v>0</v>
      </c>
      <c r="AU5" s="56" t="b">
        <f t="shared" ref="AU5:AU13" si="18">NOT(ISERROR((FIND("Staj",W5))))</f>
        <v>0</v>
      </c>
      <c r="AV5" s="9"/>
    </row>
    <row r="6" spans="1:48" ht="14.25" customHeight="1" x14ac:dyDescent="0.3">
      <c r="A6" s="309"/>
      <c r="B6" s="306"/>
      <c r="C6" s="52" t="str">
        <f t="shared" ref="C6:C13" si="19">IF(D6="","",MAX(C$5:C5)+1)</f>
        <v/>
      </c>
      <c r="D6" s="61"/>
      <c r="E6" s="62"/>
      <c r="F6" s="57"/>
      <c r="G6" s="57"/>
      <c r="H6" s="57"/>
      <c r="I6" s="58"/>
      <c r="J6" s="59"/>
      <c r="K6" s="60"/>
      <c r="L6" s="52" t="str">
        <f t="shared" si="1"/>
        <v/>
      </c>
      <c r="M6" s="61"/>
      <c r="N6" s="62"/>
      <c r="O6" s="57"/>
      <c r="P6" s="57"/>
      <c r="Q6" s="57"/>
      <c r="R6" s="58"/>
      <c r="S6" s="59"/>
      <c r="T6" s="60"/>
      <c r="U6" s="52" t="str">
        <f t="shared" si="2"/>
        <v/>
      </c>
      <c r="V6" s="61"/>
      <c r="W6" s="62"/>
      <c r="X6" s="57"/>
      <c r="Y6" s="57"/>
      <c r="Z6" s="57"/>
      <c r="AA6" s="58"/>
      <c r="AB6" s="59"/>
      <c r="AC6" s="60"/>
      <c r="AD6" s="63"/>
      <c r="AE6" s="68">
        <f t="shared" si="3"/>
        <v>0</v>
      </c>
      <c r="AF6" s="63">
        <f t="shared" si="4"/>
        <v>0</v>
      </c>
      <c r="AG6" s="63" t="b">
        <f t="shared" si="5"/>
        <v>0</v>
      </c>
      <c r="AH6" s="63" t="b">
        <f t="shared" si="6"/>
        <v>0</v>
      </c>
      <c r="AI6" s="63" t="b">
        <f t="shared" si="7"/>
        <v>0</v>
      </c>
      <c r="AJ6" s="63" t="b">
        <f t="shared" si="8"/>
        <v>0</v>
      </c>
      <c r="AK6" s="63" t="b">
        <f t="shared" si="9"/>
        <v>0</v>
      </c>
      <c r="AL6" s="63" t="b">
        <f t="shared" si="10"/>
        <v>0</v>
      </c>
      <c r="AM6" s="63" t="b">
        <f t="shared" si="11"/>
        <v>0</v>
      </c>
      <c r="AN6" s="63" t="b">
        <f t="shared" ref="AN6:AO6" si="20">NOT(ISERROR((FIND("Fakülte",N6))))</f>
        <v>0</v>
      </c>
      <c r="AO6" s="63" t="b">
        <f t="shared" si="20"/>
        <v>0</v>
      </c>
      <c r="AP6" s="63" t="b">
        <f t="shared" si="13"/>
        <v>0</v>
      </c>
      <c r="AQ6" s="63" t="b">
        <f t="shared" si="14"/>
        <v>0</v>
      </c>
      <c r="AR6" s="63" t="b">
        <f t="shared" si="15"/>
        <v>0</v>
      </c>
      <c r="AS6" s="63" t="b">
        <f t="shared" si="16"/>
        <v>0</v>
      </c>
      <c r="AT6" s="63" t="b">
        <f t="shared" si="17"/>
        <v>0</v>
      </c>
      <c r="AU6" s="132" t="b">
        <f t="shared" si="18"/>
        <v>0</v>
      </c>
      <c r="AV6" s="9"/>
    </row>
    <row r="7" spans="1:48" ht="14.25" customHeight="1" x14ac:dyDescent="0.3">
      <c r="A7" s="309"/>
      <c r="B7" s="306"/>
      <c r="C7" s="52" t="str">
        <f t="shared" si="19"/>
        <v/>
      </c>
      <c r="D7" s="61"/>
      <c r="E7" s="62"/>
      <c r="F7" s="57"/>
      <c r="G7" s="57"/>
      <c r="H7" s="57"/>
      <c r="I7" s="58"/>
      <c r="J7" s="59"/>
      <c r="K7" s="60"/>
      <c r="L7" s="52" t="str">
        <f t="shared" si="1"/>
        <v/>
      </c>
      <c r="M7" s="61"/>
      <c r="N7" s="62"/>
      <c r="O7" s="57"/>
      <c r="P7" s="57"/>
      <c r="Q7" s="57"/>
      <c r="R7" s="58"/>
      <c r="S7" s="59"/>
      <c r="T7" s="60"/>
      <c r="U7" s="52" t="str">
        <f t="shared" si="2"/>
        <v/>
      </c>
      <c r="V7" s="61"/>
      <c r="W7" s="62"/>
      <c r="X7" s="57"/>
      <c r="Y7" s="57"/>
      <c r="Z7" s="57"/>
      <c r="AA7" s="58"/>
      <c r="AB7" s="59"/>
      <c r="AC7" s="60"/>
      <c r="AD7" s="63"/>
      <c r="AE7" s="68">
        <f t="shared" si="3"/>
        <v>0</v>
      </c>
      <c r="AF7" s="63">
        <f t="shared" si="4"/>
        <v>0</v>
      </c>
      <c r="AG7" s="63" t="b">
        <f t="shared" si="5"/>
        <v>0</v>
      </c>
      <c r="AH7" s="63" t="b">
        <f t="shared" si="6"/>
        <v>0</v>
      </c>
      <c r="AI7" s="63" t="b">
        <f t="shared" si="7"/>
        <v>0</v>
      </c>
      <c r="AJ7" s="63" t="b">
        <f t="shared" si="8"/>
        <v>0</v>
      </c>
      <c r="AK7" s="63" t="b">
        <f t="shared" si="9"/>
        <v>0</v>
      </c>
      <c r="AL7" s="63" t="b">
        <f t="shared" si="10"/>
        <v>0</v>
      </c>
      <c r="AM7" s="63" t="b">
        <f t="shared" si="11"/>
        <v>0</v>
      </c>
      <c r="AN7" s="63" t="b">
        <f t="shared" ref="AN7:AO7" si="21">NOT(ISERROR((FIND("Fakülte",N7))))</f>
        <v>0</v>
      </c>
      <c r="AO7" s="63" t="b">
        <f t="shared" si="21"/>
        <v>0</v>
      </c>
      <c r="AP7" s="63" t="b">
        <f t="shared" si="13"/>
        <v>0</v>
      </c>
      <c r="AQ7" s="63" t="b">
        <f t="shared" si="14"/>
        <v>0</v>
      </c>
      <c r="AR7" s="63" t="b">
        <f t="shared" si="15"/>
        <v>0</v>
      </c>
      <c r="AS7" s="63" t="b">
        <f t="shared" si="16"/>
        <v>0</v>
      </c>
      <c r="AT7" s="63" t="b">
        <f t="shared" si="17"/>
        <v>0</v>
      </c>
      <c r="AU7" s="132" t="b">
        <f t="shared" si="18"/>
        <v>0</v>
      </c>
      <c r="AV7" s="9"/>
    </row>
    <row r="8" spans="1:48" ht="14.25" customHeight="1" x14ac:dyDescent="0.3">
      <c r="A8" s="309"/>
      <c r="B8" s="306"/>
      <c r="C8" s="52" t="str">
        <f t="shared" si="19"/>
        <v/>
      </c>
      <c r="D8" s="61"/>
      <c r="E8" s="62"/>
      <c r="F8" s="57"/>
      <c r="G8" s="57"/>
      <c r="H8" s="57"/>
      <c r="I8" s="58"/>
      <c r="J8" s="59"/>
      <c r="K8" s="60"/>
      <c r="L8" s="52" t="str">
        <f t="shared" si="1"/>
        <v/>
      </c>
      <c r="M8" s="61"/>
      <c r="N8" s="62"/>
      <c r="O8" s="57"/>
      <c r="P8" s="57"/>
      <c r="Q8" s="57"/>
      <c r="R8" s="58"/>
      <c r="S8" s="59"/>
      <c r="T8" s="60"/>
      <c r="U8" s="52" t="str">
        <f t="shared" si="2"/>
        <v/>
      </c>
      <c r="V8" s="61"/>
      <c r="W8" s="62"/>
      <c r="X8" s="57"/>
      <c r="Y8" s="57"/>
      <c r="Z8" s="57"/>
      <c r="AA8" s="58"/>
      <c r="AB8" s="59"/>
      <c r="AC8" s="60"/>
      <c r="AD8" s="63"/>
      <c r="AE8" s="68">
        <f t="shared" si="3"/>
        <v>0</v>
      </c>
      <c r="AF8" s="63">
        <f t="shared" si="4"/>
        <v>0</v>
      </c>
      <c r="AG8" s="63" t="b">
        <f t="shared" si="5"/>
        <v>0</v>
      </c>
      <c r="AH8" s="63" t="b">
        <f t="shared" si="6"/>
        <v>0</v>
      </c>
      <c r="AI8" s="63" t="b">
        <f t="shared" si="7"/>
        <v>0</v>
      </c>
      <c r="AJ8" s="63" t="b">
        <f t="shared" si="8"/>
        <v>0</v>
      </c>
      <c r="AK8" s="63" t="b">
        <f t="shared" si="9"/>
        <v>0</v>
      </c>
      <c r="AL8" s="63" t="b">
        <f t="shared" si="10"/>
        <v>0</v>
      </c>
      <c r="AM8" s="63" t="b">
        <f t="shared" si="11"/>
        <v>0</v>
      </c>
      <c r="AN8" s="63" t="b">
        <f t="shared" ref="AN8:AO8" si="22">NOT(ISERROR((FIND("Fakülte",N8))))</f>
        <v>0</v>
      </c>
      <c r="AO8" s="63" t="b">
        <f t="shared" si="22"/>
        <v>0</v>
      </c>
      <c r="AP8" s="63" t="b">
        <f t="shared" si="13"/>
        <v>0</v>
      </c>
      <c r="AQ8" s="63" t="b">
        <f t="shared" si="14"/>
        <v>0</v>
      </c>
      <c r="AR8" s="63" t="b">
        <f t="shared" si="15"/>
        <v>0</v>
      </c>
      <c r="AS8" s="63" t="b">
        <f t="shared" si="16"/>
        <v>0</v>
      </c>
      <c r="AT8" s="63" t="b">
        <f t="shared" si="17"/>
        <v>0</v>
      </c>
      <c r="AU8" s="132" t="b">
        <f t="shared" si="18"/>
        <v>0</v>
      </c>
      <c r="AV8" s="9"/>
    </row>
    <row r="9" spans="1:48" ht="14.25" customHeight="1" x14ac:dyDescent="0.3">
      <c r="A9" s="309"/>
      <c r="B9" s="306"/>
      <c r="C9" s="52" t="str">
        <f t="shared" si="19"/>
        <v/>
      </c>
      <c r="D9" s="61"/>
      <c r="E9" s="62"/>
      <c r="F9" s="57"/>
      <c r="G9" s="57"/>
      <c r="H9" s="57"/>
      <c r="I9" s="58"/>
      <c r="J9" s="59"/>
      <c r="K9" s="60"/>
      <c r="L9" s="52" t="str">
        <f t="shared" si="1"/>
        <v/>
      </c>
      <c r="M9" s="61"/>
      <c r="N9" s="62"/>
      <c r="O9" s="57"/>
      <c r="P9" s="57"/>
      <c r="Q9" s="57"/>
      <c r="R9" s="58"/>
      <c r="S9" s="59"/>
      <c r="T9" s="60"/>
      <c r="U9" s="52" t="str">
        <f t="shared" si="2"/>
        <v/>
      </c>
      <c r="V9" s="61"/>
      <c r="W9" s="62"/>
      <c r="X9" s="57"/>
      <c r="Y9" s="57"/>
      <c r="Z9" s="57"/>
      <c r="AA9" s="58"/>
      <c r="AB9" s="59"/>
      <c r="AC9" s="60"/>
      <c r="AD9" s="63"/>
      <c r="AE9" s="68">
        <f t="shared" si="3"/>
        <v>0</v>
      </c>
      <c r="AF9" s="63">
        <f t="shared" si="4"/>
        <v>0</v>
      </c>
      <c r="AG9" s="63" t="b">
        <f t="shared" si="5"/>
        <v>0</v>
      </c>
      <c r="AH9" s="63" t="b">
        <f t="shared" si="6"/>
        <v>0</v>
      </c>
      <c r="AI9" s="63" t="b">
        <f t="shared" si="7"/>
        <v>0</v>
      </c>
      <c r="AJ9" s="63" t="b">
        <f t="shared" si="8"/>
        <v>0</v>
      </c>
      <c r="AK9" s="63" t="b">
        <f t="shared" si="9"/>
        <v>0</v>
      </c>
      <c r="AL9" s="63" t="b">
        <f t="shared" si="10"/>
        <v>0</v>
      </c>
      <c r="AM9" s="63" t="b">
        <f t="shared" si="11"/>
        <v>0</v>
      </c>
      <c r="AN9" s="63" t="b">
        <f t="shared" ref="AN9:AO9" si="23">NOT(ISERROR((FIND("Fakülte",N9))))</f>
        <v>0</v>
      </c>
      <c r="AO9" s="63" t="b">
        <f t="shared" si="23"/>
        <v>0</v>
      </c>
      <c r="AP9" s="63" t="b">
        <f t="shared" si="13"/>
        <v>0</v>
      </c>
      <c r="AQ9" s="63" t="b">
        <f t="shared" si="14"/>
        <v>0</v>
      </c>
      <c r="AR9" s="63" t="b">
        <f t="shared" si="15"/>
        <v>0</v>
      </c>
      <c r="AS9" s="63" t="b">
        <f t="shared" si="16"/>
        <v>0</v>
      </c>
      <c r="AT9" s="63" t="b">
        <f t="shared" si="17"/>
        <v>0</v>
      </c>
      <c r="AU9" s="132" t="b">
        <f t="shared" si="18"/>
        <v>0</v>
      </c>
      <c r="AV9" s="9"/>
    </row>
    <row r="10" spans="1:48" ht="14.25" customHeight="1" x14ac:dyDescent="0.3">
      <c r="A10" s="309"/>
      <c r="B10" s="306"/>
      <c r="C10" s="52" t="str">
        <f t="shared" si="19"/>
        <v/>
      </c>
      <c r="D10" s="61"/>
      <c r="E10" s="62"/>
      <c r="F10" s="57"/>
      <c r="G10" s="57"/>
      <c r="H10" s="57"/>
      <c r="I10" s="58"/>
      <c r="J10" s="59"/>
      <c r="K10" s="60"/>
      <c r="L10" s="52" t="str">
        <f t="shared" si="1"/>
        <v/>
      </c>
      <c r="M10" s="61"/>
      <c r="N10" s="62"/>
      <c r="O10" s="57"/>
      <c r="P10" s="57"/>
      <c r="Q10" s="57"/>
      <c r="R10" s="58"/>
      <c r="S10" s="59"/>
      <c r="T10" s="60"/>
      <c r="U10" s="52" t="str">
        <f t="shared" si="2"/>
        <v/>
      </c>
      <c r="V10" s="61"/>
      <c r="W10" s="62"/>
      <c r="X10" s="57"/>
      <c r="Y10" s="57"/>
      <c r="Z10" s="57"/>
      <c r="AA10" s="58"/>
      <c r="AB10" s="59"/>
      <c r="AC10" s="60"/>
      <c r="AD10" s="63"/>
      <c r="AE10" s="68">
        <f t="shared" si="3"/>
        <v>0</v>
      </c>
      <c r="AF10" s="63">
        <f t="shared" si="4"/>
        <v>0</v>
      </c>
      <c r="AG10" s="63" t="b">
        <f t="shared" si="5"/>
        <v>0</v>
      </c>
      <c r="AH10" s="63" t="b">
        <f t="shared" si="6"/>
        <v>0</v>
      </c>
      <c r="AI10" s="63" t="b">
        <f t="shared" si="7"/>
        <v>0</v>
      </c>
      <c r="AJ10" s="63" t="b">
        <f t="shared" si="8"/>
        <v>0</v>
      </c>
      <c r="AK10" s="63" t="b">
        <f t="shared" si="9"/>
        <v>0</v>
      </c>
      <c r="AL10" s="63" t="b">
        <f t="shared" si="10"/>
        <v>0</v>
      </c>
      <c r="AM10" s="63" t="b">
        <f t="shared" si="11"/>
        <v>0</v>
      </c>
      <c r="AN10" s="63" t="b">
        <f t="shared" ref="AN10:AO10" si="24">NOT(ISERROR((FIND("Fakülte",N10))))</f>
        <v>0</v>
      </c>
      <c r="AO10" s="63" t="b">
        <f t="shared" si="24"/>
        <v>0</v>
      </c>
      <c r="AP10" s="63" t="b">
        <f t="shared" si="13"/>
        <v>0</v>
      </c>
      <c r="AQ10" s="63" t="b">
        <f t="shared" si="14"/>
        <v>0</v>
      </c>
      <c r="AR10" s="63" t="b">
        <f t="shared" si="15"/>
        <v>0</v>
      </c>
      <c r="AS10" s="63" t="b">
        <f t="shared" si="16"/>
        <v>0</v>
      </c>
      <c r="AT10" s="63" t="b">
        <f t="shared" si="17"/>
        <v>0</v>
      </c>
      <c r="AU10" s="132" t="b">
        <f t="shared" si="18"/>
        <v>0</v>
      </c>
      <c r="AV10" s="9"/>
    </row>
    <row r="11" spans="1:48" ht="14.25" customHeight="1" x14ac:dyDescent="0.3">
      <c r="A11" s="309"/>
      <c r="B11" s="306"/>
      <c r="C11" s="52" t="str">
        <f t="shared" si="19"/>
        <v/>
      </c>
      <c r="D11" s="61"/>
      <c r="E11" s="62"/>
      <c r="F11" s="57"/>
      <c r="G11" s="57"/>
      <c r="H11" s="57"/>
      <c r="I11" s="58"/>
      <c r="J11" s="59"/>
      <c r="K11" s="60"/>
      <c r="L11" s="52" t="str">
        <f t="shared" si="1"/>
        <v/>
      </c>
      <c r="M11" s="61"/>
      <c r="N11" s="62"/>
      <c r="O11" s="57"/>
      <c r="P11" s="57"/>
      <c r="Q11" s="57"/>
      <c r="R11" s="58"/>
      <c r="S11" s="59"/>
      <c r="T11" s="60"/>
      <c r="U11" s="52" t="str">
        <f t="shared" si="2"/>
        <v/>
      </c>
      <c r="V11" s="61"/>
      <c r="W11" s="62"/>
      <c r="X11" s="57"/>
      <c r="Y11" s="57"/>
      <c r="Z11" s="57"/>
      <c r="AA11" s="58"/>
      <c r="AB11" s="59"/>
      <c r="AC11" s="60"/>
      <c r="AD11" s="63"/>
      <c r="AE11" s="68">
        <f t="shared" si="3"/>
        <v>0</v>
      </c>
      <c r="AF11" s="63">
        <f t="shared" si="4"/>
        <v>0</v>
      </c>
      <c r="AG11" s="63" t="b">
        <f t="shared" si="5"/>
        <v>0</v>
      </c>
      <c r="AH11" s="63" t="b">
        <f t="shared" si="6"/>
        <v>0</v>
      </c>
      <c r="AI11" s="63" t="b">
        <f t="shared" si="7"/>
        <v>0</v>
      </c>
      <c r="AJ11" s="63" t="b">
        <f t="shared" si="8"/>
        <v>0</v>
      </c>
      <c r="AK11" s="63" t="b">
        <f t="shared" si="9"/>
        <v>0</v>
      </c>
      <c r="AL11" s="63" t="b">
        <f t="shared" si="10"/>
        <v>0</v>
      </c>
      <c r="AM11" s="63" t="b">
        <f t="shared" si="11"/>
        <v>0</v>
      </c>
      <c r="AN11" s="63" t="b">
        <f t="shared" ref="AN11:AO11" si="25">NOT(ISERROR((FIND("Fakülte",N11))))</f>
        <v>0</v>
      </c>
      <c r="AO11" s="63" t="b">
        <f t="shared" si="25"/>
        <v>0</v>
      </c>
      <c r="AP11" s="63" t="b">
        <f t="shared" si="13"/>
        <v>0</v>
      </c>
      <c r="AQ11" s="63" t="b">
        <f t="shared" si="14"/>
        <v>0</v>
      </c>
      <c r="AR11" s="63" t="b">
        <f t="shared" si="15"/>
        <v>0</v>
      </c>
      <c r="AS11" s="63" t="b">
        <f t="shared" si="16"/>
        <v>0</v>
      </c>
      <c r="AT11" s="63" t="b">
        <f t="shared" si="17"/>
        <v>0</v>
      </c>
      <c r="AU11" s="132" t="b">
        <f t="shared" si="18"/>
        <v>0</v>
      </c>
      <c r="AV11" s="9"/>
    </row>
    <row r="12" spans="1:48" ht="14.25" customHeight="1" x14ac:dyDescent="0.3">
      <c r="A12" s="309"/>
      <c r="B12" s="306"/>
      <c r="C12" s="52" t="str">
        <f t="shared" si="19"/>
        <v/>
      </c>
      <c r="D12" s="61"/>
      <c r="E12" s="62"/>
      <c r="F12" s="57"/>
      <c r="G12" s="57"/>
      <c r="H12" s="57"/>
      <c r="I12" s="58"/>
      <c r="J12" s="59"/>
      <c r="K12" s="60"/>
      <c r="L12" s="52" t="str">
        <f t="shared" si="1"/>
        <v/>
      </c>
      <c r="M12" s="61"/>
      <c r="N12" s="62"/>
      <c r="O12" s="57"/>
      <c r="P12" s="57"/>
      <c r="Q12" s="57"/>
      <c r="R12" s="58"/>
      <c r="S12" s="59"/>
      <c r="T12" s="60"/>
      <c r="U12" s="52" t="str">
        <f t="shared" si="2"/>
        <v/>
      </c>
      <c r="V12" s="61"/>
      <c r="W12" s="62"/>
      <c r="X12" s="57"/>
      <c r="Y12" s="57"/>
      <c r="Z12" s="57"/>
      <c r="AA12" s="58"/>
      <c r="AB12" s="59"/>
      <c r="AC12" s="60"/>
      <c r="AD12" s="63"/>
      <c r="AE12" s="68">
        <f t="shared" si="3"/>
        <v>0</v>
      </c>
      <c r="AF12" s="63">
        <f t="shared" si="4"/>
        <v>0</v>
      </c>
      <c r="AG12" s="63" t="b">
        <f t="shared" si="5"/>
        <v>0</v>
      </c>
      <c r="AH12" s="63" t="b">
        <f t="shared" si="6"/>
        <v>0</v>
      </c>
      <c r="AI12" s="63" t="b">
        <f t="shared" si="7"/>
        <v>0</v>
      </c>
      <c r="AJ12" s="63" t="b">
        <f t="shared" si="8"/>
        <v>0</v>
      </c>
      <c r="AK12" s="63" t="b">
        <f t="shared" si="9"/>
        <v>0</v>
      </c>
      <c r="AL12" s="63" t="b">
        <f t="shared" si="10"/>
        <v>0</v>
      </c>
      <c r="AM12" s="63" t="b">
        <f t="shared" si="11"/>
        <v>0</v>
      </c>
      <c r="AN12" s="63" t="b">
        <f t="shared" ref="AN12:AO12" si="26">NOT(ISERROR((FIND("Fakülte",N12))))</f>
        <v>0</v>
      </c>
      <c r="AO12" s="63" t="b">
        <f t="shared" si="26"/>
        <v>0</v>
      </c>
      <c r="AP12" s="63" t="b">
        <f t="shared" si="13"/>
        <v>0</v>
      </c>
      <c r="AQ12" s="63" t="b">
        <f t="shared" si="14"/>
        <v>0</v>
      </c>
      <c r="AR12" s="63" t="b">
        <f t="shared" si="15"/>
        <v>0</v>
      </c>
      <c r="AS12" s="63" t="b">
        <f t="shared" si="16"/>
        <v>0</v>
      </c>
      <c r="AT12" s="63" t="b">
        <f t="shared" si="17"/>
        <v>0</v>
      </c>
      <c r="AU12" s="132" t="b">
        <f t="shared" si="18"/>
        <v>0</v>
      </c>
      <c r="AV12" s="9"/>
    </row>
    <row r="13" spans="1:48" ht="14.25" customHeight="1" x14ac:dyDescent="0.3">
      <c r="A13" s="309"/>
      <c r="B13" s="306"/>
      <c r="C13" s="52" t="str">
        <f t="shared" si="19"/>
        <v/>
      </c>
      <c r="D13" s="61"/>
      <c r="E13" s="62"/>
      <c r="F13" s="57"/>
      <c r="G13" s="57"/>
      <c r="H13" s="57"/>
      <c r="I13" s="58"/>
      <c r="J13" s="59"/>
      <c r="K13" s="60"/>
      <c r="L13" s="52" t="str">
        <f t="shared" si="1"/>
        <v/>
      </c>
      <c r="M13" s="61"/>
      <c r="N13" s="62"/>
      <c r="O13" s="57"/>
      <c r="P13" s="57"/>
      <c r="Q13" s="57"/>
      <c r="R13" s="58"/>
      <c r="S13" s="59"/>
      <c r="T13" s="60"/>
      <c r="U13" s="52" t="str">
        <f t="shared" si="2"/>
        <v/>
      </c>
      <c r="V13" s="61"/>
      <c r="W13" s="62"/>
      <c r="X13" s="57"/>
      <c r="Y13" s="57"/>
      <c r="Z13" s="57"/>
      <c r="AA13" s="58"/>
      <c r="AB13" s="59"/>
      <c r="AC13" s="60"/>
      <c r="AD13" s="63"/>
      <c r="AE13" s="70">
        <f t="shared" si="3"/>
        <v>0</v>
      </c>
      <c r="AF13" s="71">
        <f t="shared" si="4"/>
        <v>0</v>
      </c>
      <c r="AG13" s="71" t="b">
        <f t="shared" si="5"/>
        <v>0</v>
      </c>
      <c r="AH13" s="71" t="b">
        <f t="shared" si="6"/>
        <v>0</v>
      </c>
      <c r="AI13" s="71" t="b">
        <f t="shared" si="7"/>
        <v>0</v>
      </c>
      <c r="AJ13" s="71" t="b">
        <f t="shared" si="8"/>
        <v>0</v>
      </c>
      <c r="AK13" s="71" t="b">
        <f t="shared" si="9"/>
        <v>0</v>
      </c>
      <c r="AL13" s="71" t="b">
        <f t="shared" si="10"/>
        <v>0</v>
      </c>
      <c r="AM13" s="71" t="b">
        <f t="shared" si="11"/>
        <v>0</v>
      </c>
      <c r="AN13" s="71" t="b">
        <f t="shared" ref="AN13:AO13" si="27">NOT(ISERROR((FIND("Fakülte",N13))))</f>
        <v>0</v>
      </c>
      <c r="AO13" s="71" t="b">
        <f t="shared" si="27"/>
        <v>0</v>
      </c>
      <c r="AP13" s="71" t="b">
        <f t="shared" si="13"/>
        <v>0</v>
      </c>
      <c r="AQ13" s="71" t="b">
        <f t="shared" si="14"/>
        <v>0</v>
      </c>
      <c r="AR13" s="71" t="b">
        <f t="shared" si="15"/>
        <v>0</v>
      </c>
      <c r="AS13" s="71" t="b">
        <f t="shared" si="16"/>
        <v>0</v>
      </c>
      <c r="AT13" s="71" t="b">
        <f t="shared" si="17"/>
        <v>0</v>
      </c>
      <c r="AU13" s="133" t="b">
        <f t="shared" si="18"/>
        <v>0</v>
      </c>
      <c r="AV13" s="9"/>
    </row>
    <row r="14" spans="1:48" ht="14.25" customHeight="1" x14ac:dyDescent="0.3">
      <c r="A14" s="309"/>
      <c r="B14" s="306"/>
      <c r="C14" s="72"/>
      <c r="D14" s="73"/>
      <c r="E14" s="78" t="s">
        <v>40</v>
      </c>
      <c r="F14" s="74">
        <f t="shared" ref="F14:J14" si="28">+SUM(F5:F13)</f>
        <v>0</v>
      </c>
      <c r="G14" s="75">
        <f t="shared" si="28"/>
        <v>0</v>
      </c>
      <c r="H14" s="75">
        <f t="shared" si="28"/>
        <v>0</v>
      </c>
      <c r="I14" s="75">
        <f t="shared" si="28"/>
        <v>0</v>
      </c>
      <c r="J14" s="76">
        <f t="shared" si="28"/>
        <v>0</v>
      </c>
      <c r="K14" s="77"/>
      <c r="L14" s="72"/>
      <c r="M14" s="73"/>
      <c r="N14" s="78" t="s">
        <v>40</v>
      </c>
      <c r="O14" s="74">
        <f t="shared" ref="O14:S14" si="29">+SUM(O5:O13)</f>
        <v>0</v>
      </c>
      <c r="P14" s="75">
        <f t="shared" si="29"/>
        <v>0</v>
      </c>
      <c r="Q14" s="75">
        <f t="shared" si="29"/>
        <v>0</v>
      </c>
      <c r="R14" s="75">
        <f t="shared" si="29"/>
        <v>0</v>
      </c>
      <c r="S14" s="76">
        <f t="shared" si="29"/>
        <v>0</v>
      </c>
      <c r="T14" s="77"/>
      <c r="U14" s="72"/>
      <c r="V14" s="73"/>
      <c r="W14" s="78" t="s">
        <v>40</v>
      </c>
      <c r="X14" s="74">
        <f t="shared" ref="X14:AB14" si="30">+SUM(X5:X13)</f>
        <v>0</v>
      </c>
      <c r="Y14" s="75">
        <f t="shared" si="30"/>
        <v>0</v>
      </c>
      <c r="Z14" s="75">
        <f t="shared" si="30"/>
        <v>0</v>
      </c>
      <c r="AA14" s="75">
        <f t="shared" si="30"/>
        <v>0</v>
      </c>
      <c r="AB14" s="76">
        <f t="shared" si="30"/>
        <v>0</v>
      </c>
      <c r="AC14" s="77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9"/>
    </row>
    <row r="15" spans="1:48" ht="14.25" customHeight="1" x14ac:dyDescent="0.3">
      <c r="A15" s="309"/>
      <c r="B15" s="307"/>
      <c r="C15" s="86"/>
      <c r="D15" s="87"/>
      <c r="E15" s="88" t="s">
        <v>41</v>
      </c>
      <c r="F15" s="90">
        <f t="shared" ref="F15:J15" si="31">F14</f>
        <v>0</v>
      </c>
      <c r="G15" s="90">
        <f t="shared" si="31"/>
        <v>0</v>
      </c>
      <c r="H15" s="90">
        <f t="shared" si="31"/>
        <v>0</v>
      </c>
      <c r="I15" s="90">
        <f t="shared" si="31"/>
        <v>0</v>
      </c>
      <c r="J15" s="91">
        <f t="shared" si="31"/>
        <v>0</v>
      </c>
      <c r="K15" s="92"/>
      <c r="L15" s="86"/>
      <c r="M15" s="87"/>
      <c r="N15" s="88" t="s">
        <v>41</v>
      </c>
      <c r="O15" s="90">
        <f t="shared" ref="O15:S15" si="32">O14</f>
        <v>0</v>
      </c>
      <c r="P15" s="90">
        <f t="shared" si="32"/>
        <v>0</v>
      </c>
      <c r="Q15" s="90">
        <f t="shared" si="32"/>
        <v>0</v>
      </c>
      <c r="R15" s="90">
        <f t="shared" si="32"/>
        <v>0</v>
      </c>
      <c r="S15" s="91">
        <f t="shared" si="32"/>
        <v>0</v>
      </c>
      <c r="T15" s="92"/>
      <c r="U15" s="86"/>
      <c r="V15" s="87"/>
      <c r="W15" s="88" t="s">
        <v>41</v>
      </c>
      <c r="X15" s="90">
        <f t="shared" ref="X15:AB15" si="33">X14</f>
        <v>0</v>
      </c>
      <c r="Y15" s="90">
        <f t="shared" si="33"/>
        <v>0</v>
      </c>
      <c r="Z15" s="90">
        <f t="shared" si="33"/>
        <v>0</v>
      </c>
      <c r="AA15" s="90">
        <f t="shared" si="33"/>
        <v>0</v>
      </c>
      <c r="AB15" s="91">
        <f t="shared" si="33"/>
        <v>0</v>
      </c>
      <c r="AC15" s="92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9"/>
    </row>
    <row r="16" spans="1:48" ht="14.25" customHeight="1" x14ac:dyDescent="0.3">
      <c r="A16" s="309"/>
      <c r="B16" s="44">
        <v>2</v>
      </c>
      <c r="C16" s="45" t="s">
        <v>5</v>
      </c>
      <c r="D16" s="49" t="s">
        <v>6</v>
      </c>
      <c r="E16" s="49" t="s">
        <v>7</v>
      </c>
      <c r="F16" s="45" t="s">
        <v>8</v>
      </c>
      <c r="G16" s="45" t="s">
        <v>9</v>
      </c>
      <c r="H16" s="45" t="s">
        <v>10</v>
      </c>
      <c r="I16" s="45" t="s">
        <v>11</v>
      </c>
      <c r="J16" s="45" t="s">
        <v>3</v>
      </c>
      <c r="K16" s="48" t="s">
        <v>12</v>
      </c>
      <c r="L16" s="45" t="s">
        <v>5</v>
      </c>
      <c r="M16" s="49" t="s">
        <v>6</v>
      </c>
      <c r="N16" s="49" t="s">
        <v>7</v>
      </c>
      <c r="O16" s="45" t="s">
        <v>8</v>
      </c>
      <c r="P16" s="45" t="s">
        <v>9</v>
      </c>
      <c r="Q16" s="45" t="s">
        <v>10</v>
      </c>
      <c r="R16" s="45" t="s">
        <v>11</v>
      </c>
      <c r="S16" s="45" t="s">
        <v>3</v>
      </c>
      <c r="T16" s="48" t="s">
        <v>12</v>
      </c>
      <c r="U16" s="45" t="s">
        <v>5</v>
      </c>
      <c r="V16" s="49" t="s">
        <v>6</v>
      </c>
      <c r="W16" s="49" t="s">
        <v>7</v>
      </c>
      <c r="X16" s="45" t="s">
        <v>8</v>
      </c>
      <c r="Y16" s="45" t="s">
        <v>9</v>
      </c>
      <c r="Z16" s="45" t="s">
        <v>10</v>
      </c>
      <c r="AA16" s="45" t="s">
        <v>11</v>
      </c>
      <c r="AB16" s="45" t="s">
        <v>3</v>
      </c>
      <c r="AC16" s="48" t="s">
        <v>12</v>
      </c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1"/>
    </row>
    <row r="17" spans="1:48" ht="14.25" customHeight="1" x14ac:dyDescent="0.3">
      <c r="A17" s="309"/>
      <c r="B17" s="305" t="s">
        <v>42</v>
      </c>
      <c r="C17" s="52" t="str">
        <f>IF(D17="","",1)</f>
        <v/>
      </c>
      <c r="D17" s="61"/>
      <c r="E17" s="62"/>
      <c r="F17" s="57"/>
      <c r="G17" s="57"/>
      <c r="H17" s="57"/>
      <c r="I17" s="58"/>
      <c r="J17" s="59"/>
      <c r="K17" s="60"/>
      <c r="L17" s="52" t="str">
        <f t="shared" ref="L17:L25" si="34">IF(M17="","",$C17)</f>
        <v/>
      </c>
      <c r="M17" s="61"/>
      <c r="N17" s="62"/>
      <c r="O17" s="57"/>
      <c r="P17" s="57"/>
      <c r="Q17" s="57"/>
      <c r="R17" s="58"/>
      <c r="S17" s="59"/>
      <c r="T17" s="60"/>
      <c r="U17" s="52" t="str">
        <f t="shared" ref="U17:U25" si="35">IF(V17="","",$C17)</f>
        <v/>
      </c>
      <c r="V17" s="61"/>
      <c r="W17" s="62"/>
      <c r="X17" s="57"/>
      <c r="Y17" s="57"/>
      <c r="Z17" s="57"/>
      <c r="AA17" s="58"/>
      <c r="AB17" s="59"/>
      <c r="AC17" s="60"/>
      <c r="AD17" s="63"/>
      <c r="AE17" s="65">
        <f t="shared" ref="AE17:AE25" si="36">IF(N17="",0,J17)</f>
        <v>0</v>
      </c>
      <c r="AF17" s="66">
        <f t="shared" ref="AF17:AF25" si="37">IF(W17="",0,AB17)</f>
        <v>0</v>
      </c>
      <c r="AG17" s="66" t="b">
        <f t="shared" ref="AG17:AG25" si="38">NOT(ISERROR((FIND("Seçmeli",E17))))</f>
        <v>0</v>
      </c>
      <c r="AH17" s="66" t="b">
        <f t="shared" ref="AH17:AH25" si="39">NOT(ISERROR((FIND("Seçmeli",N17))))</f>
        <v>0</v>
      </c>
      <c r="AI17" s="66" t="b">
        <f t="shared" ref="AI17:AI25" si="40">NOT(ISERROR((FIND("Seçmeli",W17))))</f>
        <v>0</v>
      </c>
      <c r="AJ17" s="66" t="b">
        <f t="shared" ref="AJ17:AJ25" si="41">NOT(ISERROR((FIND("Bölüm",E17))))</f>
        <v>0</v>
      </c>
      <c r="AK17" s="66" t="b">
        <f t="shared" ref="AK17:AK25" si="42">NOT(ISERROR((FIND("Bölüm",N17))))</f>
        <v>0</v>
      </c>
      <c r="AL17" s="66" t="b">
        <f t="shared" ref="AL17:AL25" si="43">NOT(ISERROR((FIND("Bölüm",W17))))</f>
        <v>0</v>
      </c>
      <c r="AM17" s="66" t="b">
        <f t="shared" ref="AM17:AM25" si="44">NOT(ISERROR((FIND("Fakülte",E17))))</f>
        <v>0</v>
      </c>
      <c r="AN17" s="66" t="b">
        <f t="shared" ref="AN17:AO17" si="45">NOT(ISERROR((FIND("Fakülte",N17))))</f>
        <v>0</v>
      </c>
      <c r="AO17" s="66" t="b">
        <f t="shared" si="45"/>
        <v>0</v>
      </c>
      <c r="AP17" s="66" t="b">
        <f t="shared" ref="AP17:AP25" si="46">NOT(ISERROR((FIND("Üniversite",E17))))</f>
        <v>0</v>
      </c>
      <c r="AQ17" s="66" t="b">
        <f t="shared" ref="AQ17:AQ25" si="47">NOT(ISERROR((FIND("Üniversite",N17))))</f>
        <v>0</v>
      </c>
      <c r="AR17" s="66" t="b">
        <f t="shared" ref="AR17:AR25" si="48">NOT(ISERROR((FIND("Üniversite",W17))))</f>
        <v>0</v>
      </c>
      <c r="AS17" s="66" t="b">
        <f t="shared" ref="AS17:AS25" si="49">NOT(ISERROR((FIND("Staj",E17))))</f>
        <v>0</v>
      </c>
      <c r="AT17" s="66" t="b">
        <f t="shared" ref="AT17:AT25" si="50">NOT(ISERROR((FIND("Staj",N17))))</f>
        <v>0</v>
      </c>
      <c r="AU17" s="56" t="b">
        <f t="shared" ref="AU17:AU25" si="51">NOT(ISERROR((FIND("Staj",W17))))</f>
        <v>0</v>
      </c>
      <c r="AV17" s="9"/>
    </row>
    <row r="18" spans="1:48" ht="14.25" customHeight="1" x14ac:dyDescent="0.3">
      <c r="A18" s="309"/>
      <c r="B18" s="306"/>
      <c r="C18" s="52" t="str">
        <f t="shared" ref="C18:C25" si="52">IF(D18="","",MAX(C$17:C17)+1)</f>
        <v/>
      </c>
      <c r="D18" s="61"/>
      <c r="E18" s="62"/>
      <c r="F18" s="57"/>
      <c r="G18" s="57"/>
      <c r="H18" s="57"/>
      <c r="I18" s="58"/>
      <c r="J18" s="59"/>
      <c r="K18" s="60"/>
      <c r="L18" s="52" t="str">
        <f t="shared" si="34"/>
        <v/>
      </c>
      <c r="M18" s="61"/>
      <c r="N18" s="62"/>
      <c r="O18" s="57"/>
      <c r="P18" s="57"/>
      <c r="Q18" s="57"/>
      <c r="R18" s="58"/>
      <c r="S18" s="59"/>
      <c r="T18" s="60"/>
      <c r="U18" s="52" t="str">
        <f t="shared" si="35"/>
        <v/>
      </c>
      <c r="V18" s="61"/>
      <c r="W18" s="62"/>
      <c r="X18" s="57"/>
      <c r="Y18" s="57"/>
      <c r="Z18" s="57"/>
      <c r="AA18" s="58"/>
      <c r="AB18" s="59"/>
      <c r="AC18" s="60"/>
      <c r="AD18" s="63"/>
      <c r="AE18" s="68">
        <f t="shared" si="36"/>
        <v>0</v>
      </c>
      <c r="AF18" s="63">
        <f t="shared" si="37"/>
        <v>0</v>
      </c>
      <c r="AG18" s="63" t="b">
        <f t="shared" si="38"/>
        <v>0</v>
      </c>
      <c r="AH18" s="63" t="b">
        <f t="shared" si="39"/>
        <v>0</v>
      </c>
      <c r="AI18" s="63" t="b">
        <f t="shared" si="40"/>
        <v>0</v>
      </c>
      <c r="AJ18" s="63" t="b">
        <f t="shared" si="41"/>
        <v>0</v>
      </c>
      <c r="AK18" s="63" t="b">
        <f t="shared" si="42"/>
        <v>0</v>
      </c>
      <c r="AL18" s="63" t="b">
        <f t="shared" si="43"/>
        <v>0</v>
      </c>
      <c r="AM18" s="63" t="b">
        <f t="shared" si="44"/>
        <v>0</v>
      </c>
      <c r="AN18" s="63" t="b">
        <f t="shared" ref="AN18:AO18" si="53">NOT(ISERROR((FIND("Fakülte",N18))))</f>
        <v>0</v>
      </c>
      <c r="AO18" s="63" t="b">
        <f t="shared" si="53"/>
        <v>0</v>
      </c>
      <c r="AP18" s="63" t="b">
        <f t="shared" si="46"/>
        <v>0</v>
      </c>
      <c r="AQ18" s="63" t="b">
        <f t="shared" si="47"/>
        <v>0</v>
      </c>
      <c r="AR18" s="63" t="b">
        <f t="shared" si="48"/>
        <v>0</v>
      </c>
      <c r="AS18" s="63" t="b">
        <f t="shared" si="49"/>
        <v>0</v>
      </c>
      <c r="AT18" s="63" t="b">
        <f t="shared" si="50"/>
        <v>0</v>
      </c>
      <c r="AU18" s="132" t="b">
        <f t="shared" si="51"/>
        <v>0</v>
      </c>
      <c r="AV18" s="9"/>
    </row>
    <row r="19" spans="1:48" ht="14.25" customHeight="1" x14ac:dyDescent="0.3">
      <c r="A19" s="309"/>
      <c r="B19" s="306"/>
      <c r="C19" s="52" t="str">
        <f t="shared" si="52"/>
        <v/>
      </c>
      <c r="D19" s="61"/>
      <c r="E19" s="62"/>
      <c r="F19" s="57"/>
      <c r="G19" s="57"/>
      <c r="H19" s="57"/>
      <c r="I19" s="58"/>
      <c r="J19" s="59"/>
      <c r="K19" s="60"/>
      <c r="L19" s="52" t="str">
        <f t="shared" si="34"/>
        <v/>
      </c>
      <c r="M19" s="61"/>
      <c r="N19" s="62"/>
      <c r="O19" s="57"/>
      <c r="P19" s="57"/>
      <c r="Q19" s="57"/>
      <c r="R19" s="58"/>
      <c r="S19" s="59"/>
      <c r="T19" s="60"/>
      <c r="U19" s="52" t="str">
        <f t="shared" si="35"/>
        <v/>
      </c>
      <c r="V19" s="61"/>
      <c r="W19" s="62"/>
      <c r="X19" s="57"/>
      <c r="Y19" s="57"/>
      <c r="Z19" s="57"/>
      <c r="AA19" s="58"/>
      <c r="AB19" s="59"/>
      <c r="AC19" s="60"/>
      <c r="AD19" s="63"/>
      <c r="AE19" s="68">
        <f t="shared" si="36"/>
        <v>0</v>
      </c>
      <c r="AF19" s="63">
        <f t="shared" si="37"/>
        <v>0</v>
      </c>
      <c r="AG19" s="63" t="b">
        <f t="shared" si="38"/>
        <v>0</v>
      </c>
      <c r="AH19" s="63" t="b">
        <f t="shared" si="39"/>
        <v>0</v>
      </c>
      <c r="AI19" s="63" t="b">
        <f t="shared" si="40"/>
        <v>0</v>
      </c>
      <c r="AJ19" s="63" t="b">
        <f t="shared" si="41"/>
        <v>0</v>
      </c>
      <c r="AK19" s="63" t="b">
        <f t="shared" si="42"/>
        <v>0</v>
      </c>
      <c r="AL19" s="63" t="b">
        <f t="shared" si="43"/>
        <v>0</v>
      </c>
      <c r="AM19" s="63" t="b">
        <f t="shared" si="44"/>
        <v>0</v>
      </c>
      <c r="AN19" s="63" t="b">
        <f t="shared" ref="AN19:AO19" si="54">NOT(ISERROR((FIND("Fakülte",N19))))</f>
        <v>0</v>
      </c>
      <c r="AO19" s="63" t="b">
        <f t="shared" si="54"/>
        <v>0</v>
      </c>
      <c r="AP19" s="63" t="b">
        <f t="shared" si="46"/>
        <v>0</v>
      </c>
      <c r="AQ19" s="63" t="b">
        <f t="shared" si="47"/>
        <v>0</v>
      </c>
      <c r="AR19" s="63" t="b">
        <f t="shared" si="48"/>
        <v>0</v>
      </c>
      <c r="AS19" s="63" t="b">
        <f t="shared" si="49"/>
        <v>0</v>
      </c>
      <c r="AT19" s="63" t="b">
        <f t="shared" si="50"/>
        <v>0</v>
      </c>
      <c r="AU19" s="132" t="b">
        <f t="shared" si="51"/>
        <v>0</v>
      </c>
      <c r="AV19" s="9"/>
    </row>
    <row r="20" spans="1:48" ht="14.25" customHeight="1" x14ac:dyDescent="0.3">
      <c r="A20" s="309"/>
      <c r="B20" s="306"/>
      <c r="C20" s="52" t="str">
        <f t="shared" si="52"/>
        <v/>
      </c>
      <c r="D20" s="61"/>
      <c r="E20" s="62"/>
      <c r="F20" s="57"/>
      <c r="G20" s="57"/>
      <c r="H20" s="57"/>
      <c r="I20" s="58"/>
      <c r="J20" s="59"/>
      <c r="K20" s="60"/>
      <c r="L20" s="52" t="str">
        <f t="shared" si="34"/>
        <v/>
      </c>
      <c r="M20" s="61"/>
      <c r="N20" s="62"/>
      <c r="O20" s="57"/>
      <c r="P20" s="57"/>
      <c r="Q20" s="57"/>
      <c r="R20" s="58"/>
      <c r="S20" s="59"/>
      <c r="T20" s="60"/>
      <c r="U20" s="52" t="str">
        <f t="shared" si="35"/>
        <v/>
      </c>
      <c r="V20" s="61"/>
      <c r="W20" s="62"/>
      <c r="X20" s="57"/>
      <c r="Y20" s="57"/>
      <c r="Z20" s="57"/>
      <c r="AA20" s="58"/>
      <c r="AB20" s="59"/>
      <c r="AC20" s="60"/>
      <c r="AD20" s="63"/>
      <c r="AE20" s="68">
        <f t="shared" si="36"/>
        <v>0</v>
      </c>
      <c r="AF20" s="63">
        <f t="shared" si="37"/>
        <v>0</v>
      </c>
      <c r="AG20" s="63" t="b">
        <f t="shared" si="38"/>
        <v>0</v>
      </c>
      <c r="AH20" s="63" t="b">
        <f t="shared" si="39"/>
        <v>0</v>
      </c>
      <c r="AI20" s="63" t="b">
        <f t="shared" si="40"/>
        <v>0</v>
      </c>
      <c r="AJ20" s="63" t="b">
        <f t="shared" si="41"/>
        <v>0</v>
      </c>
      <c r="AK20" s="63" t="b">
        <f t="shared" si="42"/>
        <v>0</v>
      </c>
      <c r="AL20" s="63" t="b">
        <f t="shared" si="43"/>
        <v>0</v>
      </c>
      <c r="AM20" s="63" t="b">
        <f t="shared" si="44"/>
        <v>0</v>
      </c>
      <c r="AN20" s="63" t="b">
        <f t="shared" ref="AN20:AO20" si="55">NOT(ISERROR((FIND("Fakülte",N20))))</f>
        <v>0</v>
      </c>
      <c r="AO20" s="63" t="b">
        <f t="shared" si="55"/>
        <v>0</v>
      </c>
      <c r="AP20" s="63" t="b">
        <f t="shared" si="46"/>
        <v>0</v>
      </c>
      <c r="AQ20" s="63" t="b">
        <f t="shared" si="47"/>
        <v>0</v>
      </c>
      <c r="AR20" s="63" t="b">
        <f t="shared" si="48"/>
        <v>0</v>
      </c>
      <c r="AS20" s="63" t="b">
        <f t="shared" si="49"/>
        <v>0</v>
      </c>
      <c r="AT20" s="63" t="b">
        <f t="shared" si="50"/>
        <v>0</v>
      </c>
      <c r="AU20" s="132" t="b">
        <f t="shared" si="51"/>
        <v>0</v>
      </c>
      <c r="AV20" s="9"/>
    </row>
    <row r="21" spans="1:48" ht="14.25" customHeight="1" x14ac:dyDescent="0.3">
      <c r="A21" s="309"/>
      <c r="B21" s="306"/>
      <c r="C21" s="52" t="str">
        <f t="shared" si="52"/>
        <v/>
      </c>
      <c r="D21" s="61"/>
      <c r="E21" s="62"/>
      <c r="F21" s="57"/>
      <c r="G21" s="57"/>
      <c r="H21" s="57"/>
      <c r="I21" s="58"/>
      <c r="J21" s="59"/>
      <c r="K21" s="60"/>
      <c r="L21" s="52" t="str">
        <f t="shared" si="34"/>
        <v/>
      </c>
      <c r="M21" s="61"/>
      <c r="N21" s="62"/>
      <c r="O21" s="57"/>
      <c r="P21" s="57"/>
      <c r="Q21" s="57"/>
      <c r="R21" s="58"/>
      <c r="S21" s="59"/>
      <c r="T21" s="60"/>
      <c r="U21" s="52" t="str">
        <f t="shared" si="35"/>
        <v/>
      </c>
      <c r="V21" s="61"/>
      <c r="W21" s="62"/>
      <c r="X21" s="57"/>
      <c r="Y21" s="57"/>
      <c r="Z21" s="57"/>
      <c r="AA21" s="58"/>
      <c r="AB21" s="59"/>
      <c r="AC21" s="60"/>
      <c r="AD21" s="63"/>
      <c r="AE21" s="68">
        <f t="shared" si="36"/>
        <v>0</v>
      </c>
      <c r="AF21" s="63">
        <f t="shared" si="37"/>
        <v>0</v>
      </c>
      <c r="AG21" s="63" t="b">
        <f t="shared" si="38"/>
        <v>0</v>
      </c>
      <c r="AH21" s="63" t="b">
        <f t="shared" si="39"/>
        <v>0</v>
      </c>
      <c r="AI21" s="63" t="b">
        <f t="shared" si="40"/>
        <v>0</v>
      </c>
      <c r="AJ21" s="63" t="b">
        <f t="shared" si="41"/>
        <v>0</v>
      </c>
      <c r="AK21" s="63" t="b">
        <f t="shared" si="42"/>
        <v>0</v>
      </c>
      <c r="AL21" s="63" t="b">
        <f t="shared" si="43"/>
        <v>0</v>
      </c>
      <c r="AM21" s="63" t="b">
        <f t="shared" si="44"/>
        <v>0</v>
      </c>
      <c r="AN21" s="63" t="b">
        <f t="shared" ref="AN21:AO21" si="56">NOT(ISERROR((FIND("Fakülte",N21))))</f>
        <v>0</v>
      </c>
      <c r="AO21" s="63" t="b">
        <f t="shared" si="56"/>
        <v>0</v>
      </c>
      <c r="AP21" s="63" t="b">
        <f t="shared" si="46"/>
        <v>0</v>
      </c>
      <c r="AQ21" s="63" t="b">
        <f t="shared" si="47"/>
        <v>0</v>
      </c>
      <c r="AR21" s="63" t="b">
        <f t="shared" si="48"/>
        <v>0</v>
      </c>
      <c r="AS21" s="63" t="b">
        <f t="shared" si="49"/>
        <v>0</v>
      </c>
      <c r="AT21" s="63" t="b">
        <f t="shared" si="50"/>
        <v>0</v>
      </c>
      <c r="AU21" s="132" t="b">
        <f t="shared" si="51"/>
        <v>0</v>
      </c>
      <c r="AV21" s="9"/>
    </row>
    <row r="22" spans="1:48" ht="14.25" customHeight="1" x14ac:dyDescent="0.3">
      <c r="A22" s="309"/>
      <c r="B22" s="306"/>
      <c r="C22" s="52" t="str">
        <f t="shared" si="52"/>
        <v/>
      </c>
      <c r="D22" s="61"/>
      <c r="E22" s="62"/>
      <c r="F22" s="57"/>
      <c r="G22" s="57"/>
      <c r="H22" s="57"/>
      <c r="I22" s="58"/>
      <c r="J22" s="59"/>
      <c r="K22" s="60"/>
      <c r="L22" s="52" t="str">
        <f t="shared" si="34"/>
        <v/>
      </c>
      <c r="M22" s="61"/>
      <c r="N22" s="62"/>
      <c r="O22" s="57"/>
      <c r="P22" s="57"/>
      <c r="Q22" s="57"/>
      <c r="R22" s="58"/>
      <c r="S22" s="59"/>
      <c r="T22" s="60"/>
      <c r="U22" s="52" t="str">
        <f t="shared" si="35"/>
        <v/>
      </c>
      <c r="V22" s="61"/>
      <c r="W22" s="62"/>
      <c r="X22" s="57"/>
      <c r="Y22" s="57"/>
      <c r="Z22" s="57"/>
      <c r="AA22" s="58"/>
      <c r="AB22" s="59"/>
      <c r="AC22" s="60"/>
      <c r="AD22" s="63"/>
      <c r="AE22" s="68">
        <f t="shared" si="36"/>
        <v>0</v>
      </c>
      <c r="AF22" s="63">
        <f t="shared" si="37"/>
        <v>0</v>
      </c>
      <c r="AG22" s="63" t="b">
        <f t="shared" si="38"/>
        <v>0</v>
      </c>
      <c r="AH22" s="63" t="b">
        <f t="shared" si="39"/>
        <v>0</v>
      </c>
      <c r="AI22" s="63" t="b">
        <f t="shared" si="40"/>
        <v>0</v>
      </c>
      <c r="AJ22" s="63" t="b">
        <f t="shared" si="41"/>
        <v>0</v>
      </c>
      <c r="AK22" s="63" t="b">
        <f t="shared" si="42"/>
        <v>0</v>
      </c>
      <c r="AL22" s="63" t="b">
        <f t="shared" si="43"/>
        <v>0</v>
      </c>
      <c r="AM22" s="63" t="b">
        <f t="shared" si="44"/>
        <v>0</v>
      </c>
      <c r="AN22" s="63" t="b">
        <f t="shared" ref="AN22:AO22" si="57">NOT(ISERROR((FIND("Fakülte",N22))))</f>
        <v>0</v>
      </c>
      <c r="AO22" s="63" t="b">
        <f t="shared" si="57"/>
        <v>0</v>
      </c>
      <c r="AP22" s="63" t="b">
        <f t="shared" si="46"/>
        <v>0</v>
      </c>
      <c r="AQ22" s="63" t="b">
        <f t="shared" si="47"/>
        <v>0</v>
      </c>
      <c r="AR22" s="63" t="b">
        <f t="shared" si="48"/>
        <v>0</v>
      </c>
      <c r="AS22" s="63" t="b">
        <f t="shared" si="49"/>
        <v>0</v>
      </c>
      <c r="AT22" s="63" t="b">
        <f t="shared" si="50"/>
        <v>0</v>
      </c>
      <c r="AU22" s="132" t="b">
        <f t="shared" si="51"/>
        <v>0</v>
      </c>
      <c r="AV22" s="9"/>
    </row>
    <row r="23" spans="1:48" ht="14.25" customHeight="1" x14ac:dyDescent="0.3">
      <c r="A23" s="309"/>
      <c r="B23" s="306"/>
      <c r="C23" s="52" t="str">
        <f t="shared" si="52"/>
        <v/>
      </c>
      <c r="D23" s="61"/>
      <c r="E23" s="62"/>
      <c r="F23" s="57"/>
      <c r="G23" s="57"/>
      <c r="H23" s="57"/>
      <c r="I23" s="58"/>
      <c r="J23" s="59"/>
      <c r="K23" s="60"/>
      <c r="L23" s="52" t="str">
        <f t="shared" si="34"/>
        <v/>
      </c>
      <c r="M23" s="61"/>
      <c r="N23" s="62"/>
      <c r="O23" s="57"/>
      <c r="P23" s="57"/>
      <c r="Q23" s="57"/>
      <c r="R23" s="58"/>
      <c r="S23" s="59"/>
      <c r="T23" s="60"/>
      <c r="U23" s="52" t="str">
        <f t="shared" si="35"/>
        <v/>
      </c>
      <c r="V23" s="61"/>
      <c r="W23" s="62"/>
      <c r="X23" s="57"/>
      <c r="Y23" s="57"/>
      <c r="Z23" s="57"/>
      <c r="AA23" s="58"/>
      <c r="AB23" s="59"/>
      <c r="AC23" s="60"/>
      <c r="AD23" s="63"/>
      <c r="AE23" s="68">
        <f t="shared" si="36"/>
        <v>0</v>
      </c>
      <c r="AF23" s="63">
        <f t="shared" si="37"/>
        <v>0</v>
      </c>
      <c r="AG23" s="63" t="b">
        <f t="shared" si="38"/>
        <v>0</v>
      </c>
      <c r="AH23" s="63" t="b">
        <f t="shared" si="39"/>
        <v>0</v>
      </c>
      <c r="AI23" s="63" t="b">
        <f t="shared" si="40"/>
        <v>0</v>
      </c>
      <c r="AJ23" s="63" t="b">
        <f t="shared" si="41"/>
        <v>0</v>
      </c>
      <c r="AK23" s="63" t="b">
        <f t="shared" si="42"/>
        <v>0</v>
      </c>
      <c r="AL23" s="63" t="b">
        <f t="shared" si="43"/>
        <v>0</v>
      </c>
      <c r="AM23" s="63" t="b">
        <f t="shared" si="44"/>
        <v>0</v>
      </c>
      <c r="AN23" s="63" t="b">
        <f t="shared" ref="AN23:AO23" si="58">NOT(ISERROR((FIND("Fakülte",N23))))</f>
        <v>0</v>
      </c>
      <c r="AO23" s="63" t="b">
        <f t="shared" si="58"/>
        <v>0</v>
      </c>
      <c r="AP23" s="63" t="b">
        <f t="shared" si="46"/>
        <v>0</v>
      </c>
      <c r="AQ23" s="63" t="b">
        <f t="shared" si="47"/>
        <v>0</v>
      </c>
      <c r="AR23" s="63" t="b">
        <f t="shared" si="48"/>
        <v>0</v>
      </c>
      <c r="AS23" s="63" t="b">
        <f t="shared" si="49"/>
        <v>0</v>
      </c>
      <c r="AT23" s="63" t="b">
        <f t="shared" si="50"/>
        <v>0</v>
      </c>
      <c r="AU23" s="132" t="b">
        <f t="shared" si="51"/>
        <v>0</v>
      </c>
      <c r="AV23" s="9"/>
    </row>
    <row r="24" spans="1:48" ht="14.25" customHeight="1" x14ac:dyDescent="0.3">
      <c r="A24" s="309"/>
      <c r="B24" s="306"/>
      <c r="C24" s="52" t="str">
        <f t="shared" si="52"/>
        <v/>
      </c>
      <c r="D24" s="61"/>
      <c r="E24" s="62"/>
      <c r="F24" s="57"/>
      <c r="G24" s="57"/>
      <c r="H24" s="57"/>
      <c r="I24" s="58"/>
      <c r="J24" s="59"/>
      <c r="K24" s="60"/>
      <c r="L24" s="52" t="str">
        <f t="shared" si="34"/>
        <v/>
      </c>
      <c r="M24" s="61"/>
      <c r="N24" s="62"/>
      <c r="O24" s="57"/>
      <c r="P24" s="57"/>
      <c r="Q24" s="57"/>
      <c r="R24" s="58"/>
      <c r="S24" s="59"/>
      <c r="T24" s="60"/>
      <c r="U24" s="52" t="str">
        <f t="shared" si="35"/>
        <v/>
      </c>
      <c r="V24" s="61"/>
      <c r="W24" s="62"/>
      <c r="X24" s="57"/>
      <c r="Y24" s="57"/>
      <c r="Z24" s="57"/>
      <c r="AA24" s="58"/>
      <c r="AB24" s="59"/>
      <c r="AC24" s="60"/>
      <c r="AD24" s="63"/>
      <c r="AE24" s="68">
        <f t="shared" si="36"/>
        <v>0</v>
      </c>
      <c r="AF24" s="63">
        <f t="shared" si="37"/>
        <v>0</v>
      </c>
      <c r="AG24" s="63" t="b">
        <f t="shared" si="38"/>
        <v>0</v>
      </c>
      <c r="AH24" s="63" t="b">
        <f t="shared" si="39"/>
        <v>0</v>
      </c>
      <c r="AI24" s="63" t="b">
        <f t="shared" si="40"/>
        <v>0</v>
      </c>
      <c r="AJ24" s="63" t="b">
        <f t="shared" si="41"/>
        <v>0</v>
      </c>
      <c r="AK24" s="63" t="b">
        <f t="shared" si="42"/>
        <v>0</v>
      </c>
      <c r="AL24" s="63" t="b">
        <f t="shared" si="43"/>
        <v>0</v>
      </c>
      <c r="AM24" s="63" t="b">
        <f t="shared" si="44"/>
        <v>0</v>
      </c>
      <c r="AN24" s="63" t="b">
        <f t="shared" ref="AN24:AO24" si="59">NOT(ISERROR((FIND("Fakülte",N24))))</f>
        <v>0</v>
      </c>
      <c r="AO24" s="63" t="b">
        <f t="shared" si="59"/>
        <v>0</v>
      </c>
      <c r="AP24" s="63" t="b">
        <f t="shared" si="46"/>
        <v>0</v>
      </c>
      <c r="AQ24" s="63" t="b">
        <f t="shared" si="47"/>
        <v>0</v>
      </c>
      <c r="AR24" s="63" t="b">
        <f t="shared" si="48"/>
        <v>0</v>
      </c>
      <c r="AS24" s="63" t="b">
        <f t="shared" si="49"/>
        <v>0</v>
      </c>
      <c r="AT24" s="63" t="b">
        <f t="shared" si="50"/>
        <v>0</v>
      </c>
      <c r="AU24" s="132" t="b">
        <f t="shared" si="51"/>
        <v>0</v>
      </c>
      <c r="AV24" s="9"/>
    </row>
    <row r="25" spans="1:48" ht="14.25" customHeight="1" x14ac:dyDescent="0.3">
      <c r="A25" s="309"/>
      <c r="B25" s="306"/>
      <c r="C25" s="52" t="str">
        <f t="shared" si="52"/>
        <v/>
      </c>
      <c r="D25" s="61"/>
      <c r="E25" s="62"/>
      <c r="F25" s="57"/>
      <c r="G25" s="57"/>
      <c r="H25" s="57"/>
      <c r="I25" s="58" t="str">
        <f>IF(E25="","",SUM(F25,SUM(G25,H25)/2))</f>
        <v/>
      </c>
      <c r="J25" s="59"/>
      <c r="K25" s="60"/>
      <c r="L25" s="52" t="str">
        <f t="shared" si="34"/>
        <v/>
      </c>
      <c r="M25" s="61"/>
      <c r="N25" s="62"/>
      <c r="O25" s="57"/>
      <c r="P25" s="57"/>
      <c r="Q25" s="57"/>
      <c r="R25" s="58"/>
      <c r="S25" s="59"/>
      <c r="T25" s="60"/>
      <c r="U25" s="52" t="str">
        <f t="shared" si="35"/>
        <v/>
      </c>
      <c r="V25" s="61"/>
      <c r="W25" s="62"/>
      <c r="X25" s="57"/>
      <c r="Y25" s="57"/>
      <c r="Z25" s="57"/>
      <c r="AA25" s="58"/>
      <c r="AB25" s="59"/>
      <c r="AC25" s="60"/>
      <c r="AD25" s="63"/>
      <c r="AE25" s="70">
        <f t="shared" si="36"/>
        <v>0</v>
      </c>
      <c r="AF25" s="71">
        <f t="shared" si="37"/>
        <v>0</v>
      </c>
      <c r="AG25" s="71" t="b">
        <f t="shared" si="38"/>
        <v>0</v>
      </c>
      <c r="AH25" s="71" t="b">
        <f t="shared" si="39"/>
        <v>0</v>
      </c>
      <c r="AI25" s="71" t="b">
        <f t="shared" si="40"/>
        <v>0</v>
      </c>
      <c r="AJ25" s="71" t="b">
        <f t="shared" si="41"/>
        <v>0</v>
      </c>
      <c r="AK25" s="71" t="b">
        <f t="shared" si="42"/>
        <v>0</v>
      </c>
      <c r="AL25" s="71" t="b">
        <f t="shared" si="43"/>
        <v>0</v>
      </c>
      <c r="AM25" s="71" t="b">
        <f t="shared" si="44"/>
        <v>0</v>
      </c>
      <c r="AN25" s="71" t="b">
        <f t="shared" ref="AN25:AO25" si="60">NOT(ISERROR((FIND("Fakülte",N25))))</f>
        <v>0</v>
      </c>
      <c r="AO25" s="71" t="b">
        <f t="shared" si="60"/>
        <v>0</v>
      </c>
      <c r="AP25" s="71" t="b">
        <f t="shared" si="46"/>
        <v>0</v>
      </c>
      <c r="AQ25" s="71" t="b">
        <f t="shared" si="47"/>
        <v>0</v>
      </c>
      <c r="AR25" s="71" t="b">
        <f t="shared" si="48"/>
        <v>0</v>
      </c>
      <c r="AS25" s="71" t="b">
        <f t="shared" si="49"/>
        <v>0</v>
      </c>
      <c r="AT25" s="71" t="b">
        <f t="shared" si="50"/>
        <v>0</v>
      </c>
      <c r="AU25" s="133" t="b">
        <f t="shared" si="51"/>
        <v>0</v>
      </c>
      <c r="AV25" s="9"/>
    </row>
    <row r="26" spans="1:48" ht="14.25" customHeight="1" x14ac:dyDescent="0.3">
      <c r="A26" s="309"/>
      <c r="B26" s="306"/>
      <c r="C26" s="72"/>
      <c r="D26" s="73"/>
      <c r="E26" s="78" t="s">
        <v>40</v>
      </c>
      <c r="F26" s="74">
        <f t="shared" ref="F26:J26" si="61">+SUM(F17:F25)</f>
        <v>0</v>
      </c>
      <c r="G26" s="75">
        <f t="shared" si="61"/>
        <v>0</v>
      </c>
      <c r="H26" s="75">
        <f t="shared" si="61"/>
        <v>0</v>
      </c>
      <c r="I26" s="75">
        <f t="shared" si="61"/>
        <v>0</v>
      </c>
      <c r="J26" s="76">
        <f t="shared" si="61"/>
        <v>0</v>
      </c>
      <c r="K26" s="77"/>
      <c r="L26" s="72"/>
      <c r="M26" s="73"/>
      <c r="N26" s="78" t="s">
        <v>40</v>
      </c>
      <c r="O26" s="74">
        <f t="shared" ref="O26:S26" si="62">+SUM(O17:O25)</f>
        <v>0</v>
      </c>
      <c r="P26" s="75">
        <f t="shared" si="62"/>
        <v>0</v>
      </c>
      <c r="Q26" s="75">
        <f t="shared" si="62"/>
        <v>0</v>
      </c>
      <c r="R26" s="75">
        <f t="shared" si="62"/>
        <v>0</v>
      </c>
      <c r="S26" s="76">
        <f t="shared" si="62"/>
        <v>0</v>
      </c>
      <c r="T26" s="77"/>
      <c r="U26" s="72"/>
      <c r="V26" s="73"/>
      <c r="W26" s="78" t="s">
        <v>40</v>
      </c>
      <c r="X26" s="74">
        <f t="shared" ref="X26:AB26" si="63">+SUM(X17:X25)</f>
        <v>0</v>
      </c>
      <c r="Y26" s="75">
        <f t="shared" si="63"/>
        <v>0</v>
      </c>
      <c r="Z26" s="75">
        <f t="shared" si="63"/>
        <v>0</v>
      </c>
      <c r="AA26" s="75">
        <f t="shared" si="63"/>
        <v>0</v>
      </c>
      <c r="AB26" s="76">
        <f t="shared" si="63"/>
        <v>0</v>
      </c>
      <c r="AC26" s="77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9"/>
    </row>
    <row r="27" spans="1:48" ht="14.25" customHeight="1" x14ac:dyDescent="0.3">
      <c r="A27" s="310"/>
      <c r="B27" s="307"/>
      <c r="C27" s="86"/>
      <c r="D27" s="87"/>
      <c r="E27" s="88" t="s">
        <v>41</v>
      </c>
      <c r="F27" s="90">
        <f t="shared" ref="F27:J27" si="64">F26+F15</f>
        <v>0</v>
      </c>
      <c r="G27" s="90">
        <f t="shared" si="64"/>
        <v>0</v>
      </c>
      <c r="H27" s="90">
        <f t="shared" si="64"/>
        <v>0</v>
      </c>
      <c r="I27" s="90">
        <f t="shared" si="64"/>
        <v>0</v>
      </c>
      <c r="J27" s="91">
        <f t="shared" si="64"/>
        <v>0</v>
      </c>
      <c r="K27" s="92"/>
      <c r="L27" s="86"/>
      <c r="M27" s="87"/>
      <c r="N27" s="88" t="s">
        <v>41</v>
      </c>
      <c r="O27" s="90">
        <f t="shared" ref="O27:S27" si="65">O26+O15</f>
        <v>0</v>
      </c>
      <c r="P27" s="90">
        <f t="shared" si="65"/>
        <v>0</v>
      </c>
      <c r="Q27" s="90">
        <f t="shared" si="65"/>
        <v>0</v>
      </c>
      <c r="R27" s="90">
        <f t="shared" si="65"/>
        <v>0</v>
      </c>
      <c r="S27" s="91">
        <f t="shared" si="65"/>
        <v>0</v>
      </c>
      <c r="T27" s="92"/>
      <c r="U27" s="86"/>
      <c r="V27" s="87"/>
      <c r="W27" s="88" t="s">
        <v>41</v>
      </c>
      <c r="X27" s="90">
        <f t="shared" ref="X27:AB27" si="66">X26+X15</f>
        <v>0</v>
      </c>
      <c r="Y27" s="90">
        <f t="shared" si="66"/>
        <v>0</v>
      </c>
      <c r="Z27" s="90">
        <f t="shared" si="66"/>
        <v>0</v>
      </c>
      <c r="AA27" s="90">
        <f t="shared" si="66"/>
        <v>0</v>
      </c>
      <c r="AB27" s="91">
        <f t="shared" si="66"/>
        <v>0</v>
      </c>
      <c r="AC27" s="92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9"/>
    </row>
    <row r="28" spans="1:48" ht="14.25" customHeight="1" x14ac:dyDescent="0.3">
      <c r="A28" s="308" t="s">
        <v>59</v>
      </c>
      <c r="B28" s="44">
        <v>3</v>
      </c>
      <c r="C28" s="45" t="s">
        <v>5</v>
      </c>
      <c r="D28" s="49" t="s">
        <v>6</v>
      </c>
      <c r="E28" s="49" t="s">
        <v>7</v>
      </c>
      <c r="F28" s="45" t="s">
        <v>8</v>
      </c>
      <c r="G28" s="45" t="s">
        <v>9</v>
      </c>
      <c r="H28" s="45" t="s">
        <v>10</v>
      </c>
      <c r="I28" s="45" t="s">
        <v>11</v>
      </c>
      <c r="J28" s="45" t="s">
        <v>3</v>
      </c>
      <c r="K28" s="48" t="s">
        <v>12</v>
      </c>
      <c r="L28" s="45" t="s">
        <v>5</v>
      </c>
      <c r="M28" s="49" t="s">
        <v>6</v>
      </c>
      <c r="N28" s="49" t="s">
        <v>7</v>
      </c>
      <c r="O28" s="45" t="s">
        <v>8</v>
      </c>
      <c r="P28" s="45" t="s">
        <v>9</v>
      </c>
      <c r="Q28" s="45" t="s">
        <v>10</v>
      </c>
      <c r="R28" s="45" t="s">
        <v>11</v>
      </c>
      <c r="S28" s="45" t="s">
        <v>3</v>
      </c>
      <c r="T28" s="48" t="s">
        <v>12</v>
      </c>
      <c r="U28" s="45" t="s">
        <v>5</v>
      </c>
      <c r="V28" s="49" t="s">
        <v>6</v>
      </c>
      <c r="W28" s="49" t="s">
        <v>7</v>
      </c>
      <c r="X28" s="45" t="s">
        <v>8</v>
      </c>
      <c r="Y28" s="45" t="s">
        <v>9</v>
      </c>
      <c r="Z28" s="45" t="s">
        <v>10</v>
      </c>
      <c r="AA28" s="45" t="s">
        <v>11</v>
      </c>
      <c r="AB28" s="45" t="s">
        <v>3</v>
      </c>
      <c r="AC28" s="48" t="s">
        <v>12</v>
      </c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1"/>
    </row>
    <row r="29" spans="1:48" ht="14.25" customHeight="1" x14ac:dyDescent="0.3">
      <c r="A29" s="309"/>
      <c r="B29" s="305" t="s">
        <v>60</v>
      </c>
      <c r="C29" s="52" t="str">
        <f>IF(D29="","",1)</f>
        <v/>
      </c>
      <c r="D29" s="61"/>
      <c r="E29" s="62"/>
      <c r="F29" s="57"/>
      <c r="G29" s="57"/>
      <c r="H29" s="57"/>
      <c r="I29" s="58"/>
      <c r="J29" s="59"/>
      <c r="K29" s="60"/>
      <c r="L29" s="52" t="str">
        <f t="shared" ref="L29:L37" si="67">IF(M29="","",$C29)</f>
        <v/>
      </c>
      <c r="M29" s="61"/>
      <c r="N29" s="62"/>
      <c r="O29" s="57"/>
      <c r="P29" s="57"/>
      <c r="Q29" s="57"/>
      <c r="R29" s="58"/>
      <c r="S29" s="59"/>
      <c r="T29" s="60"/>
      <c r="U29" s="52" t="str">
        <f t="shared" ref="U29:U37" si="68">IF(V29="","",$C29)</f>
        <v/>
      </c>
      <c r="V29" s="61"/>
      <c r="W29" s="62"/>
      <c r="X29" s="57"/>
      <c r="Y29" s="57"/>
      <c r="Z29" s="57"/>
      <c r="AA29" s="58"/>
      <c r="AB29" s="59"/>
      <c r="AC29" s="60"/>
      <c r="AD29" s="63"/>
      <c r="AE29" s="65">
        <f t="shared" ref="AE29:AE37" si="69">IF(N29="",0,J29)</f>
        <v>0</v>
      </c>
      <c r="AF29" s="66">
        <f t="shared" ref="AF29:AF37" si="70">IF(W29="",0,AB29)</f>
        <v>0</v>
      </c>
      <c r="AG29" s="66" t="b">
        <f t="shared" ref="AG29:AG37" si="71">NOT(ISERROR((FIND("Seçmeli",E29))))</f>
        <v>0</v>
      </c>
      <c r="AH29" s="66" t="b">
        <f t="shared" ref="AH29:AH37" si="72">NOT(ISERROR((FIND("Seçmeli",N29))))</f>
        <v>0</v>
      </c>
      <c r="AI29" s="66" t="b">
        <f t="shared" ref="AI29:AI37" si="73">NOT(ISERROR((FIND("Seçmeli",W29))))</f>
        <v>0</v>
      </c>
      <c r="AJ29" s="66" t="b">
        <f t="shared" ref="AJ29:AJ37" si="74">NOT(ISERROR((FIND("Bölüm",E29))))</f>
        <v>0</v>
      </c>
      <c r="AK29" s="66" t="b">
        <f t="shared" ref="AK29:AK37" si="75">NOT(ISERROR((FIND("Bölüm",N29))))</f>
        <v>0</v>
      </c>
      <c r="AL29" s="66" t="b">
        <f t="shared" ref="AL29:AL37" si="76">NOT(ISERROR((FIND("Bölüm",W29))))</f>
        <v>0</v>
      </c>
      <c r="AM29" s="66" t="b">
        <f t="shared" ref="AM29:AM37" si="77">NOT(ISERROR((FIND("Fakülte",E29))))</f>
        <v>0</v>
      </c>
      <c r="AN29" s="66" t="b">
        <f t="shared" ref="AN29:AO29" si="78">NOT(ISERROR((FIND("Fakülte",N29))))</f>
        <v>0</v>
      </c>
      <c r="AO29" s="66" t="b">
        <f t="shared" si="78"/>
        <v>0</v>
      </c>
      <c r="AP29" s="66" t="b">
        <f t="shared" ref="AP29:AP37" si="79">NOT(ISERROR((FIND("Üniversite",E29))))</f>
        <v>0</v>
      </c>
      <c r="AQ29" s="66" t="b">
        <f t="shared" ref="AQ29:AQ37" si="80">NOT(ISERROR((FIND("Üniversite",N29))))</f>
        <v>0</v>
      </c>
      <c r="AR29" s="66" t="b">
        <f t="shared" ref="AR29:AR37" si="81">NOT(ISERROR((FIND("Üniversite",W29))))</f>
        <v>0</v>
      </c>
      <c r="AS29" s="66" t="b">
        <f t="shared" ref="AS29:AS37" si="82">NOT(ISERROR((FIND("Staj",E29))))</f>
        <v>0</v>
      </c>
      <c r="AT29" s="66" t="b">
        <f t="shared" ref="AT29:AT37" si="83">NOT(ISERROR((FIND("Staj",N29))))</f>
        <v>0</v>
      </c>
      <c r="AU29" s="56" t="b">
        <f t="shared" ref="AU29:AU37" si="84">NOT(ISERROR((FIND("Staj",W29))))</f>
        <v>0</v>
      </c>
      <c r="AV29" s="9"/>
    </row>
    <row r="30" spans="1:48" ht="14.25" customHeight="1" x14ac:dyDescent="0.3">
      <c r="A30" s="309"/>
      <c r="B30" s="306"/>
      <c r="C30" s="52" t="str">
        <f t="shared" ref="C30:C37" si="85">IF(D30="","",MAX(C$29:C29)+1)</f>
        <v/>
      </c>
      <c r="D30" s="61"/>
      <c r="E30" s="62"/>
      <c r="F30" s="57"/>
      <c r="G30" s="57"/>
      <c r="H30" s="57"/>
      <c r="I30" s="58"/>
      <c r="J30" s="59"/>
      <c r="K30" s="60"/>
      <c r="L30" s="52" t="str">
        <f t="shared" si="67"/>
        <v/>
      </c>
      <c r="M30" s="61"/>
      <c r="N30" s="62"/>
      <c r="O30" s="57"/>
      <c r="P30" s="57"/>
      <c r="Q30" s="57"/>
      <c r="R30" s="58"/>
      <c r="S30" s="59"/>
      <c r="T30" s="60"/>
      <c r="U30" s="52" t="str">
        <f t="shared" si="68"/>
        <v/>
      </c>
      <c r="V30" s="61"/>
      <c r="W30" s="62"/>
      <c r="X30" s="57"/>
      <c r="Y30" s="57"/>
      <c r="Z30" s="57"/>
      <c r="AA30" s="58"/>
      <c r="AB30" s="59"/>
      <c r="AC30" s="60"/>
      <c r="AD30" s="63"/>
      <c r="AE30" s="68">
        <f t="shared" si="69"/>
        <v>0</v>
      </c>
      <c r="AF30" s="63">
        <f t="shared" si="70"/>
        <v>0</v>
      </c>
      <c r="AG30" s="63" t="b">
        <f t="shared" si="71"/>
        <v>0</v>
      </c>
      <c r="AH30" s="63" t="b">
        <f t="shared" si="72"/>
        <v>0</v>
      </c>
      <c r="AI30" s="63" t="b">
        <f t="shared" si="73"/>
        <v>0</v>
      </c>
      <c r="AJ30" s="63" t="b">
        <f t="shared" si="74"/>
        <v>0</v>
      </c>
      <c r="AK30" s="63" t="b">
        <f t="shared" si="75"/>
        <v>0</v>
      </c>
      <c r="AL30" s="63" t="b">
        <f t="shared" si="76"/>
        <v>0</v>
      </c>
      <c r="AM30" s="63" t="b">
        <f t="shared" si="77"/>
        <v>0</v>
      </c>
      <c r="AN30" s="63" t="b">
        <f t="shared" ref="AN30:AO30" si="86">NOT(ISERROR((FIND("Fakülte",N30))))</f>
        <v>0</v>
      </c>
      <c r="AO30" s="63" t="b">
        <f t="shared" si="86"/>
        <v>0</v>
      </c>
      <c r="AP30" s="63" t="b">
        <f t="shared" si="79"/>
        <v>0</v>
      </c>
      <c r="AQ30" s="63" t="b">
        <f t="shared" si="80"/>
        <v>0</v>
      </c>
      <c r="AR30" s="63" t="b">
        <f t="shared" si="81"/>
        <v>0</v>
      </c>
      <c r="AS30" s="63" t="b">
        <f t="shared" si="82"/>
        <v>0</v>
      </c>
      <c r="AT30" s="63" t="b">
        <f t="shared" si="83"/>
        <v>0</v>
      </c>
      <c r="AU30" s="132" t="b">
        <f t="shared" si="84"/>
        <v>0</v>
      </c>
      <c r="AV30" s="9"/>
    </row>
    <row r="31" spans="1:48" ht="14.25" customHeight="1" x14ac:dyDescent="0.3">
      <c r="A31" s="309"/>
      <c r="B31" s="306"/>
      <c r="C31" s="52" t="str">
        <f t="shared" si="85"/>
        <v/>
      </c>
      <c r="D31" s="61"/>
      <c r="E31" s="62"/>
      <c r="F31" s="57"/>
      <c r="G31" s="57"/>
      <c r="H31" s="57"/>
      <c r="I31" s="58"/>
      <c r="J31" s="59"/>
      <c r="K31" s="60"/>
      <c r="L31" s="52" t="str">
        <f t="shared" si="67"/>
        <v/>
      </c>
      <c r="M31" s="61"/>
      <c r="N31" s="62"/>
      <c r="O31" s="57"/>
      <c r="P31" s="57"/>
      <c r="Q31" s="57"/>
      <c r="R31" s="58"/>
      <c r="S31" s="59"/>
      <c r="T31" s="60"/>
      <c r="U31" s="52" t="str">
        <f t="shared" si="68"/>
        <v/>
      </c>
      <c r="V31" s="61"/>
      <c r="W31" s="62"/>
      <c r="X31" s="57"/>
      <c r="Y31" s="57"/>
      <c r="Z31" s="57"/>
      <c r="AA31" s="58"/>
      <c r="AB31" s="59"/>
      <c r="AC31" s="60"/>
      <c r="AD31" s="63"/>
      <c r="AE31" s="68">
        <f t="shared" si="69"/>
        <v>0</v>
      </c>
      <c r="AF31" s="63">
        <f t="shared" si="70"/>
        <v>0</v>
      </c>
      <c r="AG31" s="63" t="b">
        <f t="shared" si="71"/>
        <v>0</v>
      </c>
      <c r="AH31" s="63" t="b">
        <f t="shared" si="72"/>
        <v>0</v>
      </c>
      <c r="AI31" s="63" t="b">
        <f t="shared" si="73"/>
        <v>0</v>
      </c>
      <c r="AJ31" s="63" t="b">
        <f t="shared" si="74"/>
        <v>0</v>
      </c>
      <c r="AK31" s="63" t="b">
        <f t="shared" si="75"/>
        <v>0</v>
      </c>
      <c r="AL31" s="63" t="b">
        <f t="shared" si="76"/>
        <v>0</v>
      </c>
      <c r="AM31" s="63" t="b">
        <f t="shared" si="77"/>
        <v>0</v>
      </c>
      <c r="AN31" s="63" t="b">
        <f t="shared" ref="AN31:AO31" si="87">NOT(ISERROR((FIND("Fakülte",N31))))</f>
        <v>0</v>
      </c>
      <c r="AO31" s="63" t="b">
        <f t="shared" si="87"/>
        <v>0</v>
      </c>
      <c r="AP31" s="63" t="b">
        <f t="shared" si="79"/>
        <v>0</v>
      </c>
      <c r="AQ31" s="63" t="b">
        <f t="shared" si="80"/>
        <v>0</v>
      </c>
      <c r="AR31" s="63" t="b">
        <f t="shared" si="81"/>
        <v>0</v>
      </c>
      <c r="AS31" s="63" t="b">
        <f t="shared" si="82"/>
        <v>0</v>
      </c>
      <c r="AT31" s="63" t="b">
        <f t="shared" si="83"/>
        <v>0</v>
      </c>
      <c r="AU31" s="132" t="b">
        <f t="shared" si="84"/>
        <v>0</v>
      </c>
      <c r="AV31" s="9"/>
    </row>
    <row r="32" spans="1:48" ht="14.25" customHeight="1" x14ac:dyDescent="0.3">
      <c r="A32" s="309"/>
      <c r="B32" s="306"/>
      <c r="C32" s="52" t="str">
        <f t="shared" si="85"/>
        <v/>
      </c>
      <c r="D32" s="61"/>
      <c r="E32" s="62"/>
      <c r="F32" s="57"/>
      <c r="G32" s="57"/>
      <c r="H32" s="57"/>
      <c r="I32" s="58"/>
      <c r="J32" s="59"/>
      <c r="K32" s="60"/>
      <c r="L32" s="52" t="str">
        <f t="shared" si="67"/>
        <v/>
      </c>
      <c r="M32" s="61"/>
      <c r="N32" s="62"/>
      <c r="O32" s="57"/>
      <c r="P32" s="57"/>
      <c r="Q32" s="57"/>
      <c r="R32" s="58"/>
      <c r="S32" s="59"/>
      <c r="T32" s="60"/>
      <c r="U32" s="52" t="str">
        <f t="shared" si="68"/>
        <v/>
      </c>
      <c r="V32" s="61"/>
      <c r="W32" s="62"/>
      <c r="X32" s="57"/>
      <c r="Y32" s="57"/>
      <c r="Z32" s="57"/>
      <c r="AA32" s="58"/>
      <c r="AB32" s="59"/>
      <c r="AC32" s="60"/>
      <c r="AD32" s="63"/>
      <c r="AE32" s="68">
        <f t="shared" si="69"/>
        <v>0</v>
      </c>
      <c r="AF32" s="63">
        <f t="shared" si="70"/>
        <v>0</v>
      </c>
      <c r="AG32" s="63" t="b">
        <f t="shared" si="71"/>
        <v>0</v>
      </c>
      <c r="AH32" s="63" t="b">
        <f t="shared" si="72"/>
        <v>0</v>
      </c>
      <c r="AI32" s="63" t="b">
        <f t="shared" si="73"/>
        <v>0</v>
      </c>
      <c r="AJ32" s="63" t="b">
        <f t="shared" si="74"/>
        <v>0</v>
      </c>
      <c r="AK32" s="63" t="b">
        <f t="shared" si="75"/>
        <v>0</v>
      </c>
      <c r="AL32" s="63" t="b">
        <f t="shared" si="76"/>
        <v>0</v>
      </c>
      <c r="AM32" s="63" t="b">
        <f t="shared" si="77"/>
        <v>0</v>
      </c>
      <c r="AN32" s="63" t="b">
        <f t="shared" ref="AN32:AO32" si="88">NOT(ISERROR((FIND("Fakülte",N32))))</f>
        <v>0</v>
      </c>
      <c r="AO32" s="63" t="b">
        <f t="shared" si="88"/>
        <v>0</v>
      </c>
      <c r="AP32" s="63" t="b">
        <f t="shared" si="79"/>
        <v>0</v>
      </c>
      <c r="AQ32" s="63" t="b">
        <f t="shared" si="80"/>
        <v>0</v>
      </c>
      <c r="AR32" s="63" t="b">
        <f t="shared" si="81"/>
        <v>0</v>
      </c>
      <c r="AS32" s="63" t="b">
        <f t="shared" si="82"/>
        <v>0</v>
      </c>
      <c r="AT32" s="63" t="b">
        <f t="shared" si="83"/>
        <v>0</v>
      </c>
      <c r="AU32" s="132" t="b">
        <f t="shared" si="84"/>
        <v>0</v>
      </c>
      <c r="AV32" s="9"/>
    </row>
    <row r="33" spans="1:48" ht="14.25" customHeight="1" x14ac:dyDescent="0.3">
      <c r="A33" s="309"/>
      <c r="B33" s="306"/>
      <c r="C33" s="52" t="str">
        <f t="shared" si="85"/>
        <v/>
      </c>
      <c r="D33" s="61"/>
      <c r="E33" s="62"/>
      <c r="F33" s="57"/>
      <c r="G33" s="57"/>
      <c r="H33" s="57"/>
      <c r="I33" s="58"/>
      <c r="J33" s="59"/>
      <c r="K33" s="60"/>
      <c r="L33" s="52" t="str">
        <f t="shared" si="67"/>
        <v/>
      </c>
      <c r="M33" s="61"/>
      <c r="N33" s="62"/>
      <c r="O33" s="57"/>
      <c r="P33" s="57"/>
      <c r="Q33" s="57"/>
      <c r="R33" s="58"/>
      <c r="S33" s="59"/>
      <c r="T33" s="60"/>
      <c r="U33" s="52" t="str">
        <f t="shared" si="68"/>
        <v/>
      </c>
      <c r="V33" s="61"/>
      <c r="W33" s="62"/>
      <c r="X33" s="57"/>
      <c r="Y33" s="57"/>
      <c r="Z33" s="57"/>
      <c r="AA33" s="58"/>
      <c r="AB33" s="59"/>
      <c r="AC33" s="60"/>
      <c r="AD33" s="63"/>
      <c r="AE33" s="68">
        <f t="shared" si="69"/>
        <v>0</v>
      </c>
      <c r="AF33" s="63">
        <f t="shared" si="70"/>
        <v>0</v>
      </c>
      <c r="AG33" s="63" t="b">
        <f t="shared" si="71"/>
        <v>0</v>
      </c>
      <c r="AH33" s="63" t="b">
        <f t="shared" si="72"/>
        <v>0</v>
      </c>
      <c r="AI33" s="63" t="b">
        <f t="shared" si="73"/>
        <v>0</v>
      </c>
      <c r="AJ33" s="63" t="b">
        <f t="shared" si="74"/>
        <v>0</v>
      </c>
      <c r="AK33" s="63" t="b">
        <f t="shared" si="75"/>
        <v>0</v>
      </c>
      <c r="AL33" s="63" t="b">
        <f t="shared" si="76"/>
        <v>0</v>
      </c>
      <c r="AM33" s="63" t="b">
        <f t="shared" si="77"/>
        <v>0</v>
      </c>
      <c r="AN33" s="63" t="b">
        <f t="shared" ref="AN33:AO33" si="89">NOT(ISERROR((FIND("Fakülte",N33))))</f>
        <v>0</v>
      </c>
      <c r="AO33" s="63" t="b">
        <f t="shared" si="89"/>
        <v>0</v>
      </c>
      <c r="AP33" s="63" t="b">
        <f t="shared" si="79"/>
        <v>0</v>
      </c>
      <c r="AQ33" s="63" t="b">
        <f t="shared" si="80"/>
        <v>0</v>
      </c>
      <c r="AR33" s="63" t="b">
        <f t="shared" si="81"/>
        <v>0</v>
      </c>
      <c r="AS33" s="63" t="b">
        <f t="shared" si="82"/>
        <v>0</v>
      </c>
      <c r="AT33" s="63" t="b">
        <f t="shared" si="83"/>
        <v>0</v>
      </c>
      <c r="AU33" s="132" t="b">
        <f t="shared" si="84"/>
        <v>0</v>
      </c>
      <c r="AV33" s="9"/>
    </row>
    <row r="34" spans="1:48" ht="14.25" customHeight="1" x14ac:dyDescent="0.3">
      <c r="A34" s="309"/>
      <c r="B34" s="306"/>
      <c r="C34" s="52" t="str">
        <f t="shared" si="85"/>
        <v/>
      </c>
      <c r="D34" s="61"/>
      <c r="E34" s="62"/>
      <c r="F34" s="57"/>
      <c r="G34" s="57"/>
      <c r="H34" s="57"/>
      <c r="I34" s="58"/>
      <c r="J34" s="59"/>
      <c r="K34" s="60"/>
      <c r="L34" s="52" t="str">
        <f t="shared" si="67"/>
        <v/>
      </c>
      <c r="M34" s="61"/>
      <c r="N34" s="62"/>
      <c r="O34" s="57"/>
      <c r="P34" s="57"/>
      <c r="Q34" s="57"/>
      <c r="R34" s="58"/>
      <c r="S34" s="59"/>
      <c r="T34" s="60"/>
      <c r="U34" s="52" t="str">
        <f t="shared" si="68"/>
        <v/>
      </c>
      <c r="V34" s="61"/>
      <c r="W34" s="62"/>
      <c r="X34" s="57"/>
      <c r="Y34" s="57"/>
      <c r="Z34" s="57"/>
      <c r="AA34" s="58"/>
      <c r="AB34" s="59"/>
      <c r="AC34" s="60"/>
      <c r="AD34" s="63"/>
      <c r="AE34" s="68">
        <f t="shared" si="69"/>
        <v>0</v>
      </c>
      <c r="AF34" s="63">
        <f t="shared" si="70"/>
        <v>0</v>
      </c>
      <c r="AG34" s="63" t="b">
        <f t="shared" si="71"/>
        <v>0</v>
      </c>
      <c r="AH34" s="63" t="b">
        <f t="shared" si="72"/>
        <v>0</v>
      </c>
      <c r="AI34" s="63" t="b">
        <f t="shared" si="73"/>
        <v>0</v>
      </c>
      <c r="AJ34" s="63" t="b">
        <f t="shared" si="74"/>
        <v>0</v>
      </c>
      <c r="AK34" s="63" t="b">
        <f t="shared" si="75"/>
        <v>0</v>
      </c>
      <c r="AL34" s="63" t="b">
        <f t="shared" si="76"/>
        <v>0</v>
      </c>
      <c r="AM34" s="63" t="b">
        <f t="shared" si="77"/>
        <v>0</v>
      </c>
      <c r="AN34" s="63" t="b">
        <f t="shared" ref="AN34:AO34" si="90">NOT(ISERROR((FIND("Fakülte",N34))))</f>
        <v>0</v>
      </c>
      <c r="AO34" s="63" t="b">
        <f t="shared" si="90"/>
        <v>0</v>
      </c>
      <c r="AP34" s="63" t="b">
        <f t="shared" si="79"/>
        <v>0</v>
      </c>
      <c r="AQ34" s="63" t="b">
        <f t="shared" si="80"/>
        <v>0</v>
      </c>
      <c r="AR34" s="63" t="b">
        <f t="shared" si="81"/>
        <v>0</v>
      </c>
      <c r="AS34" s="63" t="b">
        <f t="shared" si="82"/>
        <v>0</v>
      </c>
      <c r="AT34" s="63" t="b">
        <f t="shared" si="83"/>
        <v>0</v>
      </c>
      <c r="AU34" s="132" t="b">
        <f t="shared" si="84"/>
        <v>0</v>
      </c>
      <c r="AV34" s="9"/>
    </row>
    <row r="35" spans="1:48" ht="14.25" customHeight="1" x14ac:dyDescent="0.3">
      <c r="A35" s="309"/>
      <c r="B35" s="306"/>
      <c r="C35" s="52" t="str">
        <f t="shared" si="85"/>
        <v/>
      </c>
      <c r="D35" s="61"/>
      <c r="E35" s="62"/>
      <c r="F35" s="57"/>
      <c r="G35" s="57"/>
      <c r="H35" s="57"/>
      <c r="I35" s="58"/>
      <c r="J35" s="59"/>
      <c r="K35" s="60"/>
      <c r="L35" s="52" t="str">
        <f t="shared" si="67"/>
        <v/>
      </c>
      <c r="M35" s="61"/>
      <c r="N35" s="62"/>
      <c r="O35" s="57"/>
      <c r="P35" s="57"/>
      <c r="Q35" s="57"/>
      <c r="R35" s="58"/>
      <c r="S35" s="59"/>
      <c r="T35" s="60"/>
      <c r="U35" s="52" t="str">
        <f t="shared" si="68"/>
        <v/>
      </c>
      <c r="V35" s="61"/>
      <c r="W35" s="62"/>
      <c r="X35" s="57"/>
      <c r="Y35" s="57"/>
      <c r="Z35" s="57"/>
      <c r="AA35" s="58"/>
      <c r="AB35" s="59"/>
      <c r="AC35" s="60"/>
      <c r="AD35" s="63"/>
      <c r="AE35" s="68">
        <f t="shared" si="69"/>
        <v>0</v>
      </c>
      <c r="AF35" s="63">
        <f t="shared" si="70"/>
        <v>0</v>
      </c>
      <c r="AG35" s="63" t="b">
        <f t="shared" si="71"/>
        <v>0</v>
      </c>
      <c r="AH35" s="63" t="b">
        <f t="shared" si="72"/>
        <v>0</v>
      </c>
      <c r="AI35" s="63" t="b">
        <f t="shared" si="73"/>
        <v>0</v>
      </c>
      <c r="AJ35" s="63" t="b">
        <f t="shared" si="74"/>
        <v>0</v>
      </c>
      <c r="AK35" s="63" t="b">
        <f t="shared" si="75"/>
        <v>0</v>
      </c>
      <c r="AL35" s="63" t="b">
        <f t="shared" si="76"/>
        <v>0</v>
      </c>
      <c r="AM35" s="63" t="b">
        <f t="shared" si="77"/>
        <v>0</v>
      </c>
      <c r="AN35" s="63" t="b">
        <f t="shared" ref="AN35:AO35" si="91">NOT(ISERROR((FIND("Fakülte",N35))))</f>
        <v>0</v>
      </c>
      <c r="AO35" s="63" t="b">
        <f t="shared" si="91"/>
        <v>0</v>
      </c>
      <c r="AP35" s="63" t="b">
        <f t="shared" si="79"/>
        <v>0</v>
      </c>
      <c r="AQ35" s="63" t="b">
        <f t="shared" si="80"/>
        <v>0</v>
      </c>
      <c r="AR35" s="63" t="b">
        <f t="shared" si="81"/>
        <v>0</v>
      </c>
      <c r="AS35" s="63" t="b">
        <f t="shared" si="82"/>
        <v>0</v>
      </c>
      <c r="AT35" s="63" t="b">
        <f t="shared" si="83"/>
        <v>0</v>
      </c>
      <c r="AU35" s="132" t="b">
        <f t="shared" si="84"/>
        <v>0</v>
      </c>
      <c r="AV35" s="9"/>
    </row>
    <row r="36" spans="1:48" ht="14.25" customHeight="1" x14ac:dyDescent="0.3">
      <c r="A36" s="309"/>
      <c r="B36" s="306"/>
      <c r="C36" s="52" t="str">
        <f t="shared" si="85"/>
        <v/>
      </c>
      <c r="D36" s="61"/>
      <c r="E36" s="62"/>
      <c r="F36" s="57"/>
      <c r="G36" s="57"/>
      <c r="H36" s="57"/>
      <c r="I36" s="58"/>
      <c r="J36" s="59"/>
      <c r="K36" s="60"/>
      <c r="L36" s="52" t="str">
        <f t="shared" si="67"/>
        <v/>
      </c>
      <c r="M36" s="61"/>
      <c r="N36" s="62"/>
      <c r="O36" s="57"/>
      <c r="P36" s="57"/>
      <c r="Q36" s="57"/>
      <c r="R36" s="58"/>
      <c r="S36" s="59"/>
      <c r="T36" s="60"/>
      <c r="U36" s="52" t="str">
        <f t="shared" si="68"/>
        <v/>
      </c>
      <c r="V36" s="61"/>
      <c r="W36" s="62"/>
      <c r="X36" s="57"/>
      <c r="Y36" s="57"/>
      <c r="Z36" s="57"/>
      <c r="AA36" s="58"/>
      <c r="AB36" s="59"/>
      <c r="AC36" s="60"/>
      <c r="AD36" s="63"/>
      <c r="AE36" s="68">
        <f t="shared" si="69"/>
        <v>0</v>
      </c>
      <c r="AF36" s="63">
        <f t="shared" si="70"/>
        <v>0</v>
      </c>
      <c r="AG36" s="63" t="b">
        <f t="shared" si="71"/>
        <v>0</v>
      </c>
      <c r="AH36" s="63" t="b">
        <f t="shared" si="72"/>
        <v>0</v>
      </c>
      <c r="AI36" s="63" t="b">
        <f t="shared" si="73"/>
        <v>0</v>
      </c>
      <c r="AJ36" s="63" t="b">
        <f t="shared" si="74"/>
        <v>0</v>
      </c>
      <c r="AK36" s="63" t="b">
        <f t="shared" si="75"/>
        <v>0</v>
      </c>
      <c r="AL36" s="63" t="b">
        <f t="shared" si="76"/>
        <v>0</v>
      </c>
      <c r="AM36" s="63" t="b">
        <f t="shared" si="77"/>
        <v>0</v>
      </c>
      <c r="AN36" s="63" t="b">
        <f t="shared" ref="AN36:AO36" si="92">NOT(ISERROR((FIND("Fakülte",N36))))</f>
        <v>0</v>
      </c>
      <c r="AO36" s="63" t="b">
        <f t="shared" si="92"/>
        <v>0</v>
      </c>
      <c r="AP36" s="63" t="b">
        <f t="shared" si="79"/>
        <v>0</v>
      </c>
      <c r="AQ36" s="63" t="b">
        <f t="shared" si="80"/>
        <v>0</v>
      </c>
      <c r="AR36" s="63" t="b">
        <f t="shared" si="81"/>
        <v>0</v>
      </c>
      <c r="AS36" s="63" t="b">
        <f t="shared" si="82"/>
        <v>0</v>
      </c>
      <c r="AT36" s="63" t="b">
        <f t="shared" si="83"/>
        <v>0</v>
      </c>
      <c r="AU36" s="132" t="b">
        <f t="shared" si="84"/>
        <v>0</v>
      </c>
      <c r="AV36" s="9"/>
    </row>
    <row r="37" spans="1:48" ht="14.25" customHeight="1" x14ac:dyDescent="0.3">
      <c r="A37" s="309"/>
      <c r="B37" s="306"/>
      <c r="C37" s="52" t="str">
        <f t="shared" si="85"/>
        <v/>
      </c>
      <c r="D37" s="61"/>
      <c r="E37" s="62"/>
      <c r="F37" s="57"/>
      <c r="G37" s="57"/>
      <c r="H37" s="57"/>
      <c r="I37" s="58" t="str">
        <f>IF(E37="","",SUM(F37,SUM(G37,H37)/2))</f>
        <v/>
      </c>
      <c r="J37" s="59"/>
      <c r="K37" s="60"/>
      <c r="L37" s="52" t="str">
        <f t="shared" si="67"/>
        <v/>
      </c>
      <c r="M37" s="61"/>
      <c r="N37" s="62"/>
      <c r="O37" s="57"/>
      <c r="P37" s="57"/>
      <c r="Q37" s="57"/>
      <c r="R37" s="58"/>
      <c r="S37" s="59"/>
      <c r="T37" s="60"/>
      <c r="U37" s="52" t="str">
        <f t="shared" si="68"/>
        <v/>
      </c>
      <c r="V37" s="61"/>
      <c r="W37" s="62"/>
      <c r="X37" s="57"/>
      <c r="Y37" s="57"/>
      <c r="Z37" s="57"/>
      <c r="AA37" s="58"/>
      <c r="AB37" s="59"/>
      <c r="AC37" s="60"/>
      <c r="AD37" s="63"/>
      <c r="AE37" s="70">
        <f t="shared" si="69"/>
        <v>0</v>
      </c>
      <c r="AF37" s="71">
        <f t="shared" si="70"/>
        <v>0</v>
      </c>
      <c r="AG37" s="71" t="b">
        <f t="shared" si="71"/>
        <v>0</v>
      </c>
      <c r="AH37" s="71" t="b">
        <f t="shared" si="72"/>
        <v>0</v>
      </c>
      <c r="AI37" s="71" t="b">
        <f t="shared" si="73"/>
        <v>0</v>
      </c>
      <c r="AJ37" s="71" t="b">
        <f t="shared" si="74"/>
        <v>0</v>
      </c>
      <c r="AK37" s="71" t="b">
        <f t="shared" si="75"/>
        <v>0</v>
      </c>
      <c r="AL37" s="71" t="b">
        <f t="shared" si="76"/>
        <v>0</v>
      </c>
      <c r="AM37" s="71" t="b">
        <f t="shared" si="77"/>
        <v>0</v>
      </c>
      <c r="AN37" s="71" t="b">
        <f t="shared" ref="AN37:AO37" si="93">NOT(ISERROR((FIND("Fakülte",N37))))</f>
        <v>0</v>
      </c>
      <c r="AO37" s="71" t="b">
        <f t="shared" si="93"/>
        <v>0</v>
      </c>
      <c r="AP37" s="71" t="b">
        <f t="shared" si="79"/>
        <v>0</v>
      </c>
      <c r="AQ37" s="71" t="b">
        <f t="shared" si="80"/>
        <v>0</v>
      </c>
      <c r="AR37" s="71" t="b">
        <f t="shared" si="81"/>
        <v>0</v>
      </c>
      <c r="AS37" s="71" t="b">
        <f t="shared" si="82"/>
        <v>0</v>
      </c>
      <c r="AT37" s="71" t="b">
        <f t="shared" si="83"/>
        <v>0</v>
      </c>
      <c r="AU37" s="133" t="b">
        <f t="shared" si="84"/>
        <v>0</v>
      </c>
      <c r="AV37" s="9"/>
    </row>
    <row r="38" spans="1:48" ht="14.25" customHeight="1" x14ac:dyDescent="0.3">
      <c r="A38" s="309"/>
      <c r="B38" s="306"/>
      <c r="C38" s="72"/>
      <c r="D38" s="73"/>
      <c r="E38" s="78" t="s">
        <v>40</v>
      </c>
      <c r="F38" s="74">
        <f t="shared" ref="F38:J38" si="94">+SUM(F29:F37)</f>
        <v>0</v>
      </c>
      <c r="G38" s="75">
        <f t="shared" si="94"/>
        <v>0</v>
      </c>
      <c r="H38" s="75">
        <f t="shared" si="94"/>
        <v>0</v>
      </c>
      <c r="I38" s="75">
        <f t="shared" si="94"/>
        <v>0</v>
      </c>
      <c r="J38" s="76">
        <f t="shared" si="94"/>
        <v>0</v>
      </c>
      <c r="K38" s="77"/>
      <c r="L38" s="72"/>
      <c r="M38" s="73"/>
      <c r="N38" s="78" t="s">
        <v>40</v>
      </c>
      <c r="O38" s="74">
        <f t="shared" ref="O38:S38" si="95">+SUM(O29:O37)</f>
        <v>0</v>
      </c>
      <c r="P38" s="75">
        <f t="shared" si="95"/>
        <v>0</v>
      </c>
      <c r="Q38" s="75">
        <f t="shared" si="95"/>
        <v>0</v>
      </c>
      <c r="R38" s="75">
        <f t="shared" si="95"/>
        <v>0</v>
      </c>
      <c r="S38" s="76">
        <f t="shared" si="95"/>
        <v>0</v>
      </c>
      <c r="T38" s="77"/>
      <c r="U38" s="72"/>
      <c r="V38" s="73"/>
      <c r="W38" s="78" t="s">
        <v>40</v>
      </c>
      <c r="X38" s="74">
        <f t="shared" ref="X38:AB38" si="96">+SUM(X29:X37)</f>
        <v>0</v>
      </c>
      <c r="Y38" s="75">
        <f t="shared" si="96"/>
        <v>0</v>
      </c>
      <c r="Z38" s="75">
        <f t="shared" si="96"/>
        <v>0</v>
      </c>
      <c r="AA38" s="75">
        <f t="shared" si="96"/>
        <v>0</v>
      </c>
      <c r="AB38" s="76">
        <f t="shared" si="96"/>
        <v>0</v>
      </c>
      <c r="AC38" s="77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9"/>
    </row>
    <row r="39" spans="1:48" ht="14.25" customHeight="1" x14ac:dyDescent="0.3">
      <c r="A39" s="309"/>
      <c r="B39" s="307"/>
      <c r="C39" s="86"/>
      <c r="D39" s="87"/>
      <c r="E39" s="88" t="s">
        <v>41</v>
      </c>
      <c r="F39" s="90">
        <f t="shared" ref="F39:J39" si="97">F38+F27</f>
        <v>0</v>
      </c>
      <c r="G39" s="90">
        <f t="shared" si="97"/>
        <v>0</v>
      </c>
      <c r="H39" s="90">
        <f t="shared" si="97"/>
        <v>0</v>
      </c>
      <c r="I39" s="90">
        <f t="shared" si="97"/>
        <v>0</v>
      </c>
      <c r="J39" s="91">
        <f t="shared" si="97"/>
        <v>0</v>
      </c>
      <c r="K39" s="92"/>
      <c r="L39" s="86"/>
      <c r="M39" s="87"/>
      <c r="N39" s="88" t="s">
        <v>41</v>
      </c>
      <c r="O39" s="90">
        <f t="shared" ref="O39:S39" si="98">O38+O27</f>
        <v>0</v>
      </c>
      <c r="P39" s="90">
        <f t="shared" si="98"/>
        <v>0</v>
      </c>
      <c r="Q39" s="90">
        <f t="shared" si="98"/>
        <v>0</v>
      </c>
      <c r="R39" s="90">
        <f t="shared" si="98"/>
        <v>0</v>
      </c>
      <c r="S39" s="91">
        <f t="shared" si="98"/>
        <v>0</v>
      </c>
      <c r="T39" s="92"/>
      <c r="U39" s="86"/>
      <c r="V39" s="87"/>
      <c r="W39" s="88" t="s">
        <v>41</v>
      </c>
      <c r="X39" s="90">
        <f t="shared" ref="X39:AB39" si="99">X38+X27</f>
        <v>0</v>
      </c>
      <c r="Y39" s="90">
        <f t="shared" si="99"/>
        <v>0</v>
      </c>
      <c r="Z39" s="90">
        <f t="shared" si="99"/>
        <v>0</v>
      </c>
      <c r="AA39" s="90">
        <f t="shared" si="99"/>
        <v>0</v>
      </c>
      <c r="AB39" s="91">
        <f t="shared" si="99"/>
        <v>0</v>
      </c>
      <c r="AC39" s="92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9"/>
    </row>
    <row r="40" spans="1:48" ht="14.25" customHeight="1" x14ac:dyDescent="0.3">
      <c r="A40" s="309"/>
      <c r="B40" s="44">
        <v>4</v>
      </c>
      <c r="C40" s="45" t="s">
        <v>5</v>
      </c>
      <c r="D40" s="49" t="s">
        <v>6</v>
      </c>
      <c r="E40" s="49" t="s">
        <v>7</v>
      </c>
      <c r="F40" s="45" t="s">
        <v>8</v>
      </c>
      <c r="G40" s="45" t="s">
        <v>9</v>
      </c>
      <c r="H40" s="45" t="s">
        <v>10</v>
      </c>
      <c r="I40" s="45" t="s">
        <v>11</v>
      </c>
      <c r="J40" s="45" t="s">
        <v>3</v>
      </c>
      <c r="K40" s="48"/>
      <c r="L40" s="45" t="s">
        <v>5</v>
      </c>
      <c r="M40" s="49" t="s">
        <v>6</v>
      </c>
      <c r="N40" s="49" t="s">
        <v>7</v>
      </c>
      <c r="O40" s="45" t="s">
        <v>8</v>
      </c>
      <c r="P40" s="45" t="s">
        <v>9</v>
      </c>
      <c r="Q40" s="45" t="s">
        <v>10</v>
      </c>
      <c r="R40" s="45" t="s">
        <v>11</v>
      </c>
      <c r="S40" s="45" t="s">
        <v>3</v>
      </c>
      <c r="T40" s="48" t="s">
        <v>12</v>
      </c>
      <c r="U40" s="45" t="s">
        <v>5</v>
      </c>
      <c r="V40" s="49" t="s">
        <v>6</v>
      </c>
      <c r="W40" s="49" t="s">
        <v>7</v>
      </c>
      <c r="X40" s="45" t="s">
        <v>8</v>
      </c>
      <c r="Y40" s="45" t="s">
        <v>9</v>
      </c>
      <c r="Z40" s="45" t="s">
        <v>10</v>
      </c>
      <c r="AA40" s="45" t="s">
        <v>11</v>
      </c>
      <c r="AB40" s="45" t="s">
        <v>3</v>
      </c>
      <c r="AC40" s="48" t="s">
        <v>12</v>
      </c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1"/>
    </row>
    <row r="41" spans="1:48" ht="14.25" customHeight="1" x14ac:dyDescent="0.3">
      <c r="A41" s="309"/>
      <c r="B41" s="305" t="s">
        <v>79</v>
      </c>
      <c r="C41" s="52" t="str">
        <f>IF(D41="","",1)</f>
        <v/>
      </c>
      <c r="D41" s="61"/>
      <c r="E41" s="62"/>
      <c r="F41" s="57"/>
      <c r="G41" s="57"/>
      <c r="H41" s="57"/>
      <c r="I41" s="58"/>
      <c r="J41" s="59"/>
      <c r="K41" s="60"/>
      <c r="L41" s="52" t="str">
        <f t="shared" ref="L41:L49" si="100">IF(M41="","",$C41)</f>
        <v/>
      </c>
      <c r="M41" s="61"/>
      <c r="N41" s="62"/>
      <c r="O41" s="57"/>
      <c r="P41" s="57"/>
      <c r="Q41" s="57"/>
      <c r="R41" s="58"/>
      <c r="S41" s="59"/>
      <c r="T41" s="60"/>
      <c r="U41" s="52" t="str">
        <f t="shared" ref="U41:U49" si="101">IF(V41="","",$C41)</f>
        <v/>
      </c>
      <c r="V41" s="61"/>
      <c r="W41" s="62"/>
      <c r="X41" s="57"/>
      <c r="Y41" s="57"/>
      <c r="Z41" s="57"/>
      <c r="AA41" s="58"/>
      <c r="AB41" s="59"/>
      <c r="AC41" s="60"/>
      <c r="AD41" s="63"/>
      <c r="AE41" s="65">
        <f t="shared" ref="AE41:AE49" si="102">IF(N41="",0,J41)</f>
        <v>0</v>
      </c>
      <c r="AF41" s="66">
        <f t="shared" ref="AF41:AF49" si="103">IF(W41="",0,AB41)</f>
        <v>0</v>
      </c>
      <c r="AG41" s="66" t="b">
        <f t="shared" ref="AG41:AG49" si="104">NOT(ISERROR((FIND("Seçmeli",E41))))</f>
        <v>0</v>
      </c>
      <c r="AH41" s="66" t="b">
        <f t="shared" ref="AH41:AH49" si="105">NOT(ISERROR((FIND("Seçmeli",N41))))</f>
        <v>0</v>
      </c>
      <c r="AI41" s="66" t="b">
        <f t="shared" ref="AI41:AI49" si="106">NOT(ISERROR((FIND("Seçmeli",W41))))</f>
        <v>0</v>
      </c>
      <c r="AJ41" s="66" t="b">
        <f t="shared" ref="AJ41:AJ49" si="107">NOT(ISERROR((FIND("Bölüm",E41))))</f>
        <v>0</v>
      </c>
      <c r="AK41" s="66" t="b">
        <f t="shared" ref="AK41:AK49" si="108">NOT(ISERROR((FIND("Bölüm",N41))))</f>
        <v>0</v>
      </c>
      <c r="AL41" s="66" t="b">
        <f t="shared" ref="AL41:AL49" si="109">NOT(ISERROR((FIND("Bölüm",W41))))</f>
        <v>0</v>
      </c>
      <c r="AM41" s="66" t="b">
        <f t="shared" ref="AM41:AM49" si="110">NOT(ISERROR((FIND("Fakülte",E41))))</f>
        <v>0</v>
      </c>
      <c r="AN41" s="66" t="b">
        <f t="shared" ref="AN41:AO41" si="111">NOT(ISERROR((FIND("Fakülte",N41))))</f>
        <v>0</v>
      </c>
      <c r="AO41" s="66" t="b">
        <f t="shared" si="111"/>
        <v>0</v>
      </c>
      <c r="AP41" s="66" t="b">
        <f t="shared" ref="AP41:AP49" si="112">NOT(ISERROR((FIND("Üniversite",E41))))</f>
        <v>0</v>
      </c>
      <c r="AQ41" s="66" t="b">
        <f t="shared" ref="AQ41:AQ49" si="113">NOT(ISERROR((FIND("Üniversite",N41))))</f>
        <v>0</v>
      </c>
      <c r="AR41" s="66" t="b">
        <f t="shared" ref="AR41:AR49" si="114">NOT(ISERROR((FIND("Üniversite",W41))))</f>
        <v>0</v>
      </c>
      <c r="AS41" s="66" t="b">
        <f t="shared" ref="AS41:AS49" si="115">NOT(ISERROR((FIND("Staj",E41))))</f>
        <v>0</v>
      </c>
      <c r="AT41" s="66" t="b">
        <f t="shared" ref="AT41:AT49" si="116">NOT(ISERROR((FIND("Staj",N41))))</f>
        <v>0</v>
      </c>
      <c r="AU41" s="56" t="b">
        <f t="shared" ref="AU41:AU49" si="117">NOT(ISERROR((FIND("Staj",W41))))</f>
        <v>0</v>
      </c>
      <c r="AV41" s="9"/>
    </row>
    <row r="42" spans="1:48" ht="14.25" customHeight="1" x14ac:dyDescent="0.3">
      <c r="A42" s="309"/>
      <c r="B42" s="306"/>
      <c r="C42" s="52" t="str">
        <f t="shared" ref="C42:C49" si="118">IF(D42="","",MAX(C$41:C41)+1)</f>
        <v/>
      </c>
      <c r="D42" s="61"/>
      <c r="E42" s="62"/>
      <c r="F42" s="57"/>
      <c r="G42" s="57"/>
      <c r="H42" s="57"/>
      <c r="I42" s="58"/>
      <c r="J42" s="59"/>
      <c r="K42" s="60"/>
      <c r="L42" s="52" t="str">
        <f t="shared" si="100"/>
        <v/>
      </c>
      <c r="M42" s="61"/>
      <c r="N42" s="62"/>
      <c r="O42" s="57"/>
      <c r="P42" s="57"/>
      <c r="Q42" s="57"/>
      <c r="R42" s="58"/>
      <c r="S42" s="59"/>
      <c r="T42" s="60"/>
      <c r="U42" s="52" t="str">
        <f t="shared" si="101"/>
        <v/>
      </c>
      <c r="V42" s="61"/>
      <c r="W42" s="62"/>
      <c r="X42" s="57"/>
      <c r="Y42" s="57"/>
      <c r="Z42" s="57"/>
      <c r="AA42" s="58"/>
      <c r="AB42" s="59"/>
      <c r="AC42" s="60"/>
      <c r="AD42" s="63"/>
      <c r="AE42" s="68">
        <f t="shared" si="102"/>
        <v>0</v>
      </c>
      <c r="AF42" s="63">
        <f t="shared" si="103"/>
        <v>0</v>
      </c>
      <c r="AG42" s="63" t="b">
        <f t="shared" si="104"/>
        <v>0</v>
      </c>
      <c r="AH42" s="63" t="b">
        <f t="shared" si="105"/>
        <v>0</v>
      </c>
      <c r="AI42" s="63" t="b">
        <f t="shared" si="106"/>
        <v>0</v>
      </c>
      <c r="AJ42" s="63" t="b">
        <f t="shared" si="107"/>
        <v>0</v>
      </c>
      <c r="AK42" s="63" t="b">
        <f t="shared" si="108"/>
        <v>0</v>
      </c>
      <c r="AL42" s="63" t="b">
        <f t="shared" si="109"/>
        <v>0</v>
      </c>
      <c r="AM42" s="63" t="b">
        <f t="shared" si="110"/>
        <v>0</v>
      </c>
      <c r="AN42" s="63" t="b">
        <f t="shared" ref="AN42:AO42" si="119">NOT(ISERROR((FIND("Fakülte",N42))))</f>
        <v>0</v>
      </c>
      <c r="AO42" s="63" t="b">
        <f t="shared" si="119"/>
        <v>0</v>
      </c>
      <c r="AP42" s="63" t="b">
        <f t="shared" si="112"/>
        <v>0</v>
      </c>
      <c r="AQ42" s="63" t="b">
        <f t="shared" si="113"/>
        <v>0</v>
      </c>
      <c r="AR42" s="63" t="b">
        <f t="shared" si="114"/>
        <v>0</v>
      </c>
      <c r="AS42" s="63" t="b">
        <f t="shared" si="115"/>
        <v>0</v>
      </c>
      <c r="AT42" s="63" t="b">
        <f t="shared" si="116"/>
        <v>0</v>
      </c>
      <c r="AU42" s="132" t="b">
        <f t="shared" si="117"/>
        <v>0</v>
      </c>
      <c r="AV42" s="9"/>
    </row>
    <row r="43" spans="1:48" ht="14.25" customHeight="1" x14ac:dyDescent="0.3">
      <c r="A43" s="309"/>
      <c r="B43" s="306"/>
      <c r="C43" s="52" t="str">
        <f t="shared" si="118"/>
        <v/>
      </c>
      <c r="D43" s="61"/>
      <c r="E43" s="62"/>
      <c r="F43" s="57"/>
      <c r="G43" s="57"/>
      <c r="H43" s="57"/>
      <c r="I43" s="58"/>
      <c r="J43" s="59"/>
      <c r="K43" s="60"/>
      <c r="L43" s="52" t="str">
        <f t="shared" si="100"/>
        <v/>
      </c>
      <c r="M43" s="61"/>
      <c r="N43" s="62"/>
      <c r="O43" s="57"/>
      <c r="P43" s="57"/>
      <c r="Q43" s="57"/>
      <c r="R43" s="58"/>
      <c r="S43" s="59"/>
      <c r="T43" s="60"/>
      <c r="U43" s="52" t="str">
        <f t="shared" si="101"/>
        <v/>
      </c>
      <c r="V43" s="61"/>
      <c r="W43" s="62"/>
      <c r="X43" s="57"/>
      <c r="Y43" s="57"/>
      <c r="Z43" s="57"/>
      <c r="AA43" s="58"/>
      <c r="AB43" s="59"/>
      <c r="AC43" s="60"/>
      <c r="AD43" s="63"/>
      <c r="AE43" s="68">
        <f t="shared" si="102"/>
        <v>0</v>
      </c>
      <c r="AF43" s="63">
        <f t="shared" si="103"/>
        <v>0</v>
      </c>
      <c r="AG43" s="63" t="b">
        <f t="shared" si="104"/>
        <v>0</v>
      </c>
      <c r="AH43" s="63" t="b">
        <f t="shared" si="105"/>
        <v>0</v>
      </c>
      <c r="AI43" s="63" t="b">
        <f t="shared" si="106"/>
        <v>0</v>
      </c>
      <c r="AJ43" s="63" t="b">
        <f t="shared" si="107"/>
        <v>0</v>
      </c>
      <c r="AK43" s="63" t="b">
        <f t="shared" si="108"/>
        <v>0</v>
      </c>
      <c r="AL43" s="63" t="b">
        <f t="shared" si="109"/>
        <v>0</v>
      </c>
      <c r="AM43" s="63" t="b">
        <f t="shared" si="110"/>
        <v>0</v>
      </c>
      <c r="AN43" s="63" t="b">
        <f t="shared" ref="AN43:AO43" si="120">NOT(ISERROR((FIND("Fakülte",N43))))</f>
        <v>0</v>
      </c>
      <c r="AO43" s="63" t="b">
        <f t="shared" si="120"/>
        <v>0</v>
      </c>
      <c r="AP43" s="63" t="b">
        <f t="shared" si="112"/>
        <v>0</v>
      </c>
      <c r="AQ43" s="63" t="b">
        <f t="shared" si="113"/>
        <v>0</v>
      </c>
      <c r="AR43" s="63" t="b">
        <f t="shared" si="114"/>
        <v>0</v>
      </c>
      <c r="AS43" s="63" t="b">
        <f t="shared" si="115"/>
        <v>0</v>
      </c>
      <c r="AT43" s="63" t="b">
        <f t="shared" si="116"/>
        <v>0</v>
      </c>
      <c r="AU43" s="132" t="b">
        <f t="shared" si="117"/>
        <v>0</v>
      </c>
      <c r="AV43" s="9"/>
    </row>
    <row r="44" spans="1:48" ht="14.25" customHeight="1" x14ac:dyDescent="0.3">
      <c r="A44" s="309"/>
      <c r="B44" s="306"/>
      <c r="C44" s="52" t="str">
        <f t="shared" si="118"/>
        <v/>
      </c>
      <c r="D44" s="61"/>
      <c r="E44" s="62"/>
      <c r="F44" s="57"/>
      <c r="G44" s="57"/>
      <c r="H44" s="57"/>
      <c r="I44" s="58"/>
      <c r="J44" s="59"/>
      <c r="K44" s="60"/>
      <c r="L44" s="52" t="str">
        <f t="shared" si="100"/>
        <v/>
      </c>
      <c r="M44" s="61"/>
      <c r="N44" s="62"/>
      <c r="O44" s="57"/>
      <c r="P44" s="57"/>
      <c r="Q44" s="57"/>
      <c r="R44" s="58"/>
      <c r="S44" s="59"/>
      <c r="T44" s="60"/>
      <c r="U44" s="52" t="str">
        <f t="shared" si="101"/>
        <v/>
      </c>
      <c r="V44" s="61"/>
      <c r="W44" s="62"/>
      <c r="X44" s="57"/>
      <c r="Y44" s="57"/>
      <c r="Z44" s="57"/>
      <c r="AA44" s="58"/>
      <c r="AB44" s="59"/>
      <c r="AC44" s="60"/>
      <c r="AD44" s="63"/>
      <c r="AE44" s="68">
        <f t="shared" si="102"/>
        <v>0</v>
      </c>
      <c r="AF44" s="63">
        <f t="shared" si="103"/>
        <v>0</v>
      </c>
      <c r="AG44" s="63" t="b">
        <f t="shared" si="104"/>
        <v>0</v>
      </c>
      <c r="AH44" s="63" t="b">
        <f t="shared" si="105"/>
        <v>0</v>
      </c>
      <c r="AI44" s="63" t="b">
        <f t="shared" si="106"/>
        <v>0</v>
      </c>
      <c r="AJ44" s="63" t="b">
        <f t="shared" si="107"/>
        <v>0</v>
      </c>
      <c r="AK44" s="63" t="b">
        <f t="shared" si="108"/>
        <v>0</v>
      </c>
      <c r="AL44" s="63" t="b">
        <f t="shared" si="109"/>
        <v>0</v>
      </c>
      <c r="AM44" s="63" t="b">
        <f t="shared" si="110"/>
        <v>0</v>
      </c>
      <c r="AN44" s="63" t="b">
        <f t="shared" ref="AN44:AO44" si="121">NOT(ISERROR((FIND("Fakülte",N44))))</f>
        <v>0</v>
      </c>
      <c r="AO44" s="63" t="b">
        <f t="shared" si="121"/>
        <v>0</v>
      </c>
      <c r="AP44" s="63" t="b">
        <f t="shared" si="112"/>
        <v>0</v>
      </c>
      <c r="AQ44" s="63" t="b">
        <f t="shared" si="113"/>
        <v>0</v>
      </c>
      <c r="AR44" s="63" t="b">
        <f t="shared" si="114"/>
        <v>0</v>
      </c>
      <c r="AS44" s="63" t="b">
        <f t="shared" si="115"/>
        <v>0</v>
      </c>
      <c r="AT44" s="63" t="b">
        <f t="shared" si="116"/>
        <v>0</v>
      </c>
      <c r="AU44" s="132" t="b">
        <f t="shared" si="117"/>
        <v>0</v>
      </c>
      <c r="AV44" s="9"/>
    </row>
    <row r="45" spans="1:48" ht="14.25" customHeight="1" x14ac:dyDescent="0.3">
      <c r="A45" s="309"/>
      <c r="B45" s="306"/>
      <c r="C45" s="52" t="str">
        <f t="shared" si="118"/>
        <v/>
      </c>
      <c r="D45" s="61"/>
      <c r="E45" s="62"/>
      <c r="F45" s="57"/>
      <c r="G45" s="57"/>
      <c r="H45" s="57"/>
      <c r="I45" s="58"/>
      <c r="J45" s="59"/>
      <c r="K45" s="60"/>
      <c r="L45" s="52" t="str">
        <f t="shared" si="100"/>
        <v/>
      </c>
      <c r="M45" s="61"/>
      <c r="N45" s="62"/>
      <c r="O45" s="57"/>
      <c r="P45" s="57"/>
      <c r="Q45" s="57"/>
      <c r="R45" s="58"/>
      <c r="S45" s="59"/>
      <c r="T45" s="60"/>
      <c r="U45" s="52" t="str">
        <f t="shared" si="101"/>
        <v/>
      </c>
      <c r="V45" s="61"/>
      <c r="W45" s="62"/>
      <c r="X45" s="57"/>
      <c r="Y45" s="57"/>
      <c r="Z45" s="57"/>
      <c r="AA45" s="58"/>
      <c r="AB45" s="59"/>
      <c r="AC45" s="60"/>
      <c r="AD45" s="63"/>
      <c r="AE45" s="68">
        <f t="shared" si="102"/>
        <v>0</v>
      </c>
      <c r="AF45" s="63">
        <f t="shared" si="103"/>
        <v>0</v>
      </c>
      <c r="AG45" s="63" t="b">
        <f t="shared" si="104"/>
        <v>0</v>
      </c>
      <c r="AH45" s="63" t="b">
        <f t="shared" si="105"/>
        <v>0</v>
      </c>
      <c r="AI45" s="63" t="b">
        <f t="shared" si="106"/>
        <v>0</v>
      </c>
      <c r="AJ45" s="63" t="b">
        <f t="shared" si="107"/>
        <v>0</v>
      </c>
      <c r="AK45" s="63" t="b">
        <f t="shared" si="108"/>
        <v>0</v>
      </c>
      <c r="AL45" s="63" t="b">
        <f t="shared" si="109"/>
        <v>0</v>
      </c>
      <c r="AM45" s="63" t="b">
        <f t="shared" si="110"/>
        <v>0</v>
      </c>
      <c r="AN45" s="63" t="b">
        <f t="shared" ref="AN45:AO45" si="122">NOT(ISERROR((FIND("Fakülte",N45))))</f>
        <v>0</v>
      </c>
      <c r="AO45" s="63" t="b">
        <f t="shared" si="122"/>
        <v>0</v>
      </c>
      <c r="AP45" s="63" t="b">
        <f t="shared" si="112"/>
        <v>0</v>
      </c>
      <c r="AQ45" s="63" t="b">
        <f t="shared" si="113"/>
        <v>0</v>
      </c>
      <c r="AR45" s="63" t="b">
        <f t="shared" si="114"/>
        <v>0</v>
      </c>
      <c r="AS45" s="63" t="b">
        <f t="shared" si="115"/>
        <v>0</v>
      </c>
      <c r="AT45" s="63" t="b">
        <f t="shared" si="116"/>
        <v>0</v>
      </c>
      <c r="AU45" s="132" t="b">
        <f t="shared" si="117"/>
        <v>0</v>
      </c>
      <c r="AV45" s="9"/>
    </row>
    <row r="46" spans="1:48" ht="14.25" customHeight="1" x14ac:dyDescent="0.3">
      <c r="A46" s="309"/>
      <c r="B46" s="306"/>
      <c r="C46" s="52" t="str">
        <f t="shared" si="118"/>
        <v/>
      </c>
      <c r="D46" s="61"/>
      <c r="E46" s="62"/>
      <c r="F46" s="57"/>
      <c r="G46" s="57"/>
      <c r="H46" s="57"/>
      <c r="I46" s="58"/>
      <c r="J46" s="59"/>
      <c r="K46" s="60"/>
      <c r="L46" s="52" t="str">
        <f t="shared" si="100"/>
        <v/>
      </c>
      <c r="M46" s="61"/>
      <c r="N46" s="62"/>
      <c r="O46" s="57"/>
      <c r="P46" s="57"/>
      <c r="Q46" s="57"/>
      <c r="R46" s="58"/>
      <c r="S46" s="59"/>
      <c r="T46" s="60"/>
      <c r="U46" s="52" t="str">
        <f t="shared" si="101"/>
        <v/>
      </c>
      <c r="V46" s="61"/>
      <c r="W46" s="62"/>
      <c r="X46" s="57"/>
      <c r="Y46" s="57"/>
      <c r="Z46" s="57"/>
      <c r="AA46" s="58"/>
      <c r="AB46" s="59"/>
      <c r="AC46" s="60"/>
      <c r="AD46" s="63"/>
      <c r="AE46" s="68">
        <f t="shared" si="102"/>
        <v>0</v>
      </c>
      <c r="AF46" s="63">
        <f t="shared" si="103"/>
        <v>0</v>
      </c>
      <c r="AG46" s="63" t="b">
        <f t="shared" si="104"/>
        <v>0</v>
      </c>
      <c r="AH46" s="63" t="b">
        <f t="shared" si="105"/>
        <v>0</v>
      </c>
      <c r="AI46" s="63" t="b">
        <f t="shared" si="106"/>
        <v>0</v>
      </c>
      <c r="AJ46" s="63" t="b">
        <f t="shared" si="107"/>
        <v>0</v>
      </c>
      <c r="AK46" s="63" t="b">
        <f t="shared" si="108"/>
        <v>0</v>
      </c>
      <c r="AL46" s="63" t="b">
        <f t="shared" si="109"/>
        <v>0</v>
      </c>
      <c r="AM46" s="63" t="b">
        <f t="shared" si="110"/>
        <v>0</v>
      </c>
      <c r="AN46" s="63" t="b">
        <f t="shared" ref="AN46:AO46" si="123">NOT(ISERROR((FIND("Fakülte",N46))))</f>
        <v>0</v>
      </c>
      <c r="AO46" s="63" t="b">
        <f t="shared" si="123"/>
        <v>0</v>
      </c>
      <c r="AP46" s="63" t="b">
        <f t="shared" si="112"/>
        <v>0</v>
      </c>
      <c r="AQ46" s="63" t="b">
        <f t="shared" si="113"/>
        <v>0</v>
      </c>
      <c r="AR46" s="63" t="b">
        <f t="shared" si="114"/>
        <v>0</v>
      </c>
      <c r="AS46" s="63" t="b">
        <f t="shared" si="115"/>
        <v>0</v>
      </c>
      <c r="AT46" s="63" t="b">
        <f t="shared" si="116"/>
        <v>0</v>
      </c>
      <c r="AU46" s="132" t="b">
        <f t="shared" si="117"/>
        <v>0</v>
      </c>
      <c r="AV46" s="9"/>
    </row>
    <row r="47" spans="1:48" ht="14.25" customHeight="1" x14ac:dyDescent="0.3">
      <c r="A47" s="309"/>
      <c r="B47" s="306"/>
      <c r="C47" s="52" t="str">
        <f t="shared" si="118"/>
        <v/>
      </c>
      <c r="D47" s="61"/>
      <c r="E47" s="62"/>
      <c r="F47" s="57"/>
      <c r="G47" s="57"/>
      <c r="H47" s="57"/>
      <c r="I47" s="58"/>
      <c r="J47" s="59"/>
      <c r="K47" s="60"/>
      <c r="L47" s="52" t="str">
        <f t="shared" si="100"/>
        <v/>
      </c>
      <c r="M47" s="61"/>
      <c r="N47" s="62"/>
      <c r="O47" s="57"/>
      <c r="P47" s="57"/>
      <c r="Q47" s="57"/>
      <c r="R47" s="58"/>
      <c r="S47" s="59"/>
      <c r="T47" s="60"/>
      <c r="U47" s="52" t="str">
        <f t="shared" si="101"/>
        <v/>
      </c>
      <c r="V47" s="61"/>
      <c r="W47" s="62"/>
      <c r="X47" s="57"/>
      <c r="Y47" s="57"/>
      <c r="Z47" s="57"/>
      <c r="AA47" s="58"/>
      <c r="AB47" s="59"/>
      <c r="AC47" s="60"/>
      <c r="AD47" s="63"/>
      <c r="AE47" s="68">
        <f t="shared" si="102"/>
        <v>0</v>
      </c>
      <c r="AF47" s="63">
        <f t="shared" si="103"/>
        <v>0</v>
      </c>
      <c r="AG47" s="63" t="b">
        <f t="shared" si="104"/>
        <v>0</v>
      </c>
      <c r="AH47" s="63" t="b">
        <f t="shared" si="105"/>
        <v>0</v>
      </c>
      <c r="AI47" s="63" t="b">
        <f t="shared" si="106"/>
        <v>0</v>
      </c>
      <c r="AJ47" s="63" t="b">
        <f t="shared" si="107"/>
        <v>0</v>
      </c>
      <c r="AK47" s="63" t="b">
        <f t="shared" si="108"/>
        <v>0</v>
      </c>
      <c r="AL47" s="63" t="b">
        <f t="shared" si="109"/>
        <v>0</v>
      </c>
      <c r="AM47" s="63" t="b">
        <f t="shared" si="110"/>
        <v>0</v>
      </c>
      <c r="AN47" s="63" t="b">
        <f t="shared" ref="AN47:AO47" si="124">NOT(ISERROR((FIND("Fakülte",N47))))</f>
        <v>0</v>
      </c>
      <c r="AO47" s="63" t="b">
        <f t="shared" si="124"/>
        <v>0</v>
      </c>
      <c r="AP47" s="63" t="b">
        <f t="shared" si="112"/>
        <v>0</v>
      </c>
      <c r="AQ47" s="63" t="b">
        <f t="shared" si="113"/>
        <v>0</v>
      </c>
      <c r="AR47" s="63" t="b">
        <f t="shared" si="114"/>
        <v>0</v>
      </c>
      <c r="AS47" s="63" t="b">
        <f t="shared" si="115"/>
        <v>0</v>
      </c>
      <c r="AT47" s="63" t="b">
        <f t="shared" si="116"/>
        <v>0</v>
      </c>
      <c r="AU47" s="132" t="b">
        <f t="shared" si="117"/>
        <v>0</v>
      </c>
      <c r="AV47" s="9"/>
    </row>
    <row r="48" spans="1:48" ht="14.25" customHeight="1" x14ac:dyDescent="0.3">
      <c r="A48" s="309"/>
      <c r="B48" s="306"/>
      <c r="C48" s="52" t="str">
        <f t="shared" si="118"/>
        <v/>
      </c>
      <c r="D48" s="61"/>
      <c r="E48" s="62"/>
      <c r="F48" s="57"/>
      <c r="G48" s="57"/>
      <c r="H48" s="57"/>
      <c r="I48" s="58"/>
      <c r="J48" s="59"/>
      <c r="K48" s="60"/>
      <c r="L48" s="52" t="str">
        <f t="shared" si="100"/>
        <v/>
      </c>
      <c r="M48" s="61"/>
      <c r="N48" s="62"/>
      <c r="O48" s="57"/>
      <c r="P48" s="57"/>
      <c r="Q48" s="57"/>
      <c r="R48" s="58"/>
      <c r="S48" s="59"/>
      <c r="T48" s="60"/>
      <c r="U48" s="52" t="str">
        <f t="shared" si="101"/>
        <v/>
      </c>
      <c r="V48" s="61"/>
      <c r="W48" s="62"/>
      <c r="X48" s="57"/>
      <c r="Y48" s="57"/>
      <c r="Z48" s="57"/>
      <c r="AA48" s="58"/>
      <c r="AB48" s="59"/>
      <c r="AC48" s="60"/>
      <c r="AD48" s="63"/>
      <c r="AE48" s="68">
        <f t="shared" si="102"/>
        <v>0</v>
      </c>
      <c r="AF48" s="63">
        <f t="shared" si="103"/>
        <v>0</v>
      </c>
      <c r="AG48" s="63" t="b">
        <f t="shared" si="104"/>
        <v>0</v>
      </c>
      <c r="AH48" s="63" t="b">
        <f t="shared" si="105"/>
        <v>0</v>
      </c>
      <c r="AI48" s="63" t="b">
        <f t="shared" si="106"/>
        <v>0</v>
      </c>
      <c r="AJ48" s="63" t="b">
        <f t="shared" si="107"/>
        <v>0</v>
      </c>
      <c r="AK48" s="63" t="b">
        <f t="shared" si="108"/>
        <v>0</v>
      </c>
      <c r="AL48" s="63" t="b">
        <f t="shared" si="109"/>
        <v>0</v>
      </c>
      <c r="AM48" s="63" t="b">
        <f t="shared" si="110"/>
        <v>0</v>
      </c>
      <c r="AN48" s="63" t="b">
        <f t="shared" ref="AN48:AO48" si="125">NOT(ISERROR((FIND("Fakülte",N48))))</f>
        <v>0</v>
      </c>
      <c r="AO48" s="63" t="b">
        <f t="shared" si="125"/>
        <v>0</v>
      </c>
      <c r="AP48" s="63" t="b">
        <f t="shared" si="112"/>
        <v>0</v>
      </c>
      <c r="AQ48" s="63" t="b">
        <f t="shared" si="113"/>
        <v>0</v>
      </c>
      <c r="AR48" s="63" t="b">
        <f t="shared" si="114"/>
        <v>0</v>
      </c>
      <c r="AS48" s="63" t="b">
        <f t="shared" si="115"/>
        <v>0</v>
      </c>
      <c r="AT48" s="63" t="b">
        <f t="shared" si="116"/>
        <v>0</v>
      </c>
      <c r="AU48" s="132" t="b">
        <f t="shared" si="117"/>
        <v>0</v>
      </c>
      <c r="AV48" s="9"/>
    </row>
    <row r="49" spans="1:48" ht="14.25" customHeight="1" x14ac:dyDescent="0.3">
      <c r="A49" s="309"/>
      <c r="B49" s="306"/>
      <c r="C49" s="52" t="str">
        <f t="shared" si="118"/>
        <v/>
      </c>
      <c r="D49" s="61"/>
      <c r="E49" s="62"/>
      <c r="F49" s="57"/>
      <c r="G49" s="57"/>
      <c r="H49" s="57"/>
      <c r="I49" s="58" t="str">
        <f>IF(E49="","",SUM(F49,SUM(G49,H49)/2))</f>
        <v/>
      </c>
      <c r="J49" s="59"/>
      <c r="K49" s="60"/>
      <c r="L49" s="52" t="str">
        <f t="shared" si="100"/>
        <v/>
      </c>
      <c r="M49" s="61"/>
      <c r="N49" s="62"/>
      <c r="O49" s="57"/>
      <c r="P49" s="57"/>
      <c r="Q49" s="57"/>
      <c r="R49" s="58"/>
      <c r="S49" s="59"/>
      <c r="T49" s="60"/>
      <c r="U49" s="52" t="str">
        <f t="shared" si="101"/>
        <v/>
      </c>
      <c r="V49" s="61"/>
      <c r="W49" s="62"/>
      <c r="X49" s="57"/>
      <c r="Y49" s="57"/>
      <c r="Z49" s="57"/>
      <c r="AA49" s="58"/>
      <c r="AB49" s="59"/>
      <c r="AC49" s="60"/>
      <c r="AD49" s="63"/>
      <c r="AE49" s="70">
        <f t="shared" si="102"/>
        <v>0</v>
      </c>
      <c r="AF49" s="71">
        <f t="shared" si="103"/>
        <v>0</v>
      </c>
      <c r="AG49" s="71" t="b">
        <f t="shared" si="104"/>
        <v>0</v>
      </c>
      <c r="AH49" s="71" t="b">
        <f t="shared" si="105"/>
        <v>0</v>
      </c>
      <c r="AI49" s="71" t="b">
        <f t="shared" si="106"/>
        <v>0</v>
      </c>
      <c r="AJ49" s="71" t="b">
        <f t="shared" si="107"/>
        <v>0</v>
      </c>
      <c r="AK49" s="71" t="b">
        <f t="shared" si="108"/>
        <v>0</v>
      </c>
      <c r="AL49" s="71" t="b">
        <f t="shared" si="109"/>
        <v>0</v>
      </c>
      <c r="AM49" s="71" t="b">
        <f t="shared" si="110"/>
        <v>0</v>
      </c>
      <c r="AN49" s="71" t="b">
        <f t="shared" ref="AN49:AO49" si="126">NOT(ISERROR((FIND("Fakülte",N49))))</f>
        <v>0</v>
      </c>
      <c r="AO49" s="71" t="b">
        <f t="shared" si="126"/>
        <v>0</v>
      </c>
      <c r="AP49" s="71" t="b">
        <f t="shared" si="112"/>
        <v>0</v>
      </c>
      <c r="AQ49" s="71" t="b">
        <f t="shared" si="113"/>
        <v>0</v>
      </c>
      <c r="AR49" s="71" t="b">
        <f t="shared" si="114"/>
        <v>0</v>
      </c>
      <c r="AS49" s="71" t="b">
        <f t="shared" si="115"/>
        <v>0</v>
      </c>
      <c r="AT49" s="71" t="b">
        <f t="shared" si="116"/>
        <v>0</v>
      </c>
      <c r="AU49" s="133" t="b">
        <f t="shared" si="117"/>
        <v>0</v>
      </c>
      <c r="AV49" s="9"/>
    </row>
    <row r="50" spans="1:48" ht="14.25" customHeight="1" x14ac:dyDescent="0.3">
      <c r="A50" s="309"/>
      <c r="B50" s="306"/>
      <c r="C50" s="72"/>
      <c r="D50" s="73"/>
      <c r="E50" s="78" t="s">
        <v>40</v>
      </c>
      <c r="F50" s="74">
        <f t="shared" ref="F50:J50" si="127">+SUM(F41:F49)</f>
        <v>0</v>
      </c>
      <c r="G50" s="75">
        <f t="shared" si="127"/>
        <v>0</v>
      </c>
      <c r="H50" s="75">
        <f t="shared" si="127"/>
        <v>0</v>
      </c>
      <c r="I50" s="75">
        <f t="shared" si="127"/>
        <v>0</v>
      </c>
      <c r="J50" s="76">
        <f t="shared" si="127"/>
        <v>0</v>
      </c>
      <c r="K50" s="77"/>
      <c r="L50" s="72"/>
      <c r="M50" s="73"/>
      <c r="N50" s="78" t="s">
        <v>40</v>
      </c>
      <c r="O50" s="74">
        <f t="shared" ref="O50:S50" si="128">+SUM(O41:O49)</f>
        <v>0</v>
      </c>
      <c r="P50" s="75">
        <f t="shared" si="128"/>
        <v>0</v>
      </c>
      <c r="Q50" s="75">
        <f t="shared" si="128"/>
        <v>0</v>
      </c>
      <c r="R50" s="75">
        <f t="shared" si="128"/>
        <v>0</v>
      </c>
      <c r="S50" s="76">
        <f t="shared" si="128"/>
        <v>0</v>
      </c>
      <c r="T50" s="77"/>
      <c r="U50" s="72"/>
      <c r="V50" s="73"/>
      <c r="W50" s="78" t="s">
        <v>40</v>
      </c>
      <c r="X50" s="74">
        <f t="shared" ref="X50:AB50" si="129">+SUM(X41:X49)</f>
        <v>0</v>
      </c>
      <c r="Y50" s="75">
        <f t="shared" si="129"/>
        <v>0</v>
      </c>
      <c r="Z50" s="75">
        <f t="shared" si="129"/>
        <v>0</v>
      </c>
      <c r="AA50" s="75">
        <f t="shared" si="129"/>
        <v>0</v>
      </c>
      <c r="AB50" s="76">
        <f t="shared" si="129"/>
        <v>0</v>
      </c>
      <c r="AC50" s="77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9"/>
    </row>
    <row r="51" spans="1:48" ht="14.25" customHeight="1" x14ac:dyDescent="0.3">
      <c r="A51" s="310"/>
      <c r="B51" s="307"/>
      <c r="C51" s="80"/>
      <c r="D51" s="81"/>
      <c r="E51" s="94" t="s">
        <v>41</v>
      </c>
      <c r="F51" s="90">
        <f t="shared" ref="F51:J51" si="130">F50+F39</f>
        <v>0</v>
      </c>
      <c r="G51" s="90">
        <f t="shared" si="130"/>
        <v>0</v>
      </c>
      <c r="H51" s="90">
        <f t="shared" si="130"/>
        <v>0</v>
      </c>
      <c r="I51" s="90">
        <f t="shared" si="130"/>
        <v>0</v>
      </c>
      <c r="J51" s="91">
        <f t="shared" si="130"/>
        <v>0</v>
      </c>
      <c r="K51" s="92"/>
      <c r="L51" s="80"/>
      <c r="M51" s="81"/>
      <c r="N51" s="94" t="s">
        <v>101</v>
      </c>
      <c r="O51" s="90">
        <f t="shared" ref="O51:S51" si="131">O50+O39</f>
        <v>0</v>
      </c>
      <c r="P51" s="90">
        <f t="shared" si="131"/>
        <v>0</v>
      </c>
      <c r="Q51" s="90">
        <f t="shared" si="131"/>
        <v>0</v>
      </c>
      <c r="R51" s="90">
        <f t="shared" si="131"/>
        <v>0</v>
      </c>
      <c r="S51" s="91">
        <f t="shared" si="131"/>
        <v>0</v>
      </c>
      <c r="T51" s="85"/>
      <c r="U51" s="80"/>
      <c r="V51" s="81"/>
      <c r="W51" s="94" t="s">
        <v>101</v>
      </c>
      <c r="X51" s="90">
        <f t="shared" ref="X51:AB51" si="132">X50+X39</f>
        <v>0</v>
      </c>
      <c r="Y51" s="90">
        <f t="shared" si="132"/>
        <v>0</v>
      </c>
      <c r="Z51" s="90">
        <f t="shared" si="132"/>
        <v>0</v>
      </c>
      <c r="AA51" s="90">
        <f t="shared" si="132"/>
        <v>0</v>
      </c>
      <c r="AB51" s="91">
        <f t="shared" si="132"/>
        <v>0</v>
      </c>
      <c r="AC51" s="85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9"/>
    </row>
    <row r="52" spans="1:48" ht="14.25" customHeight="1" x14ac:dyDescent="0.3">
      <c r="A52" s="308" t="s">
        <v>102</v>
      </c>
      <c r="B52" s="44">
        <v>5</v>
      </c>
      <c r="C52" s="45" t="s">
        <v>5</v>
      </c>
      <c r="D52" s="49" t="s">
        <v>6</v>
      </c>
      <c r="E52" s="49" t="s">
        <v>7</v>
      </c>
      <c r="F52" s="45" t="s">
        <v>8</v>
      </c>
      <c r="G52" s="45" t="s">
        <v>9</v>
      </c>
      <c r="H52" s="45" t="s">
        <v>10</v>
      </c>
      <c r="I52" s="45" t="s">
        <v>11</v>
      </c>
      <c r="J52" s="45" t="s">
        <v>3</v>
      </c>
      <c r="K52" s="48"/>
      <c r="L52" s="45" t="s">
        <v>5</v>
      </c>
      <c r="M52" s="49" t="s">
        <v>6</v>
      </c>
      <c r="N52" s="49" t="s">
        <v>7</v>
      </c>
      <c r="O52" s="45" t="s">
        <v>8</v>
      </c>
      <c r="P52" s="45" t="s">
        <v>9</v>
      </c>
      <c r="Q52" s="45" t="s">
        <v>10</v>
      </c>
      <c r="R52" s="45" t="s">
        <v>11</v>
      </c>
      <c r="S52" s="45" t="s">
        <v>3</v>
      </c>
      <c r="T52" s="48" t="s">
        <v>12</v>
      </c>
      <c r="U52" s="45" t="s">
        <v>5</v>
      </c>
      <c r="V52" s="49" t="s">
        <v>6</v>
      </c>
      <c r="W52" s="49" t="s">
        <v>7</v>
      </c>
      <c r="X52" s="45" t="s">
        <v>8</v>
      </c>
      <c r="Y52" s="45" t="s">
        <v>9</v>
      </c>
      <c r="Z52" s="45" t="s">
        <v>10</v>
      </c>
      <c r="AA52" s="45" t="s">
        <v>11</v>
      </c>
      <c r="AB52" s="45" t="s">
        <v>3</v>
      </c>
      <c r="AC52" s="48" t="s">
        <v>12</v>
      </c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1"/>
    </row>
    <row r="53" spans="1:48" ht="14.25" customHeight="1" x14ac:dyDescent="0.3">
      <c r="A53" s="309"/>
      <c r="B53" s="305" t="s">
        <v>103</v>
      </c>
      <c r="C53" s="52" t="str">
        <f>IF(D53="","",1)</f>
        <v/>
      </c>
      <c r="D53" s="61"/>
      <c r="E53" s="62"/>
      <c r="F53" s="57"/>
      <c r="G53" s="57"/>
      <c r="H53" s="57"/>
      <c r="I53" s="58"/>
      <c r="J53" s="59"/>
      <c r="K53" s="60"/>
      <c r="L53" s="52" t="str">
        <f t="shared" ref="L53:L61" si="133">IF(M53="","",$C53)</f>
        <v/>
      </c>
      <c r="M53" s="61"/>
      <c r="N53" s="62"/>
      <c r="O53" s="57"/>
      <c r="P53" s="57"/>
      <c r="Q53" s="57"/>
      <c r="R53" s="58"/>
      <c r="S53" s="59"/>
      <c r="T53" s="60"/>
      <c r="U53" s="52" t="str">
        <f t="shared" ref="U53:U61" si="134">IF(V53="","",$C53)</f>
        <v/>
      </c>
      <c r="V53" s="61"/>
      <c r="W53" s="62"/>
      <c r="X53" s="57"/>
      <c r="Y53" s="57"/>
      <c r="Z53" s="57"/>
      <c r="AA53" s="58"/>
      <c r="AB53" s="59"/>
      <c r="AC53" s="60"/>
      <c r="AD53" s="63"/>
      <c r="AE53" s="65">
        <f t="shared" ref="AE53:AE61" si="135">IF(N53="",0,J53)</f>
        <v>0</v>
      </c>
      <c r="AF53" s="66">
        <f t="shared" ref="AF53:AF61" si="136">IF(W53="",0,AB53)</f>
        <v>0</v>
      </c>
      <c r="AG53" s="66" t="b">
        <f t="shared" ref="AG53:AG61" si="137">NOT(ISERROR((FIND("Seçmeli",E53))))</f>
        <v>0</v>
      </c>
      <c r="AH53" s="66" t="b">
        <f t="shared" ref="AH53:AH61" si="138">NOT(ISERROR((FIND("Seçmeli",N53))))</f>
        <v>0</v>
      </c>
      <c r="AI53" s="66" t="b">
        <f t="shared" ref="AI53:AI61" si="139">NOT(ISERROR((FIND("Seçmeli",W53))))</f>
        <v>0</v>
      </c>
      <c r="AJ53" s="66" t="b">
        <f t="shared" ref="AJ53:AJ61" si="140">NOT(ISERROR((FIND("Bölüm",E53))))</f>
        <v>0</v>
      </c>
      <c r="AK53" s="66" t="b">
        <f t="shared" ref="AK53:AK61" si="141">NOT(ISERROR((FIND("Bölüm",N53))))</f>
        <v>0</v>
      </c>
      <c r="AL53" s="66" t="b">
        <f t="shared" ref="AL53:AL61" si="142">NOT(ISERROR((FIND("Bölüm",W53))))</f>
        <v>0</v>
      </c>
      <c r="AM53" s="66" t="b">
        <f t="shared" ref="AM53:AM61" si="143">NOT(ISERROR((FIND("Fakülte",E53))))</f>
        <v>0</v>
      </c>
      <c r="AN53" s="66" t="b">
        <f t="shared" ref="AN53:AO53" si="144">NOT(ISERROR((FIND("Fakülte",N53))))</f>
        <v>0</v>
      </c>
      <c r="AO53" s="66" t="b">
        <f t="shared" si="144"/>
        <v>0</v>
      </c>
      <c r="AP53" s="66" t="b">
        <f t="shared" ref="AP53:AP61" si="145">NOT(ISERROR((FIND("Üniversite",E53))))</f>
        <v>0</v>
      </c>
      <c r="AQ53" s="66" t="b">
        <f t="shared" ref="AQ53:AQ61" si="146">NOT(ISERROR((FIND("Üniversite",N53))))</f>
        <v>0</v>
      </c>
      <c r="AR53" s="66" t="b">
        <f t="shared" ref="AR53:AR61" si="147">NOT(ISERROR((FIND("Üniversite",W53))))</f>
        <v>0</v>
      </c>
      <c r="AS53" s="66" t="b">
        <f t="shared" ref="AS53:AS61" si="148">NOT(ISERROR((FIND("Staj",E53))))</f>
        <v>0</v>
      </c>
      <c r="AT53" s="66" t="b">
        <f t="shared" ref="AT53:AT61" si="149">NOT(ISERROR((FIND("Staj",N53))))</f>
        <v>0</v>
      </c>
      <c r="AU53" s="56" t="b">
        <f t="shared" ref="AU53:AU61" si="150">NOT(ISERROR((FIND("Staj",W53))))</f>
        <v>0</v>
      </c>
      <c r="AV53" s="9"/>
    </row>
    <row r="54" spans="1:48" ht="14.25" customHeight="1" x14ac:dyDescent="0.3">
      <c r="A54" s="309"/>
      <c r="B54" s="306"/>
      <c r="C54" s="52" t="str">
        <f t="shared" ref="C54:C61" si="151">IF(D54="","",MAX(C$53:C53)+1)</f>
        <v/>
      </c>
      <c r="D54" s="61"/>
      <c r="E54" s="62"/>
      <c r="F54" s="57"/>
      <c r="G54" s="57"/>
      <c r="H54" s="57"/>
      <c r="I54" s="58"/>
      <c r="J54" s="59"/>
      <c r="K54" s="60"/>
      <c r="L54" s="52" t="str">
        <f t="shared" si="133"/>
        <v/>
      </c>
      <c r="M54" s="61"/>
      <c r="N54" s="62"/>
      <c r="O54" s="57"/>
      <c r="P54" s="57"/>
      <c r="Q54" s="57"/>
      <c r="R54" s="58"/>
      <c r="S54" s="59"/>
      <c r="T54" s="60"/>
      <c r="U54" s="52" t="str">
        <f t="shared" si="134"/>
        <v/>
      </c>
      <c r="V54" s="61"/>
      <c r="W54" s="62"/>
      <c r="X54" s="57"/>
      <c r="Y54" s="57"/>
      <c r="Z54" s="57"/>
      <c r="AA54" s="58"/>
      <c r="AB54" s="59"/>
      <c r="AC54" s="60"/>
      <c r="AD54" s="63"/>
      <c r="AE54" s="68">
        <f t="shared" si="135"/>
        <v>0</v>
      </c>
      <c r="AF54" s="63">
        <f t="shared" si="136"/>
        <v>0</v>
      </c>
      <c r="AG54" s="63" t="b">
        <f t="shared" si="137"/>
        <v>0</v>
      </c>
      <c r="AH54" s="63" t="b">
        <f t="shared" si="138"/>
        <v>0</v>
      </c>
      <c r="AI54" s="63" t="b">
        <f t="shared" si="139"/>
        <v>0</v>
      </c>
      <c r="AJ54" s="63" t="b">
        <f t="shared" si="140"/>
        <v>0</v>
      </c>
      <c r="AK54" s="63" t="b">
        <f t="shared" si="141"/>
        <v>0</v>
      </c>
      <c r="AL54" s="63" t="b">
        <f t="shared" si="142"/>
        <v>0</v>
      </c>
      <c r="AM54" s="63" t="b">
        <f t="shared" si="143"/>
        <v>0</v>
      </c>
      <c r="AN54" s="63" t="b">
        <f t="shared" ref="AN54:AO54" si="152">NOT(ISERROR((FIND("Fakülte",N54))))</f>
        <v>0</v>
      </c>
      <c r="AO54" s="63" t="b">
        <f t="shared" si="152"/>
        <v>0</v>
      </c>
      <c r="AP54" s="63" t="b">
        <f t="shared" si="145"/>
        <v>0</v>
      </c>
      <c r="AQ54" s="63" t="b">
        <f t="shared" si="146"/>
        <v>0</v>
      </c>
      <c r="AR54" s="63" t="b">
        <f t="shared" si="147"/>
        <v>0</v>
      </c>
      <c r="AS54" s="63" t="b">
        <f t="shared" si="148"/>
        <v>0</v>
      </c>
      <c r="AT54" s="63" t="b">
        <f t="shared" si="149"/>
        <v>0</v>
      </c>
      <c r="AU54" s="132" t="b">
        <f t="shared" si="150"/>
        <v>0</v>
      </c>
      <c r="AV54" s="9"/>
    </row>
    <row r="55" spans="1:48" ht="14.25" customHeight="1" x14ac:dyDescent="0.3">
      <c r="A55" s="309"/>
      <c r="B55" s="306"/>
      <c r="C55" s="52" t="str">
        <f t="shared" si="151"/>
        <v/>
      </c>
      <c r="D55" s="61"/>
      <c r="E55" s="62"/>
      <c r="F55" s="57"/>
      <c r="G55" s="57"/>
      <c r="H55" s="57"/>
      <c r="I55" s="58"/>
      <c r="J55" s="59"/>
      <c r="K55" s="60"/>
      <c r="L55" s="52" t="str">
        <f t="shared" si="133"/>
        <v/>
      </c>
      <c r="M55" s="61"/>
      <c r="N55" s="62"/>
      <c r="O55" s="57"/>
      <c r="P55" s="57"/>
      <c r="Q55" s="57"/>
      <c r="R55" s="58"/>
      <c r="S55" s="59"/>
      <c r="T55" s="60"/>
      <c r="U55" s="52" t="str">
        <f t="shared" si="134"/>
        <v/>
      </c>
      <c r="V55" s="61"/>
      <c r="W55" s="62"/>
      <c r="X55" s="57"/>
      <c r="Y55" s="57"/>
      <c r="Z55" s="57"/>
      <c r="AA55" s="58"/>
      <c r="AB55" s="59"/>
      <c r="AC55" s="60"/>
      <c r="AD55" s="63"/>
      <c r="AE55" s="68">
        <f t="shared" si="135"/>
        <v>0</v>
      </c>
      <c r="AF55" s="63">
        <f t="shared" si="136"/>
        <v>0</v>
      </c>
      <c r="AG55" s="63" t="b">
        <f t="shared" si="137"/>
        <v>0</v>
      </c>
      <c r="AH55" s="63" t="b">
        <f t="shared" si="138"/>
        <v>0</v>
      </c>
      <c r="AI55" s="63" t="b">
        <f t="shared" si="139"/>
        <v>0</v>
      </c>
      <c r="AJ55" s="63" t="b">
        <f t="shared" si="140"/>
        <v>0</v>
      </c>
      <c r="AK55" s="63" t="b">
        <f t="shared" si="141"/>
        <v>0</v>
      </c>
      <c r="AL55" s="63" t="b">
        <f t="shared" si="142"/>
        <v>0</v>
      </c>
      <c r="AM55" s="63" t="b">
        <f t="shared" si="143"/>
        <v>0</v>
      </c>
      <c r="AN55" s="63" t="b">
        <f t="shared" ref="AN55:AO55" si="153">NOT(ISERROR((FIND("Fakülte",N55))))</f>
        <v>0</v>
      </c>
      <c r="AO55" s="63" t="b">
        <f t="shared" si="153"/>
        <v>0</v>
      </c>
      <c r="AP55" s="63" t="b">
        <f t="shared" si="145"/>
        <v>0</v>
      </c>
      <c r="AQ55" s="63" t="b">
        <f t="shared" si="146"/>
        <v>0</v>
      </c>
      <c r="AR55" s="63" t="b">
        <f t="shared" si="147"/>
        <v>0</v>
      </c>
      <c r="AS55" s="63" t="b">
        <f t="shared" si="148"/>
        <v>0</v>
      </c>
      <c r="AT55" s="63" t="b">
        <f t="shared" si="149"/>
        <v>0</v>
      </c>
      <c r="AU55" s="132" t="b">
        <f t="shared" si="150"/>
        <v>0</v>
      </c>
      <c r="AV55" s="9"/>
    </row>
    <row r="56" spans="1:48" ht="14.25" customHeight="1" x14ac:dyDescent="0.3">
      <c r="A56" s="309"/>
      <c r="B56" s="306"/>
      <c r="C56" s="52" t="str">
        <f t="shared" si="151"/>
        <v/>
      </c>
      <c r="D56" s="61"/>
      <c r="E56" s="62"/>
      <c r="F56" s="57"/>
      <c r="G56" s="57"/>
      <c r="H56" s="57"/>
      <c r="I56" s="58"/>
      <c r="J56" s="59"/>
      <c r="K56" s="60"/>
      <c r="L56" s="52" t="str">
        <f t="shared" si="133"/>
        <v/>
      </c>
      <c r="M56" s="61"/>
      <c r="N56" s="62"/>
      <c r="O56" s="57"/>
      <c r="P56" s="57"/>
      <c r="Q56" s="57"/>
      <c r="R56" s="58"/>
      <c r="S56" s="59"/>
      <c r="T56" s="60"/>
      <c r="U56" s="52" t="str">
        <f t="shared" si="134"/>
        <v/>
      </c>
      <c r="V56" s="61"/>
      <c r="W56" s="62"/>
      <c r="X56" s="57"/>
      <c r="Y56" s="57"/>
      <c r="Z56" s="57"/>
      <c r="AA56" s="58"/>
      <c r="AB56" s="59"/>
      <c r="AC56" s="60"/>
      <c r="AD56" s="63"/>
      <c r="AE56" s="68">
        <f t="shared" si="135"/>
        <v>0</v>
      </c>
      <c r="AF56" s="63">
        <f t="shared" si="136"/>
        <v>0</v>
      </c>
      <c r="AG56" s="63" t="b">
        <f t="shared" si="137"/>
        <v>0</v>
      </c>
      <c r="AH56" s="63" t="b">
        <f t="shared" si="138"/>
        <v>0</v>
      </c>
      <c r="AI56" s="63" t="b">
        <f t="shared" si="139"/>
        <v>0</v>
      </c>
      <c r="AJ56" s="63" t="b">
        <f t="shared" si="140"/>
        <v>0</v>
      </c>
      <c r="AK56" s="63" t="b">
        <f t="shared" si="141"/>
        <v>0</v>
      </c>
      <c r="AL56" s="63" t="b">
        <f t="shared" si="142"/>
        <v>0</v>
      </c>
      <c r="AM56" s="63" t="b">
        <f t="shared" si="143"/>
        <v>0</v>
      </c>
      <c r="AN56" s="63" t="b">
        <f t="shared" ref="AN56:AO56" si="154">NOT(ISERROR((FIND("Fakülte",N56))))</f>
        <v>0</v>
      </c>
      <c r="AO56" s="63" t="b">
        <f t="shared" si="154"/>
        <v>0</v>
      </c>
      <c r="AP56" s="63" t="b">
        <f t="shared" si="145"/>
        <v>0</v>
      </c>
      <c r="AQ56" s="63" t="b">
        <f t="shared" si="146"/>
        <v>0</v>
      </c>
      <c r="AR56" s="63" t="b">
        <f t="shared" si="147"/>
        <v>0</v>
      </c>
      <c r="AS56" s="63" t="b">
        <f t="shared" si="148"/>
        <v>0</v>
      </c>
      <c r="AT56" s="63" t="b">
        <f t="shared" si="149"/>
        <v>0</v>
      </c>
      <c r="AU56" s="132" t="b">
        <f t="shared" si="150"/>
        <v>0</v>
      </c>
      <c r="AV56" s="9"/>
    </row>
    <row r="57" spans="1:48" ht="14.25" customHeight="1" x14ac:dyDescent="0.3">
      <c r="A57" s="309"/>
      <c r="B57" s="306"/>
      <c r="C57" s="52" t="str">
        <f t="shared" si="151"/>
        <v/>
      </c>
      <c r="D57" s="61"/>
      <c r="E57" s="62"/>
      <c r="F57" s="57"/>
      <c r="G57" s="57"/>
      <c r="H57" s="57"/>
      <c r="I57" s="58"/>
      <c r="J57" s="59"/>
      <c r="K57" s="60"/>
      <c r="L57" s="52" t="str">
        <f t="shared" si="133"/>
        <v/>
      </c>
      <c r="M57" s="61"/>
      <c r="N57" s="62"/>
      <c r="O57" s="57"/>
      <c r="P57" s="57"/>
      <c r="Q57" s="57"/>
      <c r="R57" s="58"/>
      <c r="S57" s="59"/>
      <c r="T57" s="60"/>
      <c r="U57" s="52" t="str">
        <f t="shared" si="134"/>
        <v/>
      </c>
      <c r="V57" s="61"/>
      <c r="W57" s="62"/>
      <c r="X57" s="57"/>
      <c r="Y57" s="57"/>
      <c r="Z57" s="57"/>
      <c r="AA57" s="58"/>
      <c r="AB57" s="59"/>
      <c r="AC57" s="60"/>
      <c r="AD57" s="63"/>
      <c r="AE57" s="68">
        <f t="shared" si="135"/>
        <v>0</v>
      </c>
      <c r="AF57" s="63">
        <f t="shared" si="136"/>
        <v>0</v>
      </c>
      <c r="AG57" s="63" t="b">
        <f t="shared" si="137"/>
        <v>0</v>
      </c>
      <c r="AH57" s="63" t="b">
        <f t="shared" si="138"/>
        <v>0</v>
      </c>
      <c r="AI57" s="63" t="b">
        <f t="shared" si="139"/>
        <v>0</v>
      </c>
      <c r="AJ57" s="63" t="b">
        <f t="shared" si="140"/>
        <v>0</v>
      </c>
      <c r="AK57" s="63" t="b">
        <f t="shared" si="141"/>
        <v>0</v>
      </c>
      <c r="AL57" s="63" t="b">
        <f t="shared" si="142"/>
        <v>0</v>
      </c>
      <c r="AM57" s="63" t="b">
        <f t="shared" si="143"/>
        <v>0</v>
      </c>
      <c r="AN57" s="63" t="b">
        <f t="shared" ref="AN57:AO57" si="155">NOT(ISERROR((FIND("Fakülte",N57))))</f>
        <v>0</v>
      </c>
      <c r="AO57" s="63" t="b">
        <f t="shared" si="155"/>
        <v>0</v>
      </c>
      <c r="AP57" s="63" t="b">
        <f t="shared" si="145"/>
        <v>0</v>
      </c>
      <c r="AQ57" s="63" t="b">
        <f t="shared" si="146"/>
        <v>0</v>
      </c>
      <c r="AR57" s="63" t="b">
        <f t="shared" si="147"/>
        <v>0</v>
      </c>
      <c r="AS57" s="63" t="b">
        <f t="shared" si="148"/>
        <v>0</v>
      </c>
      <c r="AT57" s="63" t="b">
        <f t="shared" si="149"/>
        <v>0</v>
      </c>
      <c r="AU57" s="132" t="b">
        <f t="shared" si="150"/>
        <v>0</v>
      </c>
      <c r="AV57" s="9"/>
    </row>
    <row r="58" spans="1:48" ht="14.25" customHeight="1" x14ac:dyDescent="0.3">
      <c r="A58" s="309"/>
      <c r="B58" s="306"/>
      <c r="C58" s="52" t="str">
        <f t="shared" si="151"/>
        <v/>
      </c>
      <c r="D58" s="61"/>
      <c r="E58" s="62"/>
      <c r="F58" s="57"/>
      <c r="G58" s="57"/>
      <c r="H58" s="57"/>
      <c r="I58" s="58"/>
      <c r="J58" s="59"/>
      <c r="K58" s="60"/>
      <c r="L58" s="52" t="str">
        <f t="shared" si="133"/>
        <v/>
      </c>
      <c r="M58" s="61"/>
      <c r="N58" s="62"/>
      <c r="O58" s="57"/>
      <c r="P58" s="57"/>
      <c r="Q58" s="57"/>
      <c r="R58" s="58"/>
      <c r="S58" s="59"/>
      <c r="T58" s="60"/>
      <c r="U58" s="52" t="str">
        <f t="shared" si="134"/>
        <v/>
      </c>
      <c r="V58" s="61"/>
      <c r="W58" s="62"/>
      <c r="X58" s="57"/>
      <c r="Y58" s="57"/>
      <c r="Z58" s="57"/>
      <c r="AA58" s="58"/>
      <c r="AB58" s="59"/>
      <c r="AC58" s="60"/>
      <c r="AD58" s="63"/>
      <c r="AE58" s="68">
        <f t="shared" si="135"/>
        <v>0</v>
      </c>
      <c r="AF58" s="63">
        <f t="shared" si="136"/>
        <v>0</v>
      </c>
      <c r="AG58" s="63" t="b">
        <f t="shared" si="137"/>
        <v>0</v>
      </c>
      <c r="AH58" s="63" t="b">
        <f t="shared" si="138"/>
        <v>0</v>
      </c>
      <c r="AI58" s="63" t="b">
        <f t="shared" si="139"/>
        <v>0</v>
      </c>
      <c r="AJ58" s="63" t="b">
        <f t="shared" si="140"/>
        <v>0</v>
      </c>
      <c r="AK58" s="63" t="b">
        <f t="shared" si="141"/>
        <v>0</v>
      </c>
      <c r="AL58" s="63" t="b">
        <f t="shared" si="142"/>
        <v>0</v>
      </c>
      <c r="AM58" s="63" t="b">
        <f t="shared" si="143"/>
        <v>0</v>
      </c>
      <c r="AN58" s="63" t="b">
        <f t="shared" ref="AN58:AO58" si="156">NOT(ISERROR((FIND("Fakülte",N58))))</f>
        <v>0</v>
      </c>
      <c r="AO58" s="63" t="b">
        <f t="shared" si="156"/>
        <v>0</v>
      </c>
      <c r="AP58" s="63" t="b">
        <f t="shared" si="145"/>
        <v>0</v>
      </c>
      <c r="AQ58" s="63" t="b">
        <f t="shared" si="146"/>
        <v>0</v>
      </c>
      <c r="AR58" s="63" t="b">
        <f t="shared" si="147"/>
        <v>0</v>
      </c>
      <c r="AS58" s="63" t="b">
        <f t="shared" si="148"/>
        <v>0</v>
      </c>
      <c r="AT58" s="63" t="b">
        <f t="shared" si="149"/>
        <v>0</v>
      </c>
      <c r="AU58" s="132" t="b">
        <f t="shared" si="150"/>
        <v>0</v>
      </c>
      <c r="AV58" s="9"/>
    </row>
    <row r="59" spans="1:48" ht="14.25" customHeight="1" x14ac:dyDescent="0.3">
      <c r="A59" s="309"/>
      <c r="B59" s="306"/>
      <c r="C59" s="52" t="str">
        <f t="shared" si="151"/>
        <v/>
      </c>
      <c r="D59" s="61"/>
      <c r="E59" s="62"/>
      <c r="F59" s="57"/>
      <c r="G59" s="57"/>
      <c r="H59" s="57"/>
      <c r="I59" s="58"/>
      <c r="J59" s="59"/>
      <c r="K59" s="60"/>
      <c r="L59" s="52" t="str">
        <f t="shared" si="133"/>
        <v/>
      </c>
      <c r="M59" s="61"/>
      <c r="N59" s="62"/>
      <c r="O59" s="57"/>
      <c r="P59" s="57"/>
      <c r="Q59" s="57"/>
      <c r="R59" s="58"/>
      <c r="S59" s="59"/>
      <c r="T59" s="60"/>
      <c r="U59" s="52" t="str">
        <f t="shared" si="134"/>
        <v/>
      </c>
      <c r="V59" s="61"/>
      <c r="W59" s="62"/>
      <c r="X59" s="57"/>
      <c r="Y59" s="57"/>
      <c r="Z59" s="57"/>
      <c r="AA59" s="58"/>
      <c r="AB59" s="59"/>
      <c r="AC59" s="60"/>
      <c r="AD59" s="63"/>
      <c r="AE59" s="68">
        <f t="shared" si="135"/>
        <v>0</v>
      </c>
      <c r="AF59" s="63">
        <f t="shared" si="136"/>
        <v>0</v>
      </c>
      <c r="AG59" s="63" t="b">
        <f t="shared" si="137"/>
        <v>0</v>
      </c>
      <c r="AH59" s="63" t="b">
        <f t="shared" si="138"/>
        <v>0</v>
      </c>
      <c r="AI59" s="63" t="b">
        <f t="shared" si="139"/>
        <v>0</v>
      </c>
      <c r="AJ59" s="63" t="b">
        <f t="shared" si="140"/>
        <v>0</v>
      </c>
      <c r="AK59" s="63" t="b">
        <f t="shared" si="141"/>
        <v>0</v>
      </c>
      <c r="AL59" s="63" t="b">
        <f t="shared" si="142"/>
        <v>0</v>
      </c>
      <c r="AM59" s="63" t="b">
        <f t="shared" si="143"/>
        <v>0</v>
      </c>
      <c r="AN59" s="63" t="b">
        <f t="shared" ref="AN59:AO59" si="157">NOT(ISERROR((FIND("Fakülte",N59))))</f>
        <v>0</v>
      </c>
      <c r="AO59" s="63" t="b">
        <f t="shared" si="157"/>
        <v>0</v>
      </c>
      <c r="AP59" s="63" t="b">
        <f t="shared" si="145"/>
        <v>0</v>
      </c>
      <c r="AQ59" s="63" t="b">
        <f t="shared" si="146"/>
        <v>0</v>
      </c>
      <c r="AR59" s="63" t="b">
        <f t="shared" si="147"/>
        <v>0</v>
      </c>
      <c r="AS59" s="63" t="b">
        <f t="shared" si="148"/>
        <v>0</v>
      </c>
      <c r="AT59" s="63" t="b">
        <f t="shared" si="149"/>
        <v>0</v>
      </c>
      <c r="AU59" s="132" t="b">
        <f t="shared" si="150"/>
        <v>0</v>
      </c>
      <c r="AV59" s="9"/>
    </row>
    <row r="60" spans="1:48" ht="14.25" customHeight="1" x14ac:dyDescent="0.3">
      <c r="A60" s="309"/>
      <c r="B60" s="306"/>
      <c r="C60" s="52" t="str">
        <f t="shared" si="151"/>
        <v/>
      </c>
      <c r="D60" s="61"/>
      <c r="E60" s="62"/>
      <c r="F60" s="57"/>
      <c r="G60" s="57"/>
      <c r="H60" s="57"/>
      <c r="I60" s="58"/>
      <c r="J60" s="59"/>
      <c r="K60" s="60"/>
      <c r="L60" s="52" t="str">
        <f t="shared" si="133"/>
        <v/>
      </c>
      <c r="M60" s="61"/>
      <c r="N60" s="62"/>
      <c r="O60" s="57"/>
      <c r="P60" s="57"/>
      <c r="Q60" s="57"/>
      <c r="R60" s="58"/>
      <c r="S60" s="59"/>
      <c r="T60" s="60"/>
      <c r="U60" s="52" t="str">
        <f t="shared" si="134"/>
        <v/>
      </c>
      <c r="V60" s="61"/>
      <c r="W60" s="62"/>
      <c r="X60" s="57"/>
      <c r="Y60" s="57"/>
      <c r="Z60" s="57"/>
      <c r="AA60" s="58"/>
      <c r="AB60" s="59"/>
      <c r="AC60" s="60"/>
      <c r="AD60" s="63"/>
      <c r="AE60" s="68">
        <f t="shared" si="135"/>
        <v>0</v>
      </c>
      <c r="AF60" s="63">
        <f t="shared" si="136"/>
        <v>0</v>
      </c>
      <c r="AG60" s="63" t="b">
        <f t="shared" si="137"/>
        <v>0</v>
      </c>
      <c r="AH60" s="63" t="b">
        <f t="shared" si="138"/>
        <v>0</v>
      </c>
      <c r="AI60" s="63" t="b">
        <f t="shared" si="139"/>
        <v>0</v>
      </c>
      <c r="AJ60" s="63" t="b">
        <f t="shared" si="140"/>
        <v>0</v>
      </c>
      <c r="AK60" s="63" t="b">
        <f t="shared" si="141"/>
        <v>0</v>
      </c>
      <c r="AL60" s="63" t="b">
        <f t="shared" si="142"/>
        <v>0</v>
      </c>
      <c r="AM60" s="63" t="b">
        <f t="shared" si="143"/>
        <v>0</v>
      </c>
      <c r="AN60" s="63" t="b">
        <f t="shared" ref="AN60:AO60" si="158">NOT(ISERROR((FIND("Fakülte",N60))))</f>
        <v>0</v>
      </c>
      <c r="AO60" s="63" t="b">
        <f t="shared" si="158"/>
        <v>0</v>
      </c>
      <c r="AP60" s="63" t="b">
        <f t="shared" si="145"/>
        <v>0</v>
      </c>
      <c r="AQ60" s="63" t="b">
        <f t="shared" si="146"/>
        <v>0</v>
      </c>
      <c r="AR60" s="63" t="b">
        <f t="shared" si="147"/>
        <v>0</v>
      </c>
      <c r="AS60" s="63" t="b">
        <f t="shared" si="148"/>
        <v>0</v>
      </c>
      <c r="AT60" s="63" t="b">
        <f t="shared" si="149"/>
        <v>0</v>
      </c>
      <c r="AU60" s="132" t="b">
        <f t="shared" si="150"/>
        <v>0</v>
      </c>
      <c r="AV60" s="9"/>
    </row>
    <row r="61" spans="1:48" ht="14.25" customHeight="1" x14ac:dyDescent="0.3">
      <c r="A61" s="309"/>
      <c r="B61" s="306"/>
      <c r="C61" s="52" t="str">
        <f t="shared" si="151"/>
        <v/>
      </c>
      <c r="D61" s="61"/>
      <c r="E61" s="62"/>
      <c r="F61" s="57"/>
      <c r="G61" s="57"/>
      <c r="H61" s="57"/>
      <c r="I61" s="58" t="str">
        <f>IF(E61="","",SUM(F61,SUM(G61,H61)/2))</f>
        <v/>
      </c>
      <c r="J61" s="59"/>
      <c r="K61" s="60"/>
      <c r="L61" s="52" t="str">
        <f t="shared" si="133"/>
        <v/>
      </c>
      <c r="M61" s="61"/>
      <c r="N61" s="62"/>
      <c r="O61" s="57"/>
      <c r="P61" s="57"/>
      <c r="Q61" s="57"/>
      <c r="R61" s="58"/>
      <c r="S61" s="59"/>
      <c r="T61" s="60"/>
      <c r="U61" s="52" t="str">
        <f t="shared" si="134"/>
        <v/>
      </c>
      <c r="V61" s="61"/>
      <c r="W61" s="62"/>
      <c r="X61" s="57"/>
      <c r="Y61" s="57"/>
      <c r="Z61" s="57"/>
      <c r="AA61" s="58"/>
      <c r="AB61" s="59"/>
      <c r="AC61" s="60"/>
      <c r="AD61" s="63"/>
      <c r="AE61" s="70">
        <f t="shared" si="135"/>
        <v>0</v>
      </c>
      <c r="AF61" s="71">
        <f t="shared" si="136"/>
        <v>0</v>
      </c>
      <c r="AG61" s="71" t="b">
        <f t="shared" si="137"/>
        <v>0</v>
      </c>
      <c r="AH61" s="71" t="b">
        <f t="shared" si="138"/>
        <v>0</v>
      </c>
      <c r="AI61" s="71" t="b">
        <f t="shared" si="139"/>
        <v>0</v>
      </c>
      <c r="AJ61" s="71" t="b">
        <f t="shared" si="140"/>
        <v>0</v>
      </c>
      <c r="AK61" s="71" t="b">
        <f t="shared" si="141"/>
        <v>0</v>
      </c>
      <c r="AL61" s="71" t="b">
        <f t="shared" si="142"/>
        <v>0</v>
      </c>
      <c r="AM61" s="71" t="b">
        <f t="shared" si="143"/>
        <v>0</v>
      </c>
      <c r="AN61" s="71" t="b">
        <f t="shared" ref="AN61:AO61" si="159">NOT(ISERROR((FIND("Fakülte",N61))))</f>
        <v>0</v>
      </c>
      <c r="AO61" s="71" t="b">
        <f t="shared" si="159"/>
        <v>0</v>
      </c>
      <c r="AP61" s="71" t="b">
        <f t="shared" si="145"/>
        <v>0</v>
      </c>
      <c r="AQ61" s="71" t="b">
        <f t="shared" si="146"/>
        <v>0</v>
      </c>
      <c r="AR61" s="71" t="b">
        <f t="shared" si="147"/>
        <v>0</v>
      </c>
      <c r="AS61" s="71" t="b">
        <f t="shared" si="148"/>
        <v>0</v>
      </c>
      <c r="AT61" s="71" t="b">
        <f t="shared" si="149"/>
        <v>0</v>
      </c>
      <c r="AU61" s="133" t="b">
        <f t="shared" si="150"/>
        <v>0</v>
      </c>
      <c r="AV61" s="9"/>
    </row>
    <row r="62" spans="1:48" ht="14.25" customHeight="1" x14ac:dyDescent="0.3">
      <c r="A62" s="309"/>
      <c r="B62" s="306"/>
      <c r="C62" s="72"/>
      <c r="D62" s="73"/>
      <c r="E62" s="78" t="s">
        <v>40</v>
      </c>
      <c r="F62" s="74">
        <f t="shared" ref="F62:J62" si="160">+SUM(F53:F61)</f>
        <v>0</v>
      </c>
      <c r="G62" s="75">
        <f t="shared" si="160"/>
        <v>0</v>
      </c>
      <c r="H62" s="75">
        <f t="shared" si="160"/>
        <v>0</v>
      </c>
      <c r="I62" s="75">
        <f t="shared" si="160"/>
        <v>0</v>
      </c>
      <c r="J62" s="76">
        <f t="shared" si="160"/>
        <v>0</v>
      </c>
      <c r="K62" s="77"/>
      <c r="L62" s="72"/>
      <c r="M62" s="73"/>
      <c r="N62" s="78" t="s">
        <v>40</v>
      </c>
      <c r="O62" s="74">
        <f t="shared" ref="O62:S62" si="161">+SUM(O53:O61)</f>
        <v>0</v>
      </c>
      <c r="P62" s="75">
        <f t="shared" si="161"/>
        <v>0</v>
      </c>
      <c r="Q62" s="75">
        <f t="shared" si="161"/>
        <v>0</v>
      </c>
      <c r="R62" s="75">
        <f t="shared" si="161"/>
        <v>0</v>
      </c>
      <c r="S62" s="76">
        <f t="shared" si="161"/>
        <v>0</v>
      </c>
      <c r="T62" s="77"/>
      <c r="U62" s="72"/>
      <c r="V62" s="73"/>
      <c r="W62" s="78" t="s">
        <v>40</v>
      </c>
      <c r="X62" s="74">
        <f t="shared" ref="X62:AB62" si="162">+SUM(X53:X61)</f>
        <v>0</v>
      </c>
      <c r="Y62" s="75">
        <f t="shared" si="162"/>
        <v>0</v>
      </c>
      <c r="Z62" s="75">
        <f t="shared" si="162"/>
        <v>0</v>
      </c>
      <c r="AA62" s="75">
        <f t="shared" si="162"/>
        <v>0</v>
      </c>
      <c r="AB62" s="76">
        <f t="shared" si="162"/>
        <v>0</v>
      </c>
      <c r="AC62" s="77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9"/>
    </row>
    <row r="63" spans="1:48" ht="14.25" customHeight="1" x14ac:dyDescent="0.3">
      <c r="A63" s="309"/>
      <c r="B63" s="307"/>
      <c r="C63" s="80"/>
      <c r="D63" s="81"/>
      <c r="E63" s="94" t="s">
        <v>41</v>
      </c>
      <c r="F63" s="90">
        <f t="shared" ref="F63:J63" si="163">F62+F51</f>
        <v>0</v>
      </c>
      <c r="G63" s="90">
        <f t="shared" si="163"/>
        <v>0</v>
      </c>
      <c r="H63" s="90">
        <f t="shared" si="163"/>
        <v>0</v>
      </c>
      <c r="I63" s="90">
        <f t="shared" si="163"/>
        <v>0</v>
      </c>
      <c r="J63" s="91">
        <f t="shared" si="163"/>
        <v>0</v>
      </c>
      <c r="K63" s="92"/>
      <c r="L63" s="80"/>
      <c r="M63" s="81"/>
      <c r="N63" s="94" t="s">
        <v>101</v>
      </c>
      <c r="O63" s="90">
        <f t="shared" ref="O63:S63" si="164">O62+O51</f>
        <v>0</v>
      </c>
      <c r="P63" s="90">
        <f t="shared" si="164"/>
        <v>0</v>
      </c>
      <c r="Q63" s="90">
        <f t="shared" si="164"/>
        <v>0</v>
      </c>
      <c r="R63" s="90">
        <f t="shared" si="164"/>
        <v>0</v>
      </c>
      <c r="S63" s="91">
        <f t="shared" si="164"/>
        <v>0</v>
      </c>
      <c r="T63" s="85"/>
      <c r="U63" s="80"/>
      <c r="V63" s="81"/>
      <c r="W63" s="94" t="s">
        <v>101</v>
      </c>
      <c r="X63" s="90">
        <f t="shared" ref="X63:AB63" si="165">X62+X51</f>
        <v>0</v>
      </c>
      <c r="Y63" s="90">
        <f t="shared" si="165"/>
        <v>0</v>
      </c>
      <c r="Z63" s="90">
        <f t="shared" si="165"/>
        <v>0</v>
      </c>
      <c r="AA63" s="90">
        <f t="shared" si="165"/>
        <v>0</v>
      </c>
      <c r="AB63" s="91">
        <f t="shared" si="165"/>
        <v>0</v>
      </c>
      <c r="AC63" s="85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9"/>
    </row>
    <row r="64" spans="1:48" ht="14.25" customHeight="1" x14ac:dyDescent="0.3">
      <c r="A64" s="309"/>
      <c r="B64" s="44">
        <v>6</v>
      </c>
      <c r="C64" s="45" t="s">
        <v>5</v>
      </c>
      <c r="D64" s="49" t="s">
        <v>6</v>
      </c>
      <c r="E64" s="49" t="s">
        <v>7</v>
      </c>
      <c r="F64" s="45" t="s">
        <v>8</v>
      </c>
      <c r="G64" s="45" t="s">
        <v>9</v>
      </c>
      <c r="H64" s="45" t="s">
        <v>10</v>
      </c>
      <c r="I64" s="45" t="s">
        <v>11</v>
      </c>
      <c r="J64" s="45" t="s">
        <v>3</v>
      </c>
      <c r="K64" s="48"/>
      <c r="L64" s="45" t="s">
        <v>5</v>
      </c>
      <c r="M64" s="49" t="s">
        <v>6</v>
      </c>
      <c r="N64" s="49" t="s">
        <v>7</v>
      </c>
      <c r="O64" s="45" t="s">
        <v>8</v>
      </c>
      <c r="P64" s="45" t="s">
        <v>9</v>
      </c>
      <c r="Q64" s="45" t="s">
        <v>10</v>
      </c>
      <c r="R64" s="45" t="s">
        <v>11</v>
      </c>
      <c r="S64" s="45" t="s">
        <v>3</v>
      </c>
      <c r="T64" s="48" t="s">
        <v>12</v>
      </c>
      <c r="U64" s="45" t="s">
        <v>5</v>
      </c>
      <c r="V64" s="49" t="s">
        <v>6</v>
      </c>
      <c r="W64" s="49" t="s">
        <v>7</v>
      </c>
      <c r="X64" s="45" t="s">
        <v>8</v>
      </c>
      <c r="Y64" s="45" t="s">
        <v>9</v>
      </c>
      <c r="Z64" s="45" t="s">
        <v>10</v>
      </c>
      <c r="AA64" s="45" t="s">
        <v>11</v>
      </c>
      <c r="AB64" s="45" t="s">
        <v>3</v>
      </c>
      <c r="AC64" s="48" t="s">
        <v>12</v>
      </c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1"/>
    </row>
    <row r="65" spans="1:48" ht="14.25" customHeight="1" x14ac:dyDescent="0.3">
      <c r="A65" s="309"/>
      <c r="B65" s="305" t="s">
        <v>120</v>
      </c>
      <c r="C65" s="52" t="str">
        <f>IF(D65="","",1)</f>
        <v/>
      </c>
      <c r="D65" s="61"/>
      <c r="E65" s="62"/>
      <c r="F65" s="57"/>
      <c r="G65" s="57"/>
      <c r="H65" s="57"/>
      <c r="I65" s="58"/>
      <c r="J65" s="59"/>
      <c r="K65" s="60"/>
      <c r="L65" s="52" t="str">
        <f t="shared" ref="L65:L73" si="166">IF(M65="","",$C65)</f>
        <v/>
      </c>
      <c r="M65" s="61"/>
      <c r="N65" s="62"/>
      <c r="O65" s="57"/>
      <c r="P65" s="57"/>
      <c r="Q65" s="57"/>
      <c r="R65" s="58"/>
      <c r="S65" s="59"/>
      <c r="T65" s="60"/>
      <c r="U65" s="52" t="str">
        <f t="shared" ref="U65:U73" si="167">IF(V65="","",$C65)</f>
        <v/>
      </c>
      <c r="V65" s="61"/>
      <c r="W65" s="62"/>
      <c r="X65" s="57"/>
      <c r="Y65" s="57"/>
      <c r="Z65" s="57"/>
      <c r="AA65" s="58"/>
      <c r="AB65" s="59"/>
      <c r="AC65" s="60"/>
      <c r="AD65" s="63"/>
      <c r="AE65" s="65">
        <f t="shared" ref="AE65:AE73" si="168">IF(N65="",0,J65)</f>
        <v>0</v>
      </c>
      <c r="AF65" s="66">
        <f t="shared" ref="AF65:AF73" si="169">IF(W65="",0,AB65)</f>
        <v>0</v>
      </c>
      <c r="AG65" s="66" t="b">
        <f t="shared" ref="AG65:AG73" si="170">NOT(ISERROR((FIND("Seçmeli",E65))))</f>
        <v>0</v>
      </c>
      <c r="AH65" s="66" t="b">
        <f t="shared" ref="AH65:AH73" si="171">NOT(ISERROR((FIND("Seçmeli",N65))))</f>
        <v>0</v>
      </c>
      <c r="AI65" s="66" t="b">
        <f t="shared" ref="AI65:AI73" si="172">NOT(ISERROR((FIND("Seçmeli",W65))))</f>
        <v>0</v>
      </c>
      <c r="AJ65" s="66" t="b">
        <f t="shared" ref="AJ65:AJ73" si="173">NOT(ISERROR((FIND("Bölüm",E65))))</f>
        <v>0</v>
      </c>
      <c r="AK65" s="66" t="b">
        <f t="shared" ref="AK65:AK73" si="174">NOT(ISERROR((FIND("Bölüm",N65))))</f>
        <v>0</v>
      </c>
      <c r="AL65" s="66" t="b">
        <f t="shared" ref="AL65:AL73" si="175">NOT(ISERROR((FIND("Bölüm",W65))))</f>
        <v>0</v>
      </c>
      <c r="AM65" s="66" t="b">
        <f t="shared" ref="AM65:AM73" si="176">NOT(ISERROR((FIND("Fakülte",E65))))</f>
        <v>0</v>
      </c>
      <c r="AN65" s="66" t="b">
        <f t="shared" ref="AN65:AO65" si="177">NOT(ISERROR((FIND("Fakülte",N65))))</f>
        <v>0</v>
      </c>
      <c r="AO65" s="66" t="b">
        <f t="shared" si="177"/>
        <v>0</v>
      </c>
      <c r="AP65" s="66" t="b">
        <f t="shared" ref="AP65:AP73" si="178">NOT(ISERROR((FIND("Üniversite",E65))))</f>
        <v>0</v>
      </c>
      <c r="AQ65" s="66" t="b">
        <f t="shared" ref="AQ65:AQ73" si="179">NOT(ISERROR((FIND("Üniversite",N65))))</f>
        <v>0</v>
      </c>
      <c r="AR65" s="66" t="b">
        <f t="shared" ref="AR65:AR73" si="180">NOT(ISERROR((FIND("Üniversite",W65))))</f>
        <v>0</v>
      </c>
      <c r="AS65" s="66" t="b">
        <f t="shared" ref="AS65:AS73" si="181">NOT(ISERROR((FIND("Staj",E65))))</f>
        <v>0</v>
      </c>
      <c r="AT65" s="66" t="b">
        <f t="shared" ref="AT65:AT73" si="182">NOT(ISERROR((FIND("Staj",N65))))</f>
        <v>0</v>
      </c>
      <c r="AU65" s="56" t="b">
        <f t="shared" ref="AU65:AU73" si="183">NOT(ISERROR((FIND("Staj",W65))))</f>
        <v>0</v>
      </c>
      <c r="AV65" s="9"/>
    </row>
    <row r="66" spans="1:48" ht="14.25" customHeight="1" x14ac:dyDescent="0.3">
      <c r="A66" s="309"/>
      <c r="B66" s="306"/>
      <c r="C66" s="52" t="str">
        <f t="shared" ref="C66:C73" si="184">IF(D66="","",MAX(C$65:C65)+1)</f>
        <v/>
      </c>
      <c r="D66" s="61"/>
      <c r="E66" s="62"/>
      <c r="F66" s="57"/>
      <c r="G66" s="57"/>
      <c r="H66" s="57"/>
      <c r="I66" s="58"/>
      <c r="J66" s="59"/>
      <c r="K66" s="60"/>
      <c r="L66" s="52" t="str">
        <f t="shared" si="166"/>
        <v/>
      </c>
      <c r="M66" s="61"/>
      <c r="N66" s="62"/>
      <c r="O66" s="57"/>
      <c r="P66" s="57"/>
      <c r="Q66" s="57"/>
      <c r="R66" s="58"/>
      <c r="S66" s="59"/>
      <c r="T66" s="60"/>
      <c r="U66" s="52" t="str">
        <f t="shared" si="167"/>
        <v/>
      </c>
      <c r="V66" s="61"/>
      <c r="W66" s="62"/>
      <c r="X66" s="57"/>
      <c r="Y66" s="57"/>
      <c r="Z66" s="57"/>
      <c r="AA66" s="58"/>
      <c r="AB66" s="59"/>
      <c r="AC66" s="60"/>
      <c r="AD66" s="63"/>
      <c r="AE66" s="68">
        <f t="shared" si="168"/>
        <v>0</v>
      </c>
      <c r="AF66" s="63">
        <f t="shared" si="169"/>
        <v>0</v>
      </c>
      <c r="AG66" s="63" t="b">
        <f t="shared" si="170"/>
        <v>0</v>
      </c>
      <c r="AH66" s="63" t="b">
        <f t="shared" si="171"/>
        <v>0</v>
      </c>
      <c r="AI66" s="63" t="b">
        <f t="shared" si="172"/>
        <v>0</v>
      </c>
      <c r="AJ66" s="63" t="b">
        <f t="shared" si="173"/>
        <v>0</v>
      </c>
      <c r="AK66" s="63" t="b">
        <f t="shared" si="174"/>
        <v>0</v>
      </c>
      <c r="AL66" s="63" t="b">
        <f t="shared" si="175"/>
        <v>0</v>
      </c>
      <c r="AM66" s="63" t="b">
        <f t="shared" si="176"/>
        <v>0</v>
      </c>
      <c r="AN66" s="63" t="b">
        <f t="shared" ref="AN66:AO66" si="185">NOT(ISERROR((FIND("Fakülte",N66))))</f>
        <v>0</v>
      </c>
      <c r="AO66" s="63" t="b">
        <f t="shared" si="185"/>
        <v>0</v>
      </c>
      <c r="AP66" s="63" t="b">
        <f t="shared" si="178"/>
        <v>0</v>
      </c>
      <c r="AQ66" s="63" t="b">
        <f t="shared" si="179"/>
        <v>0</v>
      </c>
      <c r="AR66" s="63" t="b">
        <f t="shared" si="180"/>
        <v>0</v>
      </c>
      <c r="AS66" s="63" t="b">
        <f t="shared" si="181"/>
        <v>0</v>
      </c>
      <c r="AT66" s="63" t="b">
        <f t="shared" si="182"/>
        <v>0</v>
      </c>
      <c r="AU66" s="132" t="b">
        <f t="shared" si="183"/>
        <v>0</v>
      </c>
      <c r="AV66" s="9"/>
    </row>
    <row r="67" spans="1:48" ht="14.25" customHeight="1" x14ac:dyDescent="0.3">
      <c r="A67" s="309"/>
      <c r="B67" s="306"/>
      <c r="C67" s="52" t="str">
        <f t="shared" si="184"/>
        <v/>
      </c>
      <c r="D67" s="61"/>
      <c r="E67" s="62"/>
      <c r="F67" s="57"/>
      <c r="G67" s="57"/>
      <c r="H67" s="57"/>
      <c r="I67" s="58"/>
      <c r="J67" s="59"/>
      <c r="K67" s="60"/>
      <c r="L67" s="52" t="str">
        <f t="shared" si="166"/>
        <v/>
      </c>
      <c r="M67" s="61"/>
      <c r="N67" s="62"/>
      <c r="O67" s="57"/>
      <c r="P67" s="57"/>
      <c r="Q67" s="57"/>
      <c r="R67" s="58"/>
      <c r="S67" s="59"/>
      <c r="T67" s="60"/>
      <c r="U67" s="52" t="str">
        <f t="shared" si="167"/>
        <v/>
      </c>
      <c r="V67" s="61"/>
      <c r="W67" s="62"/>
      <c r="X67" s="57"/>
      <c r="Y67" s="57"/>
      <c r="Z67" s="57"/>
      <c r="AA67" s="58"/>
      <c r="AB67" s="59"/>
      <c r="AC67" s="60"/>
      <c r="AD67" s="63"/>
      <c r="AE67" s="68">
        <f t="shared" si="168"/>
        <v>0</v>
      </c>
      <c r="AF67" s="63">
        <f t="shared" si="169"/>
        <v>0</v>
      </c>
      <c r="AG67" s="63" t="b">
        <f t="shared" si="170"/>
        <v>0</v>
      </c>
      <c r="AH67" s="63" t="b">
        <f t="shared" si="171"/>
        <v>0</v>
      </c>
      <c r="AI67" s="63" t="b">
        <f t="shared" si="172"/>
        <v>0</v>
      </c>
      <c r="AJ67" s="63" t="b">
        <f t="shared" si="173"/>
        <v>0</v>
      </c>
      <c r="AK67" s="63" t="b">
        <f t="shared" si="174"/>
        <v>0</v>
      </c>
      <c r="AL67" s="63" t="b">
        <f t="shared" si="175"/>
        <v>0</v>
      </c>
      <c r="AM67" s="63" t="b">
        <f t="shared" si="176"/>
        <v>0</v>
      </c>
      <c r="AN67" s="63" t="b">
        <f t="shared" ref="AN67:AO67" si="186">NOT(ISERROR((FIND("Fakülte",N67))))</f>
        <v>0</v>
      </c>
      <c r="AO67" s="63" t="b">
        <f t="shared" si="186"/>
        <v>0</v>
      </c>
      <c r="AP67" s="63" t="b">
        <f t="shared" si="178"/>
        <v>0</v>
      </c>
      <c r="AQ67" s="63" t="b">
        <f t="shared" si="179"/>
        <v>0</v>
      </c>
      <c r="AR67" s="63" t="b">
        <f t="shared" si="180"/>
        <v>0</v>
      </c>
      <c r="AS67" s="63" t="b">
        <f t="shared" si="181"/>
        <v>0</v>
      </c>
      <c r="AT67" s="63" t="b">
        <f t="shared" si="182"/>
        <v>0</v>
      </c>
      <c r="AU67" s="132" t="b">
        <f t="shared" si="183"/>
        <v>0</v>
      </c>
      <c r="AV67" s="9"/>
    </row>
    <row r="68" spans="1:48" ht="14.25" customHeight="1" x14ac:dyDescent="0.3">
      <c r="A68" s="309"/>
      <c r="B68" s="306"/>
      <c r="C68" s="52" t="str">
        <f t="shared" si="184"/>
        <v/>
      </c>
      <c r="D68" s="61"/>
      <c r="E68" s="62"/>
      <c r="F68" s="57"/>
      <c r="G68" s="57"/>
      <c r="H68" s="57"/>
      <c r="I68" s="58"/>
      <c r="J68" s="59"/>
      <c r="K68" s="60"/>
      <c r="L68" s="52" t="str">
        <f t="shared" si="166"/>
        <v/>
      </c>
      <c r="M68" s="61"/>
      <c r="N68" s="62"/>
      <c r="O68" s="57"/>
      <c r="P68" s="57"/>
      <c r="Q68" s="57"/>
      <c r="R68" s="58"/>
      <c r="S68" s="59"/>
      <c r="T68" s="60"/>
      <c r="U68" s="52" t="str">
        <f t="shared" si="167"/>
        <v/>
      </c>
      <c r="V68" s="61"/>
      <c r="W68" s="62"/>
      <c r="X68" s="57"/>
      <c r="Y68" s="57"/>
      <c r="Z68" s="57"/>
      <c r="AA68" s="58"/>
      <c r="AB68" s="59"/>
      <c r="AC68" s="60"/>
      <c r="AD68" s="63"/>
      <c r="AE68" s="68">
        <f t="shared" si="168"/>
        <v>0</v>
      </c>
      <c r="AF68" s="63">
        <f t="shared" si="169"/>
        <v>0</v>
      </c>
      <c r="AG68" s="63" t="b">
        <f t="shared" si="170"/>
        <v>0</v>
      </c>
      <c r="AH68" s="63" t="b">
        <f t="shared" si="171"/>
        <v>0</v>
      </c>
      <c r="AI68" s="63" t="b">
        <f t="shared" si="172"/>
        <v>0</v>
      </c>
      <c r="AJ68" s="63" t="b">
        <f t="shared" si="173"/>
        <v>0</v>
      </c>
      <c r="AK68" s="63" t="b">
        <f t="shared" si="174"/>
        <v>0</v>
      </c>
      <c r="AL68" s="63" t="b">
        <f t="shared" si="175"/>
        <v>0</v>
      </c>
      <c r="AM68" s="63" t="b">
        <f t="shared" si="176"/>
        <v>0</v>
      </c>
      <c r="AN68" s="63" t="b">
        <f t="shared" ref="AN68:AO68" si="187">NOT(ISERROR((FIND("Fakülte",N68))))</f>
        <v>0</v>
      </c>
      <c r="AO68" s="63" t="b">
        <f t="shared" si="187"/>
        <v>0</v>
      </c>
      <c r="AP68" s="63" t="b">
        <f t="shared" si="178"/>
        <v>0</v>
      </c>
      <c r="AQ68" s="63" t="b">
        <f t="shared" si="179"/>
        <v>0</v>
      </c>
      <c r="AR68" s="63" t="b">
        <f t="shared" si="180"/>
        <v>0</v>
      </c>
      <c r="AS68" s="63" t="b">
        <f t="shared" si="181"/>
        <v>0</v>
      </c>
      <c r="AT68" s="63" t="b">
        <f t="shared" si="182"/>
        <v>0</v>
      </c>
      <c r="AU68" s="132" t="b">
        <f t="shared" si="183"/>
        <v>0</v>
      </c>
      <c r="AV68" s="9"/>
    </row>
    <row r="69" spans="1:48" ht="14.25" customHeight="1" x14ac:dyDescent="0.3">
      <c r="A69" s="309"/>
      <c r="B69" s="306"/>
      <c r="C69" s="52" t="str">
        <f t="shared" si="184"/>
        <v/>
      </c>
      <c r="D69" s="61"/>
      <c r="E69" s="62"/>
      <c r="F69" s="57"/>
      <c r="G69" s="57"/>
      <c r="H69" s="57"/>
      <c r="I69" s="58"/>
      <c r="J69" s="59"/>
      <c r="K69" s="60"/>
      <c r="L69" s="52" t="str">
        <f t="shared" si="166"/>
        <v/>
      </c>
      <c r="M69" s="61"/>
      <c r="N69" s="62"/>
      <c r="O69" s="57"/>
      <c r="P69" s="57"/>
      <c r="Q69" s="57"/>
      <c r="R69" s="58"/>
      <c r="S69" s="59"/>
      <c r="T69" s="60"/>
      <c r="U69" s="52" t="str">
        <f t="shared" si="167"/>
        <v/>
      </c>
      <c r="V69" s="61"/>
      <c r="W69" s="62"/>
      <c r="X69" s="57"/>
      <c r="Y69" s="57"/>
      <c r="Z69" s="57"/>
      <c r="AA69" s="58"/>
      <c r="AB69" s="59"/>
      <c r="AC69" s="60"/>
      <c r="AD69" s="63"/>
      <c r="AE69" s="68">
        <f t="shared" si="168"/>
        <v>0</v>
      </c>
      <c r="AF69" s="63">
        <f t="shared" si="169"/>
        <v>0</v>
      </c>
      <c r="AG69" s="63" t="b">
        <f t="shared" si="170"/>
        <v>0</v>
      </c>
      <c r="AH69" s="63" t="b">
        <f t="shared" si="171"/>
        <v>0</v>
      </c>
      <c r="AI69" s="63" t="b">
        <f t="shared" si="172"/>
        <v>0</v>
      </c>
      <c r="AJ69" s="63" t="b">
        <f t="shared" si="173"/>
        <v>0</v>
      </c>
      <c r="AK69" s="63" t="b">
        <f t="shared" si="174"/>
        <v>0</v>
      </c>
      <c r="AL69" s="63" t="b">
        <f t="shared" si="175"/>
        <v>0</v>
      </c>
      <c r="AM69" s="63" t="b">
        <f t="shared" si="176"/>
        <v>0</v>
      </c>
      <c r="AN69" s="63" t="b">
        <f t="shared" ref="AN69:AO69" si="188">NOT(ISERROR((FIND("Fakülte",N69))))</f>
        <v>0</v>
      </c>
      <c r="AO69" s="63" t="b">
        <f t="shared" si="188"/>
        <v>0</v>
      </c>
      <c r="AP69" s="63" t="b">
        <f t="shared" si="178"/>
        <v>0</v>
      </c>
      <c r="AQ69" s="63" t="b">
        <f t="shared" si="179"/>
        <v>0</v>
      </c>
      <c r="AR69" s="63" t="b">
        <f t="shared" si="180"/>
        <v>0</v>
      </c>
      <c r="AS69" s="63" t="b">
        <f t="shared" si="181"/>
        <v>0</v>
      </c>
      <c r="AT69" s="63" t="b">
        <f t="shared" si="182"/>
        <v>0</v>
      </c>
      <c r="AU69" s="132" t="b">
        <f t="shared" si="183"/>
        <v>0</v>
      </c>
      <c r="AV69" s="9"/>
    </row>
    <row r="70" spans="1:48" ht="14.25" customHeight="1" x14ac:dyDescent="0.3">
      <c r="A70" s="309"/>
      <c r="B70" s="306"/>
      <c r="C70" s="52" t="str">
        <f t="shared" si="184"/>
        <v/>
      </c>
      <c r="D70" s="61"/>
      <c r="E70" s="62"/>
      <c r="F70" s="57"/>
      <c r="G70" s="57"/>
      <c r="H70" s="57"/>
      <c r="I70" s="58"/>
      <c r="J70" s="59"/>
      <c r="K70" s="60"/>
      <c r="L70" s="52" t="str">
        <f t="shared" si="166"/>
        <v/>
      </c>
      <c r="M70" s="61"/>
      <c r="N70" s="62"/>
      <c r="O70" s="57"/>
      <c r="P70" s="57"/>
      <c r="Q70" s="57"/>
      <c r="R70" s="58"/>
      <c r="S70" s="59"/>
      <c r="T70" s="60"/>
      <c r="U70" s="52" t="str">
        <f t="shared" si="167"/>
        <v/>
      </c>
      <c r="V70" s="61"/>
      <c r="W70" s="62"/>
      <c r="X70" s="57"/>
      <c r="Y70" s="57"/>
      <c r="Z70" s="57"/>
      <c r="AA70" s="58"/>
      <c r="AB70" s="59"/>
      <c r="AC70" s="60"/>
      <c r="AD70" s="63"/>
      <c r="AE70" s="68">
        <f t="shared" si="168"/>
        <v>0</v>
      </c>
      <c r="AF70" s="63">
        <f t="shared" si="169"/>
        <v>0</v>
      </c>
      <c r="AG70" s="63" t="b">
        <f t="shared" si="170"/>
        <v>0</v>
      </c>
      <c r="AH70" s="63" t="b">
        <f t="shared" si="171"/>
        <v>0</v>
      </c>
      <c r="AI70" s="63" t="b">
        <f t="shared" si="172"/>
        <v>0</v>
      </c>
      <c r="AJ70" s="63" t="b">
        <f t="shared" si="173"/>
        <v>0</v>
      </c>
      <c r="AK70" s="63" t="b">
        <f t="shared" si="174"/>
        <v>0</v>
      </c>
      <c r="AL70" s="63" t="b">
        <f t="shared" si="175"/>
        <v>0</v>
      </c>
      <c r="AM70" s="63" t="b">
        <f t="shared" si="176"/>
        <v>0</v>
      </c>
      <c r="AN70" s="63" t="b">
        <f t="shared" ref="AN70:AO70" si="189">NOT(ISERROR((FIND("Fakülte",N70))))</f>
        <v>0</v>
      </c>
      <c r="AO70" s="63" t="b">
        <f t="shared" si="189"/>
        <v>0</v>
      </c>
      <c r="AP70" s="63" t="b">
        <f t="shared" si="178"/>
        <v>0</v>
      </c>
      <c r="AQ70" s="63" t="b">
        <f t="shared" si="179"/>
        <v>0</v>
      </c>
      <c r="AR70" s="63" t="b">
        <f t="shared" si="180"/>
        <v>0</v>
      </c>
      <c r="AS70" s="63" t="b">
        <f t="shared" si="181"/>
        <v>0</v>
      </c>
      <c r="AT70" s="63" t="b">
        <f t="shared" si="182"/>
        <v>0</v>
      </c>
      <c r="AU70" s="132" t="b">
        <f t="shared" si="183"/>
        <v>0</v>
      </c>
      <c r="AV70" s="9"/>
    </row>
    <row r="71" spans="1:48" ht="14.25" customHeight="1" x14ac:dyDescent="0.3">
      <c r="A71" s="309"/>
      <c r="B71" s="306"/>
      <c r="C71" s="52" t="str">
        <f t="shared" si="184"/>
        <v/>
      </c>
      <c r="D71" s="61"/>
      <c r="E71" s="62"/>
      <c r="F71" s="57"/>
      <c r="G71" s="57"/>
      <c r="H71" s="57"/>
      <c r="I71" s="58"/>
      <c r="J71" s="59"/>
      <c r="K71" s="60"/>
      <c r="L71" s="52" t="str">
        <f t="shared" si="166"/>
        <v/>
      </c>
      <c r="M71" s="61"/>
      <c r="N71" s="62"/>
      <c r="O71" s="57"/>
      <c r="P71" s="57"/>
      <c r="Q71" s="57"/>
      <c r="R71" s="58"/>
      <c r="S71" s="59"/>
      <c r="T71" s="60"/>
      <c r="U71" s="52" t="str">
        <f t="shared" si="167"/>
        <v/>
      </c>
      <c r="V71" s="61"/>
      <c r="W71" s="62"/>
      <c r="X71" s="57"/>
      <c r="Y71" s="57"/>
      <c r="Z71" s="57"/>
      <c r="AA71" s="58"/>
      <c r="AB71" s="59"/>
      <c r="AC71" s="60"/>
      <c r="AD71" s="63"/>
      <c r="AE71" s="68">
        <f t="shared" si="168"/>
        <v>0</v>
      </c>
      <c r="AF71" s="63">
        <f t="shared" si="169"/>
        <v>0</v>
      </c>
      <c r="AG71" s="63" t="b">
        <f t="shared" si="170"/>
        <v>0</v>
      </c>
      <c r="AH71" s="63" t="b">
        <f t="shared" si="171"/>
        <v>0</v>
      </c>
      <c r="AI71" s="63" t="b">
        <f t="shared" si="172"/>
        <v>0</v>
      </c>
      <c r="AJ71" s="63" t="b">
        <f t="shared" si="173"/>
        <v>0</v>
      </c>
      <c r="AK71" s="63" t="b">
        <f t="shared" si="174"/>
        <v>0</v>
      </c>
      <c r="AL71" s="63" t="b">
        <f t="shared" si="175"/>
        <v>0</v>
      </c>
      <c r="AM71" s="63" t="b">
        <f t="shared" si="176"/>
        <v>0</v>
      </c>
      <c r="AN71" s="63" t="b">
        <f t="shared" ref="AN71:AO71" si="190">NOT(ISERROR((FIND("Fakülte",N71))))</f>
        <v>0</v>
      </c>
      <c r="AO71" s="63" t="b">
        <f t="shared" si="190"/>
        <v>0</v>
      </c>
      <c r="AP71" s="63" t="b">
        <f t="shared" si="178"/>
        <v>0</v>
      </c>
      <c r="AQ71" s="63" t="b">
        <f t="shared" si="179"/>
        <v>0</v>
      </c>
      <c r="AR71" s="63" t="b">
        <f t="shared" si="180"/>
        <v>0</v>
      </c>
      <c r="AS71" s="63" t="b">
        <f t="shared" si="181"/>
        <v>0</v>
      </c>
      <c r="AT71" s="63" t="b">
        <f t="shared" si="182"/>
        <v>0</v>
      </c>
      <c r="AU71" s="132" t="b">
        <f t="shared" si="183"/>
        <v>0</v>
      </c>
      <c r="AV71" s="9"/>
    </row>
    <row r="72" spans="1:48" ht="14.25" customHeight="1" x14ac:dyDescent="0.3">
      <c r="A72" s="309"/>
      <c r="B72" s="306"/>
      <c r="C72" s="52" t="str">
        <f t="shared" si="184"/>
        <v/>
      </c>
      <c r="D72" s="61"/>
      <c r="E72" s="62"/>
      <c r="F72" s="57"/>
      <c r="G72" s="57"/>
      <c r="H72" s="57"/>
      <c r="I72" s="58"/>
      <c r="J72" s="59"/>
      <c r="K72" s="60"/>
      <c r="L72" s="52" t="str">
        <f t="shared" si="166"/>
        <v/>
      </c>
      <c r="M72" s="61"/>
      <c r="N72" s="62"/>
      <c r="O72" s="57"/>
      <c r="P72" s="57"/>
      <c r="Q72" s="57"/>
      <c r="R72" s="58"/>
      <c r="S72" s="59"/>
      <c r="T72" s="60"/>
      <c r="U72" s="52" t="str">
        <f t="shared" si="167"/>
        <v/>
      </c>
      <c r="V72" s="61"/>
      <c r="W72" s="62"/>
      <c r="X72" s="57"/>
      <c r="Y72" s="57"/>
      <c r="Z72" s="57"/>
      <c r="AA72" s="58"/>
      <c r="AB72" s="59"/>
      <c r="AC72" s="60"/>
      <c r="AD72" s="63"/>
      <c r="AE72" s="68">
        <f t="shared" si="168"/>
        <v>0</v>
      </c>
      <c r="AF72" s="63">
        <f t="shared" si="169"/>
        <v>0</v>
      </c>
      <c r="AG72" s="63" t="b">
        <f t="shared" si="170"/>
        <v>0</v>
      </c>
      <c r="AH72" s="63" t="b">
        <f t="shared" si="171"/>
        <v>0</v>
      </c>
      <c r="AI72" s="63" t="b">
        <f t="shared" si="172"/>
        <v>0</v>
      </c>
      <c r="AJ72" s="63" t="b">
        <f t="shared" si="173"/>
        <v>0</v>
      </c>
      <c r="AK72" s="63" t="b">
        <f t="shared" si="174"/>
        <v>0</v>
      </c>
      <c r="AL72" s="63" t="b">
        <f t="shared" si="175"/>
        <v>0</v>
      </c>
      <c r="AM72" s="63" t="b">
        <f t="shared" si="176"/>
        <v>0</v>
      </c>
      <c r="AN72" s="63" t="b">
        <f t="shared" ref="AN72:AO72" si="191">NOT(ISERROR((FIND("Fakülte",N72))))</f>
        <v>0</v>
      </c>
      <c r="AO72" s="63" t="b">
        <f t="shared" si="191"/>
        <v>0</v>
      </c>
      <c r="AP72" s="63" t="b">
        <f t="shared" si="178"/>
        <v>0</v>
      </c>
      <c r="AQ72" s="63" t="b">
        <f t="shared" si="179"/>
        <v>0</v>
      </c>
      <c r="AR72" s="63" t="b">
        <f t="shared" si="180"/>
        <v>0</v>
      </c>
      <c r="AS72" s="63" t="b">
        <f t="shared" si="181"/>
        <v>0</v>
      </c>
      <c r="AT72" s="63" t="b">
        <f t="shared" si="182"/>
        <v>0</v>
      </c>
      <c r="AU72" s="132" t="b">
        <f t="shared" si="183"/>
        <v>0</v>
      </c>
      <c r="AV72" s="9"/>
    </row>
    <row r="73" spans="1:48" ht="14.25" customHeight="1" x14ac:dyDescent="0.3">
      <c r="A73" s="309"/>
      <c r="B73" s="306"/>
      <c r="C73" s="52" t="str">
        <f t="shared" si="184"/>
        <v/>
      </c>
      <c r="D73" s="61"/>
      <c r="E73" s="62"/>
      <c r="F73" s="57"/>
      <c r="G73" s="57"/>
      <c r="H73" s="57"/>
      <c r="I73" s="58" t="str">
        <f>IF(E73="","",SUM(F73,SUM(G73,H73)/2))</f>
        <v/>
      </c>
      <c r="J73" s="59"/>
      <c r="K73" s="60"/>
      <c r="L73" s="52" t="str">
        <f t="shared" si="166"/>
        <v/>
      </c>
      <c r="M73" s="61"/>
      <c r="N73" s="62"/>
      <c r="O73" s="57"/>
      <c r="P73" s="57"/>
      <c r="Q73" s="57"/>
      <c r="R73" s="58"/>
      <c r="S73" s="59"/>
      <c r="T73" s="60"/>
      <c r="U73" s="52" t="str">
        <f t="shared" si="167"/>
        <v/>
      </c>
      <c r="V73" s="61"/>
      <c r="W73" s="62"/>
      <c r="X73" s="57"/>
      <c r="Y73" s="57"/>
      <c r="Z73" s="57"/>
      <c r="AA73" s="58"/>
      <c r="AB73" s="59"/>
      <c r="AC73" s="60"/>
      <c r="AD73" s="63"/>
      <c r="AE73" s="70">
        <f t="shared" si="168"/>
        <v>0</v>
      </c>
      <c r="AF73" s="71">
        <f t="shared" si="169"/>
        <v>0</v>
      </c>
      <c r="AG73" s="71" t="b">
        <f t="shared" si="170"/>
        <v>0</v>
      </c>
      <c r="AH73" s="71" t="b">
        <f t="shared" si="171"/>
        <v>0</v>
      </c>
      <c r="AI73" s="71" t="b">
        <f t="shared" si="172"/>
        <v>0</v>
      </c>
      <c r="AJ73" s="71" t="b">
        <f t="shared" si="173"/>
        <v>0</v>
      </c>
      <c r="AK73" s="71" t="b">
        <f t="shared" si="174"/>
        <v>0</v>
      </c>
      <c r="AL73" s="71" t="b">
        <f t="shared" si="175"/>
        <v>0</v>
      </c>
      <c r="AM73" s="71" t="b">
        <f t="shared" si="176"/>
        <v>0</v>
      </c>
      <c r="AN73" s="71" t="b">
        <f t="shared" ref="AN73:AO73" si="192">NOT(ISERROR((FIND("Fakülte",N73))))</f>
        <v>0</v>
      </c>
      <c r="AO73" s="71" t="b">
        <f t="shared" si="192"/>
        <v>0</v>
      </c>
      <c r="AP73" s="71" t="b">
        <f t="shared" si="178"/>
        <v>0</v>
      </c>
      <c r="AQ73" s="71" t="b">
        <f t="shared" si="179"/>
        <v>0</v>
      </c>
      <c r="AR73" s="71" t="b">
        <f t="shared" si="180"/>
        <v>0</v>
      </c>
      <c r="AS73" s="71" t="b">
        <f t="shared" si="181"/>
        <v>0</v>
      </c>
      <c r="AT73" s="71" t="b">
        <f t="shared" si="182"/>
        <v>0</v>
      </c>
      <c r="AU73" s="133" t="b">
        <f t="shared" si="183"/>
        <v>0</v>
      </c>
      <c r="AV73" s="9"/>
    </row>
    <row r="74" spans="1:48" ht="14.25" customHeight="1" x14ac:dyDescent="0.3">
      <c r="A74" s="309"/>
      <c r="B74" s="306"/>
      <c r="C74" s="72"/>
      <c r="D74" s="73"/>
      <c r="E74" s="78" t="s">
        <v>40</v>
      </c>
      <c r="F74" s="74">
        <f t="shared" ref="F74:J74" si="193">+SUM(F65:F73)</f>
        <v>0</v>
      </c>
      <c r="G74" s="75">
        <f t="shared" si="193"/>
        <v>0</v>
      </c>
      <c r="H74" s="75">
        <f t="shared" si="193"/>
        <v>0</v>
      </c>
      <c r="I74" s="75">
        <f t="shared" si="193"/>
        <v>0</v>
      </c>
      <c r="J74" s="76">
        <f t="shared" si="193"/>
        <v>0</v>
      </c>
      <c r="K74" s="77"/>
      <c r="L74" s="72"/>
      <c r="M74" s="73"/>
      <c r="N74" s="78" t="s">
        <v>40</v>
      </c>
      <c r="O74" s="74">
        <f t="shared" ref="O74:S74" si="194">+SUM(O65:O73)</f>
        <v>0</v>
      </c>
      <c r="P74" s="75">
        <f t="shared" si="194"/>
        <v>0</v>
      </c>
      <c r="Q74" s="75">
        <f t="shared" si="194"/>
        <v>0</v>
      </c>
      <c r="R74" s="75">
        <f t="shared" si="194"/>
        <v>0</v>
      </c>
      <c r="S74" s="76">
        <f t="shared" si="194"/>
        <v>0</v>
      </c>
      <c r="T74" s="77"/>
      <c r="U74" s="72"/>
      <c r="V74" s="73"/>
      <c r="W74" s="78" t="s">
        <v>40</v>
      </c>
      <c r="X74" s="74">
        <f t="shared" ref="X74:AB74" si="195">+SUM(X65:X73)</f>
        <v>0</v>
      </c>
      <c r="Y74" s="75">
        <f t="shared" si="195"/>
        <v>0</v>
      </c>
      <c r="Z74" s="75">
        <f t="shared" si="195"/>
        <v>0</v>
      </c>
      <c r="AA74" s="75">
        <f t="shared" si="195"/>
        <v>0</v>
      </c>
      <c r="AB74" s="76">
        <f t="shared" si="195"/>
        <v>0</v>
      </c>
      <c r="AC74" s="77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9"/>
    </row>
    <row r="75" spans="1:48" ht="14.25" customHeight="1" x14ac:dyDescent="0.3">
      <c r="A75" s="310"/>
      <c r="B75" s="307"/>
      <c r="C75" s="80"/>
      <c r="D75" s="81"/>
      <c r="E75" s="94" t="s">
        <v>41</v>
      </c>
      <c r="F75" s="90">
        <f t="shared" ref="F75:J75" si="196">F74+F63</f>
        <v>0</v>
      </c>
      <c r="G75" s="90">
        <f t="shared" si="196"/>
        <v>0</v>
      </c>
      <c r="H75" s="90">
        <f t="shared" si="196"/>
        <v>0</v>
      </c>
      <c r="I75" s="90">
        <f t="shared" si="196"/>
        <v>0</v>
      </c>
      <c r="J75" s="91">
        <f t="shared" si="196"/>
        <v>0</v>
      </c>
      <c r="K75" s="92"/>
      <c r="L75" s="80"/>
      <c r="M75" s="81"/>
      <c r="N75" s="94" t="s">
        <v>101</v>
      </c>
      <c r="O75" s="90">
        <f t="shared" ref="O75:S75" si="197">O74+O63</f>
        <v>0</v>
      </c>
      <c r="P75" s="90">
        <f t="shared" si="197"/>
        <v>0</v>
      </c>
      <c r="Q75" s="90">
        <f t="shared" si="197"/>
        <v>0</v>
      </c>
      <c r="R75" s="90">
        <f t="shared" si="197"/>
        <v>0</v>
      </c>
      <c r="S75" s="91">
        <f t="shared" si="197"/>
        <v>0</v>
      </c>
      <c r="T75" s="85"/>
      <c r="U75" s="80"/>
      <c r="V75" s="81"/>
      <c r="W75" s="94" t="s">
        <v>101</v>
      </c>
      <c r="X75" s="90">
        <f t="shared" ref="X75:AB75" si="198">X74+X63</f>
        <v>0</v>
      </c>
      <c r="Y75" s="90">
        <f t="shared" si="198"/>
        <v>0</v>
      </c>
      <c r="Z75" s="90">
        <f t="shared" si="198"/>
        <v>0</v>
      </c>
      <c r="AA75" s="90">
        <f t="shared" si="198"/>
        <v>0</v>
      </c>
      <c r="AB75" s="91">
        <f t="shared" si="198"/>
        <v>0</v>
      </c>
      <c r="AC75" s="85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9"/>
    </row>
    <row r="76" spans="1:48" ht="14.25" customHeight="1" x14ac:dyDescent="0.3">
      <c r="A76" s="308" t="s">
        <v>138</v>
      </c>
      <c r="B76" s="44">
        <v>7</v>
      </c>
      <c r="C76" s="45" t="s">
        <v>5</v>
      </c>
      <c r="D76" s="49" t="s">
        <v>6</v>
      </c>
      <c r="E76" s="49" t="s">
        <v>7</v>
      </c>
      <c r="F76" s="45" t="s">
        <v>8</v>
      </c>
      <c r="G76" s="45" t="s">
        <v>9</v>
      </c>
      <c r="H76" s="45" t="s">
        <v>10</v>
      </c>
      <c r="I76" s="45" t="s">
        <v>11</v>
      </c>
      <c r="J76" s="45" t="s">
        <v>3</v>
      </c>
      <c r="K76" s="48"/>
      <c r="L76" s="45" t="s">
        <v>5</v>
      </c>
      <c r="M76" s="49" t="s">
        <v>6</v>
      </c>
      <c r="N76" s="49" t="s">
        <v>7</v>
      </c>
      <c r="O76" s="45" t="s">
        <v>8</v>
      </c>
      <c r="P76" s="45" t="s">
        <v>9</v>
      </c>
      <c r="Q76" s="45" t="s">
        <v>10</v>
      </c>
      <c r="R76" s="45" t="s">
        <v>11</v>
      </c>
      <c r="S76" s="45" t="s">
        <v>3</v>
      </c>
      <c r="T76" s="48" t="s">
        <v>12</v>
      </c>
      <c r="U76" s="45" t="s">
        <v>5</v>
      </c>
      <c r="V76" s="49" t="s">
        <v>6</v>
      </c>
      <c r="W76" s="49" t="s">
        <v>7</v>
      </c>
      <c r="X76" s="45" t="s">
        <v>8</v>
      </c>
      <c r="Y76" s="45" t="s">
        <v>9</v>
      </c>
      <c r="Z76" s="45" t="s">
        <v>10</v>
      </c>
      <c r="AA76" s="45" t="s">
        <v>11</v>
      </c>
      <c r="AB76" s="45" t="s">
        <v>3</v>
      </c>
      <c r="AC76" s="48" t="s">
        <v>12</v>
      </c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1"/>
    </row>
    <row r="77" spans="1:48" ht="14.25" customHeight="1" x14ac:dyDescent="0.3">
      <c r="A77" s="309"/>
      <c r="B77" s="305" t="s">
        <v>139</v>
      </c>
      <c r="C77" s="52" t="str">
        <f>IF(D77="","",1)</f>
        <v/>
      </c>
      <c r="D77" s="61"/>
      <c r="E77" s="62"/>
      <c r="F77" s="57"/>
      <c r="G77" s="57"/>
      <c r="H77" s="57"/>
      <c r="I77" s="58"/>
      <c r="J77" s="59"/>
      <c r="K77" s="60"/>
      <c r="L77" s="52" t="str">
        <f t="shared" ref="L77:L85" si="199">IF(M77="","",$C77)</f>
        <v/>
      </c>
      <c r="M77" s="61"/>
      <c r="N77" s="62"/>
      <c r="O77" s="57"/>
      <c r="P77" s="57"/>
      <c r="Q77" s="57"/>
      <c r="R77" s="58"/>
      <c r="S77" s="59"/>
      <c r="T77" s="60"/>
      <c r="U77" s="52" t="str">
        <f t="shared" ref="U77:U85" si="200">IF(V77="","",$C77)</f>
        <v/>
      </c>
      <c r="V77" s="61"/>
      <c r="W77" s="62"/>
      <c r="X77" s="57"/>
      <c r="Y77" s="57"/>
      <c r="Z77" s="57"/>
      <c r="AA77" s="58"/>
      <c r="AB77" s="59"/>
      <c r="AC77" s="60"/>
      <c r="AD77" s="63"/>
      <c r="AE77" s="65">
        <f t="shared" ref="AE77:AE85" si="201">IF(N77="",0,J77)</f>
        <v>0</v>
      </c>
      <c r="AF77" s="66">
        <f t="shared" ref="AF77:AF85" si="202">IF(W77="",0,AB77)</f>
        <v>0</v>
      </c>
      <c r="AG77" s="66" t="b">
        <f t="shared" ref="AG77:AG85" si="203">NOT(ISERROR((FIND("Seçmeli",E77))))</f>
        <v>0</v>
      </c>
      <c r="AH77" s="66" t="b">
        <f t="shared" ref="AH77:AH85" si="204">NOT(ISERROR((FIND("Seçmeli",N77))))</f>
        <v>0</v>
      </c>
      <c r="AI77" s="66" t="b">
        <f t="shared" ref="AI77:AI85" si="205">NOT(ISERROR((FIND("Seçmeli",W77))))</f>
        <v>0</v>
      </c>
      <c r="AJ77" s="66" t="b">
        <f t="shared" ref="AJ77:AJ85" si="206">NOT(ISERROR((FIND("Bölüm",E77))))</f>
        <v>0</v>
      </c>
      <c r="AK77" s="66" t="b">
        <f t="shared" ref="AK77:AK85" si="207">NOT(ISERROR((FIND("Bölüm",N77))))</f>
        <v>0</v>
      </c>
      <c r="AL77" s="66" t="b">
        <f t="shared" ref="AL77:AL85" si="208">NOT(ISERROR((FIND("Bölüm",W77))))</f>
        <v>0</v>
      </c>
      <c r="AM77" s="66" t="b">
        <f t="shared" ref="AM77:AM85" si="209">NOT(ISERROR((FIND("Fakülte",E77))))</f>
        <v>0</v>
      </c>
      <c r="AN77" s="66" t="b">
        <f t="shared" ref="AN77:AO77" si="210">NOT(ISERROR((FIND("Fakülte",N77))))</f>
        <v>0</v>
      </c>
      <c r="AO77" s="66" t="b">
        <f t="shared" si="210"/>
        <v>0</v>
      </c>
      <c r="AP77" s="66" t="b">
        <f t="shared" ref="AP77:AP85" si="211">NOT(ISERROR((FIND("Üniversite",E77))))</f>
        <v>0</v>
      </c>
      <c r="AQ77" s="66" t="b">
        <f t="shared" ref="AQ77:AQ85" si="212">NOT(ISERROR((FIND("Üniversite",N77))))</f>
        <v>0</v>
      </c>
      <c r="AR77" s="66" t="b">
        <f t="shared" ref="AR77:AR85" si="213">NOT(ISERROR((FIND("Üniversite",W77))))</f>
        <v>0</v>
      </c>
      <c r="AS77" s="66" t="b">
        <f t="shared" ref="AS77:AS85" si="214">NOT(ISERROR((FIND("Staj",E77))))</f>
        <v>0</v>
      </c>
      <c r="AT77" s="66" t="b">
        <f t="shared" ref="AT77:AT85" si="215">NOT(ISERROR((FIND("Staj",N77))))</f>
        <v>0</v>
      </c>
      <c r="AU77" s="56" t="b">
        <f t="shared" ref="AU77:AU85" si="216">NOT(ISERROR((FIND("Staj",W77))))</f>
        <v>0</v>
      </c>
      <c r="AV77" s="9"/>
    </row>
    <row r="78" spans="1:48" ht="14.25" customHeight="1" x14ac:dyDescent="0.3">
      <c r="A78" s="309"/>
      <c r="B78" s="306"/>
      <c r="C78" s="52" t="str">
        <f t="shared" ref="C78:C85" si="217">IF(D78="","",MAX(C$77:C77)+1)</f>
        <v/>
      </c>
      <c r="D78" s="61"/>
      <c r="E78" s="62"/>
      <c r="F78" s="57"/>
      <c r="G78" s="57"/>
      <c r="H78" s="57"/>
      <c r="I78" s="58"/>
      <c r="J78" s="59"/>
      <c r="K78" s="60"/>
      <c r="L78" s="52" t="str">
        <f t="shared" si="199"/>
        <v/>
      </c>
      <c r="M78" s="61"/>
      <c r="N78" s="62"/>
      <c r="O78" s="57"/>
      <c r="P78" s="57"/>
      <c r="Q78" s="57"/>
      <c r="R78" s="58"/>
      <c r="S78" s="59"/>
      <c r="T78" s="60"/>
      <c r="U78" s="52" t="str">
        <f t="shared" si="200"/>
        <v/>
      </c>
      <c r="V78" s="61"/>
      <c r="W78" s="62"/>
      <c r="X78" s="57"/>
      <c r="Y78" s="57"/>
      <c r="Z78" s="57"/>
      <c r="AA78" s="58"/>
      <c r="AB78" s="59"/>
      <c r="AC78" s="60"/>
      <c r="AD78" s="63"/>
      <c r="AE78" s="68">
        <f t="shared" si="201"/>
        <v>0</v>
      </c>
      <c r="AF78" s="63">
        <f t="shared" si="202"/>
        <v>0</v>
      </c>
      <c r="AG78" s="63" t="b">
        <f t="shared" si="203"/>
        <v>0</v>
      </c>
      <c r="AH78" s="63" t="b">
        <f t="shared" si="204"/>
        <v>0</v>
      </c>
      <c r="AI78" s="63" t="b">
        <f t="shared" si="205"/>
        <v>0</v>
      </c>
      <c r="AJ78" s="63" t="b">
        <f t="shared" si="206"/>
        <v>0</v>
      </c>
      <c r="AK78" s="63" t="b">
        <f t="shared" si="207"/>
        <v>0</v>
      </c>
      <c r="AL78" s="63" t="b">
        <f t="shared" si="208"/>
        <v>0</v>
      </c>
      <c r="AM78" s="63" t="b">
        <f t="shared" si="209"/>
        <v>0</v>
      </c>
      <c r="AN78" s="63" t="b">
        <f t="shared" ref="AN78:AO78" si="218">NOT(ISERROR((FIND("Fakülte",N78))))</f>
        <v>0</v>
      </c>
      <c r="AO78" s="63" t="b">
        <f t="shared" si="218"/>
        <v>0</v>
      </c>
      <c r="AP78" s="63" t="b">
        <f t="shared" si="211"/>
        <v>0</v>
      </c>
      <c r="AQ78" s="63" t="b">
        <f t="shared" si="212"/>
        <v>0</v>
      </c>
      <c r="AR78" s="63" t="b">
        <f t="shared" si="213"/>
        <v>0</v>
      </c>
      <c r="AS78" s="63" t="b">
        <f t="shared" si="214"/>
        <v>0</v>
      </c>
      <c r="AT78" s="63" t="b">
        <f t="shared" si="215"/>
        <v>0</v>
      </c>
      <c r="AU78" s="132" t="b">
        <f t="shared" si="216"/>
        <v>0</v>
      </c>
      <c r="AV78" s="9"/>
    </row>
    <row r="79" spans="1:48" ht="14.25" customHeight="1" x14ac:dyDescent="0.3">
      <c r="A79" s="309"/>
      <c r="B79" s="306"/>
      <c r="C79" s="52" t="str">
        <f t="shared" si="217"/>
        <v/>
      </c>
      <c r="D79" s="61"/>
      <c r="E79" s="62"/>
      <c r="F79" s="57"/>
      <c r="G79" s="57"/>
      <c r="H79" s="57"/>
      <c r="I79" s="58"/>
      <c r="J79" s="59"/>
      <c r="K79" s="60"/>
      <c r="L79" s="52" t="str">
        <f t="shared" si="199"/>
        <v/>
      </c>
      <c r="M79" s="61"/>
      <c r="N79" s="62"/>
      <c r="O79" s="57"/>
      <c r="P79" s="57"/>
      <c r="Q79" s="57"/>
      <c r="R79" s="58"/>
      <c r="S79" s="59"/>
      <c r="T79" s="60"/>
      <c r="U79" s="52" t="str">
        <f t="shared" si="200"/>
        <v/>
      </c>
      <c r="V79" s="61"/>
      <c r="W79" s="62"/>
      <c r="X79" s="57"/>
      <c r="Y79" s="57"/>
      <c r="Z79" s="57"/>
      <c r="AA79" s="58"/>
      <c r="AB79" s="59"/>
      <c r="AC79" s="60"/>
      <c r="AD79" s="63"/>
      <c r="AE79" s="68">
        <f t="shared" si="201"/>
        <v>0</v>
      </c>
      <c r="AF79" s="63">
        <f t="shared" si="202"/>
        <v>0</v>
      </c>
      <c r="AG79" s="63" t="b">
        <f t="shared" si="203"/>
        <v>0</v>
      </c>
      <c r="AH79" s="63" t="b">
        <f t="shared" si="204"/>
        <v>0</v>
      </c>
      <c r="AI79" s="63" t="b">
        <f t="shared" si="205"/>
        <v>0</v>
      </c>
      <c r="AJ79" s="63" t="b">
        <f t="shared" si="206"/>
        <v>0</v>
      </c>
      <c r="AK79" s="63" t="b">
        <f t="shared" si="207"/>
        <v>0</v>
      </c>
      <c r="AL79" s="63" t="b">
        <f t="shared" si="208"/>
        <v>0</v>
      </c>
      <c r="AM79" s="63" t="b">
        <f t="shared" si="209"/>
        <v>0</v>
      </c>
      <c r="AN79" s="63" t="b">
        <f t="shared" ref="AN79:AO79" si="219">NOT(ISERROR((FIND("Fakülte",N79))))</f>
        <v>0</v>
      </c>
      <c r="AO79" s="63" t="b">
        <f t="shared" si="219"/>
        <v>0</v>
      </c>
      <c r="AP79" s="63" t="b">
        <f t="shared" si="211"/>
        <v>0</v>
      </c>
      <c r="AQ79" s="63" t="b">
        <f t="shared" si="212"/>
        <v>0</v>
      </c>
      <c r="AR79" s="63" t="b">
        <f t="shared" si="213"/>
        <v>0</v>
      </c>
      <c r="AS79" s="63" t="b">
        <f t="shared" si="214"/>
        <v>0</v>
      </c>
      <c r="AT79" s="63" t="b">
        <f t="shared" si="215"/>
        <v>0</v>
      </c>
      <c r="AU79" s="132" t="b">
        <f t="shared" si="216"/>
        <v>0</v>
      </c>
      <c r="AV79" s="9"/>
    </row>
    <row r="80" spans="1:48" ht="14.25" customHeight="1" x14ac:dyDescent="0.3">
      <c r="A80" s="309"/>
      <c r="B80" s="306"/>
      <c r="C80" s="52" t="str">
        <f t="shared" si="217"/>
        <v/>
      </c>
      <c r="D80" s="61"/>
      <c r="E80" s="62"/>
      <c r="F80" s="57"/>
      <c r="G80" s="57"/>
      <c r="H80" s="57"/>
      <c r="I80" s="58"/>
      <c r="J80" s="59"/>
      <c r="K80" s="60"/>
      <c r="L80" s="52" t="str">
        <f t="shared" si="199"/>
        <v/>
      </c>
      <c r="M80" s="61"/>
      <c r="N80" s="62"/>
      <c r="O80" s="57"/>
      <c r="P80" s="57"/>
      <c r="Q80" s="57"/>
      <c r="R80" s="58"/>
      <c r="S80" s="59"/>
      <c r="T80" s="60"/>
      <c r="U80" s="52" t="str">
        <f t="shared" si="200"/>
        <v/>
      </c>
      <c r="V80" s="61"/>
      <c r="W80" s="62"/>
      <c r="X80" s="57"/>
      <c r="Y80" s="57"/>
      <c r="Z80" s="57"/>
      <c r="AA80" s="58"/>
      <c r="AB80" s="59"/>
      <c r="AC80" s="60"/>
      <c r="AD80" s="63"/>
      <c r="AE80" s="68">
        <f t="shared" si="201"/>
        <v>0</v>
      </c>
      <c r="AF80" s="63">
        <f t="shared" si="202"/>
        <v>0</v>
      </c>
      <c r="AG80" s="63" t="b">
        <f t="shared" si="203"/>
        <v>0</v>
      </c>
      <c r="AH80" s="63" t="b">
        <f t="shared" si="204"/>
        <v>0</v>
      </c>
      <c r="AI80" s="63" t="b">
        <f t="shared" si="205"/>
        <v>0</v>
      </c>
      <c r="AJ80" s="63" t="b">
        <f t="shared" si="206"/>
        <v>0</v>
      </c>
      <c r="AK80" s="63" t="b">
        <f t="shared" si="207"/>
        <v>0</v>
      </c>
      <c r="AL80" s="63" t="b">
        <f t="shared" si="208"/>
        <v>0</v>
      </c>
      <c r="AM80" s="63" t="b">
        <f t="shared" si="209"/>
        <v>0</v>
      </c>
      <c r="AN80" s="63" t="b">
        <f t="shared" ref="AN80:AO80" si="220">NOT(ISERROR((FIND("Fakülte",N80))))</f>
        <v>0</v>
      </c>
      <c r="AO80" s="63" t="b">
        <f t="shared" si="220"/>
        <v>0</v>
      </c>
      <c r="AP80" s="63" t="b">
        <f t="shared" si="211"/>
        <v>0</v>
      </c>
      <c r="AQ80" s="63" t="b">
        <f t="shared" si="212"/>
        <v>0</v>
      </c>
      <c r="AR80" s="63" t="b">
        <f t="shared" si="213"/>
        <v>0</v>
      </c>
      <c r="AS80" s="63" t="b">
        <f t="shared" si="214"/>
        <v>0</v>
      </c>
      <c r="AT80" s="63" t="b">
        <f t="shared" si="215"/>
        <v>0</v>
      </c>
      <c r="AU80" s="132" t="b">
        <f t="shared" si="216"/>
        <v>0</v>
      </c>
      <c r="AV80" s="9"/>
    </row>
    <row r="81" spans="1:48" ht="14.25" customHeight="1" x14ac:dyDescent="0.3">
      <c r="A81" s="309"/>
      <c r="B81" s="306"/>
      <c r="C81" s="52" t="str">
        <f t="shared" si="217"/>
        <v/>
      </c>
      <c r="D81" s="61"/>
      <c r="E81" s="62"/>
      <c r="F81" s="57"/>
      <c r="G81" s="57"/>
      <c r="H81" s="57"/>
      <c r="I81" s="58"/>
      <c r="J81" s="59"/>
      <c r="K81" s="60"/>
      <c r="L81" s="52" t="str">
        <f t="shared" si="199"/>
        <v/>
      </c>
      <c r="M81" s="61"/>
      <c r="N81" s="62"/>
      <c r="O81" s="57"/>
      <c r="P81" s="57"/>
      <c r="Q81" s="57"/>
      <c r="R81" s="58"/>
      <c r="S81" s="59"/>
      <c r="T81" s="60"/>
      <c r="U81" s="52" t="str">
        <f t="shared" si="200"/>
        <v/>
      </c>
      <c r="V81" s="61"/>
      <c r="W81" s="62"/>
      <c r="X81" s="57"/>
      <c r="Y81" s="57"/>
      <c r="Z81" s="57"/>
      <c r="AA81" s="58"/>
      <c r="AB81" s="59"/>
      <c r="AC81" s="60"/>
      <c r="AD81" s="63"/>
      <c r="AE81" s="68">
        <f t="shared" si="201"/>
        <v>0</v>
      </c>
      <c r="AF81" s="63">
        <f t="shared" si="202"/>
        <v>0</v>
      </c>
      <c r="AG81" s="63" t="b">
        <f t="shared" si="203"/>
        <v>0</v>
      </c>
      <c r="AH81" s="63" t="b">
        <f t="shared" si="204"/>
        <v>0</v>
      </c>
      <c r="AI81" s="63" t="b">
        <f t="shared" si="205"/>
        <v>0</v>
      </c>
      <c r="AJ81" s="63" t="b">
        <f t="shared" si="206"/>
        <v>0</v>
      </c>
      <c r="AK81" s="63" t="b">
        <f t="shared" si="207"/>
        <v>0</v>
      </c>
      <c r="AL81" s="63" t="b">
        <f t="shared" si="208"/>
        <v>0</v>
      </c>
      <c r="AM81" s="63" t="b">
        <f t="shared" si="209"/>
        <v>0</v>
      </c>
      <c r="AN81" s="63" t="b">
        <f t="shared" ref="AN81:AO81" si="221">NOT(ISERROR((FIND("Fakülte",N81))))</f>
        <v>0</v>
      </c>
      <c r="AO81" s="63" t="b">
        <f t="shared" si="221"/>
        <v>0</v>
      </c>
      <c r="AP81" s="63" t="b">
        <f t="shared" si="211"/>
        <v>0</v>
      </c>
      <c r="AQ81" s="63" t="b">
        <f t="shared" si="212"/>
        <v>0</v>
      </c>
      <c r="AR81" s="63" t="b">
        <f t="shared" si="213"/>
        <v>0</v>
      </c>
      <c r="AS81" s="63" t="b">
        <f t="shared" si="214"/>
        <v>0</v>
      </c>
      <c r="AT81" s="63" t="b">
        <f t="shared" si="215"/>
        <v>0</v>
      </c>
      <c r="AU81" s="132" t="b">
        <f t="shared" si="216"/>
        <v>0</v>
      </c>
      <c r="AV81" s="9"/>
    </row>
    <row r="82" spans="1:48" ht="14.25" customHeight="1" x14ac:dyDescent="0.3">
      <c r="A82" s="309"/>
      <c r="B82" s="306"/>
      <c r="C82" s="52" t="str">
        <f t="shared" si="217"/>
        <v/>
      </c>
      <c r="D82" s="61"/>
      <c r="E82" s="62"/>
      <c r="F82" s="57"/>
      <c r="G82" s="57"/>
      <c r="H82" s="57"/>
      <c r="I82" s="58"/>
      <c r="J82" s="59"/>
      <c r="K82" s="60"/>
      <c r="L82" s="52" t="str">
        <f t="shared" si="199"/>
        <v/>
      </c>
      <c r="M82" s="61"/>
      <c r="N82" s="62"/>
      <c r="O82" s="57"/>
      <c r="P82" s="57"/>
      <c r="Q82" s="57"/>
      <c r="R82" s="58"/>
      <c r="S82" s="59"/>
      <c r="T82" s="60"/>
      <c r="U82" s="52" t="str">
        <f t="shared" si="200"/>
        <v/>
      </c>
      <c r="V82" s="61"/>
      <c r="W82" s="62"/>
      <c r="X82" s="57"/>
      <c r="Y82" s="57"/>
      <c r="Z82" s="57"/>
      <c r="AA82" s="58"/>
      <c r="AB82" s="59"/>
      <c r="AC82" s="60"/>
      <c r="AD82" s="63"/>
      <c r="AE82" s="68">
        <f t="shared" si="201"/>
        <v>0</v>
      </c>
      <c r="AF82" s="63">
        <f t="shared" si="202"/>
        <v>0</v>
      </c>
      <c r="AG82" s="63" t="b">
        <f t="shared" si="203"/>
        <v>0</v>
      </c>
      <c r="AH82" s="63" t="b">
        <f t="shared" si="204"/>
        <v>0</v>
      </c>
      <c r="AI82" s="63" t="b">
        <f t="shared" si="205"/>
        <v>0</v>
      </c>
      <c r="AJ82" s="63" t="b">
        <f t="shared" si="206"/>
        <v>0</v>
      </c>
      <c r="AK82" s="63" t="b">
        <f t="shared" si="207"/>
        <v>0</v>
      </c>
      <c r="AL82" s="63" t="b">
        <f t="shared" si="208"/>
        <v>0</v>
      </c>
      <c r="AM82" s="63" t="b">
        <f t="shared" si="209"/>
        <v>0</v>
      </c>
      <c r="AN82" s="63" t="b">
        <f t="shared" ref="AN82:AO82" si="222">NOT(ISERROR((FIND("Fakülte",N82))))</f>
        <v>0</v>
      </c>
      <c r="AO82" s="63" t="b">
        <f t="shared" si="222"/>
        <v>0</v>
      </c>
      <c r="AP82" s="63" t="b">
        <f t="shared" si="211"/>
        <v>0</v>
      </c>
      <c r="AQ82" s="63" t="b">
        <f t="shared" si="212"/>
        <v>0</v>
      </c>
      <c r="AR82" s="63" t="b">
        <f t="shared" si="213"/>
        <v>0</v>
      </c>
      <c r="AS82" s="63" t="b">
        <f t="shared" si="214"/>
        <v>0</v>
      </c>
      <c r="AT82" s="63" t="b">
        <f t="shared" si="215"/>
        <v>0</v>
      </c>
      <c r="AU82" s="132" t="b">
        <f t="shared" si="216"/>
        <v>0</v>
      </c>
      <c r="AV82" s="9"/>
    </row>
    <row r="83" spans="1:48" ht="14.25" customHeight="1" x14ac:dyDescent="0.3">
      <c r="A83" s="309"/>
      <c r="B83" s="306"/>
      <c r="C83" s="52" t="str">
        <f t="shared" si="217"/>
        <v/>
      </c>
      <c r="D83" s="61"/>
      <c r="E83" s="62"/>
      <c r="F83" s="57"/>
      <c r="G83" s="57"/>
      <c r="H83" s="57"/>
      <c r="I83" s="58"/>
      <c r="J83" s="59"/>
      <c r="K83" s="60"/>
      <c r="L83" s="52" t="str">
        <f t="shared" si="199"/>
        <v/>
      </c>
      <c r="M83" s="61"/>
      <c r="N83" s="62"/>
      <c r="O83" s="57"/>
      <c r="P83" s="57"/>
      <c r="Q83" s="57"/>
      <c r="R83" s="58"/>
      <c r="S83" s="59"/>
      <c r="T83" s="60"/>
      <c r="U83" s="52" t="str">
        <f t="shared" si="200"/>
        <v/>
      </c>
      <c r="V83" s="61"/>
      <c r="W83" s="62"/>
      <c r="X83" s="57"/>
      <c r="Y83" s="57"/>
      <c r="Z83" s="57"/>
      <c r="AA83" s="58"/>
      <c r="AB83" s="59"/>
      <c r="AC83" s="60"/>
      <c r="AD83" s="63"/>
      <c r="AE83" s="68">
        <f t="shared" si="201"/>
        <v>0</v>
      </c>
      <c r="AF83" s="63">
        <f t="shared" si="202"/>
        <v>0</v>
      </c>
      <c r="AG83" s="63" t="b">
        <f t="shared" si="203"/>
        <v>0</v>
      </c>
      <c r="AH83" s="63" t="b">
        <f t="shared" si="204"/>
        <v>0</v>
      </c>
      <c r="AI83" s="63" t="b">
        <f t="shared" si="205"/>
        <v>0</v>
      </c>
      <c r="AJ83" s="63" t="b">
        <f t="shared" si="206"/>
        <v>0</v>
      </c>
      <c r="AK83" s="63" t="b">
        <f t="shared" si="207"/>
        <v>0</v>
      </c>
      <c r="AL83" s="63" t="b">
        <f t="shared" si="208"/>
        <v>0</v>
      </c>
      <c r="AM83" s="63" t="b">
        <f t="shared" si="209"/>
        <v>0</v>
      </c>
      <c r="AN83" s="63" t="b">
        <f t="shared" ref="AN83:AO83" si="223">NOT(ISERROR((FIND("Fakülte",N83))))</f>
        <v>0</v>
      </c>
      <c r="AO83" s="63" t="b">
        <f t="shared" si="223"/>
        <v>0</v>
      </c>
      <c r="AP83" s="63" t="b">
        <f t="shared" si="211"/>
        <v>0</v>
      </c>
      <c r="AQ83" s="63" t="b">
        <f t="shared" si="212"/>
        <v>0</v>
      </c>
      <c r="AR83" s="63" t="b">
        <f t="shared" si="213"/>
        <v>0</v>
      </c>
      <c r="AS83" s="63" t="b">
        <f t="shared" si="214"/>
        <v>0</v>
      </c>
      <c r="AT83" s="63" t="b">
        <f t="shared" si="215"/>
        <v>0</v>
      </c>
      <c r="AU83" s="132" t="b">
        <f t="shared" si="216"/>
        <v>0</v>
      </c>
      <c r="AV83" s="9"/>
    </row>
    <row r="84" spans="1:48" ht="14.25" customHeight="1" x14ac:dyDescent="0.3">
      <c r="A84" s="309"/>
      <c r="B84" s="306"/>
      <c r="C84" s="52" t="str">
        <f t="shared" si="217"/>
        <v/>
      </c>
      <c r="D84" s="61"/>
      <c r="E84" s="62"/>
      <c r="F84" s="57"/>
      <c r="G84" s="57"/>
      <c r="H84" s="57"/>
      <c r="I84" s="58"/>
      <c r="J84" s="59"/>
      <c r="K84" s="60"/>
      <c r="L84" s="52" t="str">
        <f t="shared" si="199"/>
        <v/>
      </c>
      <c r="M84" s="61"/>
      <c r="N84" s="62"/>
      <c r="O84" s="57"/>
      <c r="P84" s="57"/>
      <c r="Q84" s="57"/>
      <c r="R84" s="58"/>
      <c r="S84" s="59"/>
      <c r="T84" s="60"/>
      <c r="U84" s="52" t="str">
        <f t="shared" si="200"/>
        <v/>
      </c>
      <c r="V84" s="61"/>
      <c r="W84" s="62"/>
      <c r="X84" s="57"/>
      <c r="Y84" s="57"/>
      <c r="Z84" s="57"/>
      <c r="AA84" s="58"/>
      <c r="AB84" s="59"/>
      <c r="AC84" s="60"/>
      <c r="AD84" s="63"/>
      <c r="AE84" s="68">
        <f t="shared" si="201"/>
        <v>0</v>
      </c>
      <c r="AF84" s="63">
        <f t="shared" si="202"/>
        <v>0</v>
      </c>
      <c r="AG84" s="63" t="b">
        <f t="shared" si="203"/>
        <v>0</v>
      </c>
      <c r="AH84" s="63" t="b">
        <f t="shared" si="204"/>
        <v>0</v>
      </c>
      <c r="AI84" s="63" t="b">
        <f t="shared" si="205"/>
        <v>0</v>
      </c>
      <c r="AJ84" s="63" t="b">
        <f t="shared" si="206"/>
        <v>0</v>
      </c>
      <c r="AK84" s="63" t="b">
        <f t="shared" si="207"/>
        <v>0</v>
      </c>
      <c r="AL84" s="63" t="b">
        <f t="shared" si="208"/>
        <v>0</v>
      </c>
      <c r="AM84" s="63" t="b">
        <f t="shared" si="209"/>
        <v>0</v>
      </c>
      <c r="AN84" s="63" t="b">
        <f t="shared" ref="AN84:AO84" si="224">NOT(ISERROR((FIND("Fakülte",N84))))</f>
        <v>0</v>
      </c>
      <c r="AO84" s="63" t="b">
        <f t="shared" si="224"/>
        <v>0</v>
      </c>
      <c r="AP84" s="63" t="b">
        <f t="shared" si="211"/>
        <v>0</v>
      </c>
      <c r="AQ84" s="63" t="b">
        <f t="shared" si="212"/>
        <v>0</v>
      </c>
      <c r="AR84" s="63" t="b">
        <f t="shared" si="213"/>
        <v>0</v>
      </c>
      <c r="AS84" s="63" t="b">
        <f t="shared" si="214"/>
        <v>0</v>
      </c>
      <c r="AT84" s="63" t="b">
        <f t="shared" si="215"/>
        <v>0</v>
      </c>
      <c r="AU84" s="132" t="b">
        <f t="shared" si="216"/>
        <v>0</v>
      </c>
      <c r="AV84" s="9"/>
    </row>
    <row r="85" spans="1:48" ht="14.25" customHeight="1" x14ac:dyDescent="0.3">
      <c r="A85" s="309"/>
      <c r="B85" s="306"/>
      <c r="C85" s="52" t="str">
        <f t="shared" si="217"/>
        <v/>
      </c>
      <c r="D85" s="61"/>
      <c r="E85" s="62"/>
      <c r="F85" s="57"/>
      <c r="G85" s="57"/>
      <c r="H85" s="57"/>
      <c r="I85" s="58" t="str">
        <f>IF(E85="","",SUM(F85,SUM(G85,H85)/2))</f>
        <v/>
      </c>
      <c r="J85" s="59"/>
      <c r="K85" s="60"/>
      <c r="L85" s="52" t="str">
        <f t="shared" si="199"/>
        <v/>
      </c>
      <c r="M85" s="61"/>
      <c r="N85" s="62"/>
      <c r="O85" s="57"/>
      <c r="P85" s="57"/>
      <c r="Q85" s="57"/>
      <c r="R85" s="58"/>
      <c r="S85" s="59"/>
      <c r="T85" s="60"/>
      <c r="U85" s="52" t="str">
        <f t="shared" si="200"/>
        <v/>
      </c>
      <c r="V85" s="61"/>
      <c r="W85" s="62"/>
      <c r="X85" s="57"/>
      <c r="Y85" s="57"/>
      <c r="Z85" s="57"/>
      <c r="AA85" s="58"/>
      <c r="AB85" s="59"/>
      <c r="AC85" s="60"/>
      <c r="AD85" s="63"/>
      <c r="AE85" s="70">
        <f t="shared" si="201"/>
        <v>0</v>
      </c>
      <c r="AF85" s="71">
        <f t="shared" si="202"/>
        <v>0</v>
      </c>
      <c r="AG85" s="71" t="b">
        <f t="shared" si="203"/>
        <v>0</v>
      </c>
      <c r="AH85" s="71" t="b">
        <f t="shared" si="204"/>
        <v>0</v>
      </c>
      <c r="AI85" s="71" t="b">
        <f t="shared" si="205"/>
        <v>0</v>
      </c>
      <c r="AJ85" s="71" t="b">
        <f t="shared" si="206"/>
        <v>0</v>
      </c>
      <c r="AK85" s="71" t="b">
        <f t="shared" si="207"/>
        <v>0</v>
      </c>
      <c r="AL85" s="71" t="b">
        <f t="shared" si="208"/>
        <v>0</v>
      </c>
      <c r="AM85" s="71" t="b">
        <f t="shared" si="209"/>
        <v>0</v>
      </c>
      <c r="AN85" s="71" t="b">
        <f t="shared" ref="AN85:AO85" si="225">NOT(ISERROR((FIND("Fakülte",N85))))</f>
        <v>0</v>
      </c>
      <c r="AO85" s="71" t="b">
        <f t="shared" si="225"/>
        <v>0</v>
      </c>
      <c r="AP85" s="71" t="b">
        <f t="shared" si="211"/>
        <v>0</v>
      </c>
      <c r="AQ85" s="71" t="b">
        <f t="shared" si="212"/>
        <v>0</v>
      </c>
      <c r="AR85" s="71" t="b">
        <f t="shared" si="213"/>
        <v>0</v>
      </c>
      <c r="AS85" s="71" t="b">
        <f t="shared" si="214"/>
        <v>0</v>
      </c>
      <c r="AT85" s="71" t="b">
        <f t="shared" si="215"/>
        <v>0</v>
      </c>
      <c r="AU85" s="133" t="b">
        <f t="shared" si="216"/>
        <v>0</v>
      </c>
      <c r="AV85" s="9"/>
    </row>
    <row r="86" spans="1:48" ht="14.25" customHeight="1" x14ac:dyDescent="0.3">
      <c r="A86" s="309"/>
      <c r="B86" s="306"/>
      <c r="C86" s="72"/>
      <c r="D86" s="73"/>
      <c r="E86" s="78" t="s">
        <v>40</v>
      </c>
      <c r="F86" s="74">
        <f t="shared" ref="F86:J86" si="226">+SUM(F77:F85)</f>
        <v>0</v>
      </c>
      <c r="G86" s="75">
        <f t="shared" si="226"/>
        <v>0</v>
      </c>
      <c r="H86" s="75">
        <f t="shared" si="226"/>
        <v>0</v>
      </c>
      <c r="I86" s="75">
        <f t="shared" si="226"/>
        <v>0</v>
      </c>
      <c r="J86" s="76">
        <f t="shared" si="226"/>
        <v>0</v>
      </c>
      <c r="K86" s="77"/>
      <c r="L86" s="72"/>
      <c r="M86" s="73"/>
      <c r="N86" s="78" t="s">
        <v>40</v>
      </c>
      <c r="O86" s="74">
        <f t="shared" ref="O86:S86" si="227">+SUM(O77:O85)</f>
        <v>0</v>
      </c>
      <c r="P86" s="75">
        <f t="shared" si="227"/>
        <v>0</v>
      </c>
      <c r="Q86" s="75">
        <f t="shared" si="227"/>
        <v>0</v>
      </c>
      <c r="R86" s="75">
        <f t="shared" si="227"/>
        <v>0</v>
      </c>
      <c r="S86" s="76">
        <f t="shared" si="227"/>
        <v>0</v>
      </c>
      <c r="T86" s="77"/>
      <c r="U86" s="72"/>
      <c r="V86" s="73"/>
      <c r="W86" s="78" t="s">
        <v>40</v>
      </c>
      <c r="X86" s="74">
        <f t="shared" ref="X86:AB86" si="228">+SUM(X77:X85)</f>
        <v>0</v>
      </c>
      <c r="Y86" s="75">
        <f t="shared" si="228"/>
        <v>0</v>
      </c>
      <c r="Z86" s="75">
        <f t="shared" si="228"/>
        <v>0</v>
      </c>
      <c r="AA86" s="75">
        <f t="shared" si="228"/>
        <v>0</v>
      </c>
      <c r="AB86" s="76">
        <f t="shared" si="228"/>
        <v>0</v>
      </c>
      <c r="AC86" s="77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9"/>
    </row>
    <row r="87" spans="1:48" ht="14.25" customHeight="1" x14ac:dyDescent="0.3">
      <c r="A87" s="309"/>
      <c r="B87" s="307"/>
      <c r="C87" s="80"/>
      <c r="D87" s="81"/>
      <c r="E87" s="94" t="s">
        <v>41</v>
      </c>
      <c r="F87" s="90">
        <f t="shared" ref="F87:J87" si="229">F86+F75</f>
        <v>0</v>
      </c>
      <c r="G87" s="90">
        <f t="shared" si="229"/>
        <v>0</v>
      </c>
      <c r="H87" s="90">
        <f t="shared" si="229"/>
        <v>0</v>
      </c>
      <c r="I87" s="90">
        <f t="shared" si="229"/>
        <v>0</v>
      </c>
      <c r="J87" s="91">
        <f t="shared" si="229"/>
        <v>0</v>
      </c>
      <c r="K87" s="92"/>
      <c r="L87" s="80"/>
      <c r="M87" s="81"/>
      <c r="N87" s="94" t="s">
        <v>101</v>
      </c>
      <c r="O87" s="90">
        <f t="shared" ref="O87:S87" si="230">O86+O75</f>
        <v>0</v>
      </c>
      <c r="P87" s="90">
        <f t="shared" si="230"/>
        <v>0</v>
      </c>
      <c r="Q87" s="90">
        <f t="shared" si="230"/>
        <v>0</v>
      </c>
      <c r="R87" s="90">
        <f t="shared" si="230"/>
        <v>0</v>
      </c>
      <c r="S87" s="91">
        <f t="shared" si="230"/>
        <v>0</v>
      </c>
      <c r="T87" s="85"/>
      <c r="U87" s="80"/>
      <c r="V87" s="81"/>
      <c r="W87" s="94" t="s">
        <v>101</v>
      </c>
      <c r="X87" s="90">
        <f t="shared" ref="X87:AB87" si="231">X86+X75</f>
        <v>0</v>
      </c>
      <c r="Y87" s="90">
        <f t="shared" si="231"/>
        <v>0</v>
      </c>
      <c r="Z87" s="90">
        <f t="shared" si="231"/>
        <v>0</v>
      </c>
      <c r="AA87" s="90">
        <f t="shared" si="231"/>
        <v>0</v>
      </c>
      <c r="AB87" s="91">
        <f t="shared" si="231"/>
        <v>0</v>
      </c>
      <c r="AC87" s="85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9"/>
    </row>
    <row r="88" spans="1:48" ht="14.25" customHeight="1" x14ac:dyDescent="0.3">
      <c r="A88" s="309"/>
      <c r="B88" s="44">
        <v>8</v>
      </c>
      <c r="C88" s="45" t="s">
        <v>5</v>
      </c>
      <c r="D88" s="49" t="s">
        <v>6</v>
      </c>
      <c r="E88" s="49" t="s">
        <v>7</v>
      </c>
      <c r="F88" s="45" t="s">
        <v>8</v>
      </c>
      <c r="G88" s="45" t="s">
        <v>9</v>
      </c>
      <c r="H88" s="45" t="s">
        <v>10</v>
      </c>
      <c r="I88" s="45" t="s">
        <v>11</v>
      </c>
      <c r="J88" s="45" t="s">
        <v>3</v>
      </c>
      <c r="K88" s="48"/>
      <c r="L88" s="45" t="s">
        <v>5</v>
      </c>
      <c r="M88" s="49" t="s">
        <v>6</v>
      </c>
      <c r="N88" s="49" t="s">
        <v>7</v>
      </c>
      <c r="O88" s="45" t="s">
        <v>8</v>
      </c>
      <c r="P88" s="45" t="s">
        <v>9</v>
      </c>
      <c r="Q88" s="45" t="s">
        <v>10</v>
      </c>
      <c r="R88" s="45" t="s">
        <v>11</v>
      </c>
      <c r="S88" s="45" t="s">
        <v>3</v>
      </c>
      <c r="T88" s="48" t="s">
        <v>12</v>
      </c>
      <c r="U88" s="45" t="s">
        <v>5</v>
      </c>
      <c r="V88" s="49" t="s">
        <v>6</v>
      </c>
      <c r="W88" s="49" t="s">
        <v>7</v>
      </c>
      <c r="X88" s="45" t="s">
        <v>8</v>
      </c>
      <c r="Y88" s="45" t="s">
        <v>9</v>
      </c>
      <c r="Z88" s="45" t="s">
        <v>10</v>
      </c>
      <c r="AA88" s="45" t="s">
        <v>11</v>
      </c>
      <c r="AB88" s="45" t="s">
        <v>3</v>
      </c>
      <c r="AC88" s="48" t="s">
        <v>12</v>
      </c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1"/>
    </row>
    <row r="89" spans="1:48" ht="14.25" customHeight="1" x14ac:dyDescent="0.3">
      <c r="A89" s="309"/>
      <c r="B89" s="305" t="s">
        <v>159</v>
      </c>
      <c r="C89" s="52" t="str">
        <f>IF(D89="","",1)</f>
        <v/>
      </c>
      <c r="D89" s="61"/>
      <c r="E89" s="62"/>
      <c r="F89" s="57"/>
      <c r="G89" s="57"/>
      <c r="H89" s="57"/>
      <c r="I89" s="58"/>
      <c r="J89" s="59"/>
      <c r="K89" s="60"/>
      <c r="L89" s="52" t="str">
        <f t="shared" ref="L89:L97" si="232">IF(M89="","",$C89)</f>
        <v/>
      </c>
      <c r="M89" s="61"/>
      <c r="N89" s="62"/>
      <c r="O89" s="57"/>
      <c r="P89" s="57"/>
      <c r="Q89" s="57"/>
      <c r="R89" s="58"/>
      <c r="S89" s="59"/>
      <c r="T89" s="60"/>
      <c r="U89" s="52" t="str">
        <f t="shared" ref="U89:U97" si="233">IF(V89="","",$C89)</f>
        <v/>
      </c>
      <c r="V89" s="61"/>
      <c r="W89" s="62"/>
      <c r="X89" s="57"/>
      <c r="Y89" s="57"/>
      <c r="Z89" s="57"/>
      <c r="AA89" s="58"/>
      <c r="AB89" s="59"/>
      <c r="AC89" s="60"/>
      <c r="AD89" s="63"/>
      <c r="AE89" s="65">
        <f t="shared" ref="AE89:AE97" si="234">IF(N89="",0,J89)</f>
        <v>0</v>
      </c>
      <c r="AF89" s="66">
        <f t="shared" ref="AF89:AF97" si="235">IF(W89="",0,AB89)</f>
        <v>0</v>
      </c>
      <c r="AG89" s="66" t="b">
        <f t="shared" ref="AG89:AG97" si="236">NOT(ISERROR((FIND("Seçmeli",E89))))</f>
        <v>0</v>
      </c>
      <c r="AH89" s="66" t="b">
        <f t="shared" ref="AH89:AH97" si="237">NOT(ISERROR((FIND("Seçmeli",N89))))</f>
        <v>0</v>
      </c>
      <c r="AI89" s="66" t="b">
        <f t="shared" ref="AI89:AI97" si="238">NOT(ISERROR((FIND("Seçmeli",W89))))</f>
        <v>0</v>
      </c>
      <c r="AJ89" s="66" t="b">
        <f t="shared" ref="AJ89:AJ97" si="239">NOT(ISERROR((FIND("Bölüm",E89))))</f>
        <v>0</v>
      </c>
      <c r="AK89" s="66" t="b">
        <f t="shared" ref="AK89:AK97" si="240">NOT(ISERROR((FIND("Bölüm",N89))))</f>
        <v>0</v>
      </c>
      <c r="AL89" s="66" t="b">
        <f t="shared" ref="AL89:AL97" si="241">NOT(ISERROR((FIND("Bölüm",W89))))</f>
        <v>0</v>
      </c>
      <c r="AM89" s="66" t="b">
        <f t="shared" ref="AM89:AM97" si="242">NOT(ISERROR((FIND("Fakülte",E89))))</f>
        <v>0</v>
      </c>
      <c r="AN89" s="66" t="b">
        <f t="shared" ref="AN89:AO89" si="243">NOT(ISERROR((FIND("Fakülte",N89))))</f>
        <v>0</v>
      </c>
      <c r="AO89" s="66" t="b">
        <f t="shared" si="243"/>
        <v>0</v>
      </c>
      <c r="AP89" s="66" t="b">
        <f t="shared" ref="AP89:AP97" si="244">NOT(ISERROR((FIND("Üniversite",E89))))</f>
        <v>0</v>
      </c>
      <c r="AQ89" s="66" t="b">
        <f t="shared" ref="AQ89:AQ97" si="245">NOT(ISERROR((FIND("Üniversite",N89))))</f>
        <v>0</v>
      </c>
      <c r="AR89" s="66" t="b">
        <f t="shared" ref="AR89:AR97" si="246">NOT(ISERROR((FIND("Üniversite",W89))))</f>
        <v>0</v>
      </c>
      <c r="AS89" s="66" t="b">
        <f t="shared" ref="AS89:AS97" si="247">NOT(ISERROR((FIND("Staj",E89))))</f>
        <v>0</v>
      </c>
      <c r="AT89" s="66" t="b">
        <f t="shared" ref="AT89:AT97" si="248">NOT(ISERROR((FIND("Staj",N89))))</f>
        <v>0</v>
      </c>
      <c r="AU89" s="56" t="b">
        <f t="shared" ref="AU89:AU97" si="249">NOT(ISERROR((FIND("Staj",W89))))</f>
        <v>0</v>
      </c>
      <c r="AV89" s="9"/>
    </row>
    <row r="90" spans="1:48" ht="14.25" customHeight="1" x14ac:dyDescent="0.3">
      <c r="A90" s="309"/>
      <c r="B90" s="306"/>
      <c r="C90" s="52" t="str">
        <f t="shared" ref="C90:C97" si="250">IF(D90="","",MAX(C$89:C89)+1)</f>
        <v/>
      </c>
      <c r="D90" s="61"/>
      <c r="E90" s="62"/>
      <c r="F90" s="57"/>
      <c r="G90" s="57"/>
      <c r="H90" s="57"/>
      <c r="I90" s="58"/>
      <c r="J90" s="59"/>
      <c r="K90" s="60"/>
      <c r="L90" s="52" t="str">
        <f t="shared" si="232"/>
        <v/>
      </c>
      <c r="M90" s="61"/>
      <c r="N90" s="62"/>
      <c r="O90" s="57"/>
      <c r="P90" s="57"/>
      <c r="Q90" s="57"/>
      <c r="R90" s="58"/>
      <c r="S90" s="59"/>
      <c r="T90" s="60"/>
      <c r="U90" s="52" t="str">
        <f t="shared" si="233"/>
        <v/>
      </c>
      <c r="V90" s="61"/>
      <c r="W90" s="62"/>
      <c r="X90" s="57"/>
      <c r="Y90" s="57"/>
      <c r="Z90" s="57"/>
      <c r="AA90" s="58"/>
      <c r="AB90" s="59"/>
      <c r="AC90" s="60"/>
      <c r="AD90" s="63"/>
      <c r="AE90" s="68">
        <f t="shared" si="234"/>
        <v>0</v>
      </c>
      <c r="AF90" s="63">
        <f t="shared" si="235"/>
        <v>0</v>
      </c>
      <c r="AG90" s="63" t="b">
        <f t="shared" si="236"/>
        <v>0</v>
      </c>
      <c r="AH90" s="63" t="b">
        <f t="shared" si="237"/>
        <v>0</v>
      </c>
      <c r="AI90" s="63" t="b">
        <f t="shared" si="238"/>
        <v>0</v>
      </c>
      <c r="AJ90" s="63" t="b">
        <f t="shared" si="239"/>
        <v>0</v>
      </c>
      <c r="AK90" s="63" t="b">
        <f t="shared" si="240"/>
        <v>0</v>
      </c>
      <c r="AL90" s="63" t="b">
        <f t="shared" si="241"/>
        <v>0</v>
      </c>
      <c r="AM90" s="63" t="b">
        <f t="shared" si="242"/>
        <v>0</v>
      </c>
      <c r="AN90" s="63" t="b">
        <f t="shared" ref="AN90:AO90" si="251">NOT(ISERROR((FIND("Fakülte",N90))))</f>
        <v>0</v>
      </c>
      <c r="AO90" s="63" t="b">
        <f t="shared" si="251"/>
        <v>0</v>
      </c>
      <c r="AP90" s="63" t="b">
        <f t="shared" si="244"/>
        <v>0</v>
      </c>
      <c r="AQ90" s="63" t="b">
        <f t="shared" si="245"/>
        <v>0</v>
      </c>
      <c r="AR90" s="63" t="b">
        <f t="shared" si="246"/>
        <v>0</v>
      </c>
      <c r="AS90" s="63" t="b">
        <f t="shared" si="247"/>
        <v>0</v>
      </c>
      <c r="AT90" s="63" t="b">
        <f t="shared" si="248"/>
        <v>0</v>
      </c>
      <c r="AU90" s="132" t="b">
        <f t="shared" si="249"/>
        <v>0</v>
      </c>
      <c r="AV90" s="9"/>
    </row>
    <row r="91" spans="1:48" ht="14.25" customHeight="1" x14ac:dyDescent="0.3">
      <c r="A91" s="309"/>
      <c r="B91" s="306"/>
      <c r="C91" s="52" t="str">
        <f t="shared" si="250"/>
        <v/>
      </c>
      <c r="D91" s="61"/>
      <c r="E91" s="62"/>
      <c r="F91" s="57"/>
      <c r="G91" s="57"/>
      <c r="H91" s="57"/>
      <c r="I91" s="58"/>
      <c r="J91" s="59"/>
      <c r="K91" s="60"/>
      <c r="L91" s="52" t="str">
        <f t="shared" si="232"/>
        <v/>
      </c>
      <c r="M91" s="61"/>
      <c r="N91" s="62"/>
      <c r="O91" s="57"/>
      <c r="P91" s="57"/>
      <c r="Q91" s="57"/>
      <c r="R91" s="58"/>
      <c r="S91" s="59"/>
      <c r="T91" s="60"/>
      <c r="U91" s="52" t="str">
        <f t="shared" si="233"/>
        <v/>
      </c>
      <c r="V91" s="61"/>
      <c r="W91" s="62"/>
      <c r="X91" s="57"/>
      <c r="Y91" s="57"/>
      <c r="Z91" s="57"/>
      <c r="AA91" s="58"/>
      <c r="AB91" s="59"/>
      <c r="AC91" s="60"/>
      <c r="AD91" s="63"/>
      <c r="AE91" s="68">
        <f t="shared" si="234"/>
        <v>0</v>
      </c>
      <c r="AF91" s="63">
        <f t="shared" si="235"/>
        <v>0</v>
      </c>
      <c r="AG91" s="63" t="b">
        <f t="shared" si="236"/>
        <v>0</v>
      </c>
      <c r="AH91" s="63" t="b">
        <f t="shared" si="237"/>
        <v>0</v>
      </c>
      <c r="AI91" s="63" t="b">
        <f t="shared" si="238"/>
        <v>0</v>
      </c>
      <c r="AJ91" s="63" t="b">
        <f t="shared" si="239"/>
        <v>0</v>
      </c>
      <c r="AK91" s="63" t="b">
        <f t="shared" si="240"/>
        <v>0</v>
      </c>
      <c r="AL91" s="63" t="b">
        <f t="shared" si="241"/>
        <v>0</v>
      </c>
      <c r="AM91" s="63" t="b">
        <f t="shared" si="242"/>
        <v>0</v>
      </c>
      <c r="AN91" s="63" t="b">
        <f t="shared" ref="AN91:AO91" si="252">NOT(ISERROR((FIND("Fakülte",N91))))</f>
        <v>0</v>
      </c>
      <c r="AO91" s="63" t="b">
        <f t="shared" si="252"/>
        <v>0</v>
      </c>
      <c r="AP91" s="63" t="b">
        <f t="shared" si="244"/>
        <v>0</v>
      </c>
      <c r="AQ91" s="63" t="b">
        <f t="shared" si="245"/>
        <v>0</v>
      </c>
      <c r="AR91" s="63" t="b">
        <f t="shared" si="246"/>
        <v>0</v>
      </c>
      <c r="AS91" s="63" t="b">
        <f t="shared" si="247"/>
        <v>0</v>
      </c>
      <c r="AT91" s="63" t="b">
        <f t="shared" si="248"/>
        <v>0</v>
      </c>
      <c r="AU91" s="132" t="b">
        <f t="shared" si="249"/>
        <v>0</v>
      </c>
      <c r="AV91" s="9"/>
    </row>
    <row r="92" spans="1:48" ht="14.25" customHeight="1" x14ac:dyDescent="0.3">
      <c r="A92" s="309"/>
      <c r="B92" s="306"/>
      <c r="C92" s="52" t="str">
        <f t="shared" si="250"/>
        <v/>
      </c>
      <c r="D92" s="61"/>
      <c r="E92" s="62"/>
      <c r="F92" s="57"/>
      <c r="G92" s="57"/>
      <c r="H92" s="57"/>
      <c r="I92" s="58"/>
      <c r="J92" s="59"/>
      <c r="K92" s="60"/>
      <c r="L92" s="52" t="str">
        <f t="shared" si="232"/>
        <v/>
      </c>
      <c r="M92" s="61"/>
      <c r="N92" s="62"/>
      <c r="O92" s="57"/>
      <c r="P92" s="57"/>
      <c r="Q92" s="57"/>
      <c r="R92" s="58"/>
      <c r="S92" s="59"/>
      <c r="T92" s="60"/>
      <c r="U92" s="52" t="str">
        <f t="shared" si="233"/>
        <v/>
      </c>
      <c r="V92" s="61"/>
      <c r="W92" s="62"/>
      <c r="X92" s="57"/>
      <c r="Y92" s="57"/>
      <c r="Z92" s="57"/>
      <c r="AA92" s="58"/>
      <c r="AB92" s="59"/>
      <c r="AC92" s="60"/>
      <c r="AD92" s="63"/>
      <c r="AE92" s="68">
        <f t="shared" si="234"/>
        <v>0</v>
      </c>
      <c r="AF92" s="63">
        <f t="shared" si="235"/>
        <v>0</v>
      </c>
      <c r="AG92" s="63" t="b">
        <f t="shared" si="236"/>
        <v>0</v>
      </c>
      <c r="AH92" s="63" t="b">
        <f t="shared" si="237"/>
        <v>0</v>
      </c>
      <c r="AI92" s="63" t="b">
        <f t="shared" si="238"/>
        <v>0</v>
      </c>
      <c r="AJ92" s="63" t="b">
        <f t="shared" si="239"/>
        <v>0</v>
      </c>
      <c r="AK92" s="63" t="b">
        <f t="shared" si="240"/>
        <v>0</v>
      </c>
      <c r="AL92" s="63" t="b">
        <f t="shared" si="241"/>
        <v>0</v>
      </c>
      <c r="AM92" s="63" t="b">
        <f t="shared" si="242"/>
        <v>0</v>
      </c>
      <c r="AN92" s="63" t="b">
        <f t="shared" ref="AN92:AO92" si="253">NOT(ISERROR((FIND("Fakülte",N92))))</f>
        <v>0</v>
      </c>
      <c r="AO92" s="63" t="b">
        <f t="shared" si="253"/>
        <v>0</v>
      </c>
      <c r="AP92" s="63" t="b">
        <f t="shared" si="244"/>
        <v>0</v>
      </c>
      <c r="AQ92" s="63" t="b">
        <f t="shared" si="245"/>
        <v>0</v>
      </c>
      <c r="AR92" s="63" t="b">
        <f t="shared" si="246"/>
        <v>0</v>
      </c>
      <c r="AS92" s="63" t="b">
        <f t="shared" si="247"/>
        <v>0</v>
      </c>
      <c r="AT92" s="63" t="b">
        <f t="shared" si="248"/>
        <v>0</v>
      </c>
      <c r="AU92" s="132" t="b">
        <f t="shared" si="249"/>
        <v>0</v>
      </c>
      <c r="AV92" s="9"/>
    </row>
    <row r="93" spans="1:48" ht="14.25" customHeight="1" x14ac:dyDescent="0.3">
      <c r="A93" s="309"/>
      <c r="B93" s="306"/>
      <c r="C93" s="52" t="str">
        <f t="shared" si="250"/>
        <v/>
      </c>
      <c r="D93" s="61"/>
      <c r="E93" s="62"/>
      <c r="F93" s="57"/>
      <c r="G93" s="57"/>
      <c r="H93" s="57"/>
      <c r="I93" s="58"/>
      <c r="J93" s="59"/>
      <c r="K93" s="60"/>
      <c r="L93" s="52" t="str">
        <f t="shared" si="232"/>
        <v/>
      </c>
      <c r="M93" s="61"/>
      <c r="N93" s="62"/>
      <c r="O93" s="57"/>
      <c r="P93" s="57"/>
      <c r="Q93" s="57"/>
      <c r="R93" s="58"/>
      <c r="S93" s="59"/>
      <c r="T93" s="60"/>
      <c r="U93" s="52" t="str">
        <f t="shared" si="233"/>
        <v/>
      </c>
      <c r="V93" s="61"/>
      <c r="W93" s="62"/>
      <c r="X93" s="57"/>
      <c r="Y93" s="57"/>
      <c r="Z93" s="57"/>
      <c r="AA93" s="58"/>
      <c r="AB93" s="59"/>
      <c r="AC93" s="60"/>
      <c r="AD93" s="63"/>
      <c r="AE93" s="68">
        <f t="shared" si="234"/>
        <v>0</v>
      </c>
      <c r="AF93" s="63">
        <f t="shared" si="235"/>
        <v>0</v>
      </c>
      <c r="AG93" s="63" t="b">
        <f t="shared" si="236"/>
        <v>0</v>
      </c>
      <c r="AH93" s="63" t="b">
        <f t="shared" si="237"/>
        <v>0</v>
      </c>
      <c r="AI93" s="63" t="b">
        <f t="shared" si="238"/>
        <v>0</v>
      </c>
      <c r="AJ93" s="63" t="b">
        <f t="shared" si="239"/>
        <v>0</v>
      </c>
      <c r="AK93" s="63" t="b">
        <f t="shared" si="240"/>
        <v>0</v>
      </c>
      <c r="AL93" s="63" t="b">
        <f t="shared" si="241"/>
        <v>0</v>
      </c>
      <c r="AM93" s="63" t="b">
        <f t="shared" si="242"/>
        <v>0</v>
      </c>
      <c r="AN93" s="63" t="b">
        <f t="shared" ref="AN93:AO93" si="254">NOT(ISERROR((FIND("Fakülte",N93))))</f>
        <v>0</v>
      </c>
      <c r="AO93" s="63" t="b">
        <f t="shared" si="254"/>
        <v>0</v>
      </c>
      <c r="AP93" s="63" t="b">
        <f t="shared" si="244"/>
        <v>0</v>
      </c>
      <c r="AQ93" s="63" t="b">
        <f t="shared" si="245"/>
        <v>0</v>
      </c>
      <c r="AR93" s="63" t="b">
        <f t="shared" si="246"/>
        <v>0</v>
      </c>
      <c r="AS93" s="63" t="b">
        <f t="shared" si="247"/>
        <v>0</v>
      </c>
      <c r="AT93" s="63" t="b">
        <f t="shared" si="248"/>
        <v>0</v>
      </c>
      <c r="AU93" s="132" t="b">
        <f t="shared" si="249"/>
        <v>0</v>
      </c>
      <c r="AV93" s="9"/>
    </row>
    <row r="94" spans="1:48" ht="14.25" customHeight="1" x14ac:dyDescent="0.3">
      <c r="A94" s="309"/>
      <c r="B94" s="306"/>
      <c r="C94" s="52" t="str">
        <f t="shared" si="250"/>
        <v/>
      </c>
      <c r="D94" s="61"/>
      <c r="E94" s="62"/>
      <c r="F94" s="57"/>
      <c r="G94" s="57"/>
      <c r="H94" s="57"/>
      <c r="I94" s="58"/>
      <c r="J94" s="59"/>
      <c r="K94" s="60"/>
      <c r="L94" s="52" t="str">
        <f t="shared" si="232"/>
        <v/>
      </c>
      <c r="M94" s="61"/>
      <c r="N94" s="62"/>
      <c r="O94" s="57"/>
      <c r="P94" s="57"/>
      <c r="Q94" s="57"/>
      <c r="R94" s="58"/>
      <c r="S94" s="59"/>
      <c r="T94" s="60"/>
      <c r="U94" s="52" t="str">
        <f t="shared" si="233"/>
        <v/>
      </c>
      <c r="V94" s="61"/>
      <c r="W94" s="62"/>
      <c r="X94" s="57"/>
      <c r="Y94" s="57"/>
      <c r="Z94" s="57"/>
      <c r="AA94" s="58"/>
      <c r="AB94" s="59"/>
      <c r="AC94" s="60"/>
      <c r="AD94" s="63"/>
      <c r="AE94" s="68">
        <f t="shared" si="234"/>
        <v>0</v>
      </c>
      <c r="AF94" s="63">
        <f t="shared" si="235"/>
        <v>0</v>
      </c>
      <c r="AG94" s="63" t="b">
        <f t="shared" si="236"/>
        <v>0</v>
      </c>
      <c r="AH94" s="63" t="b">
        <f t="shared" si="237"/>
        <v>0</v>
      </c>
      <c r="AI94" s="63" t="b">
        <f t="shared" si="238"/>
        <v>0</v>
      </c>
      <c r="AJ94" s="63" t="b">
        <f t="shared" si="239"/>
        <v>0</v>
      </c>
      <c r="AK94" s="63" t="b">
        <f t="shared" si="240"/>
        <v>0</v>
      </c>
      <c r="AL94" s="63" t="b">
        <f t="shared" si="241"/>
        <v>0</v>
      </c>
      <c r="AM94" s="63" t="b">
        <f t="shared" si="242"/>
        <v>0</v>
      </c>
      <c r="AN94" s="63" t="b">
        <f t="shared" ref="AN94:AO94" si="255">NOT(ISERROR((FIND("Fakülte",N94))))</f>
        <v>0</v>
      </c>
      <c r="AO94" s="63" t="b">
        <f t="shared" si="255"/>
        <v>0</v>
      </c>
      <c r="AP94" s="63" t="b">
        <f t="shared" si="244"/>
        <v>0</v>
      </c>
      <c r="AQ94" s="63" t="b">
        <f t="shared" si="245"/>
        <v>0</v>
      </c>
      <c r="AR94" s="63" t="b">
        <f t="shared" si="246"/>
        <v>0</v>
      </c>
      <c r="AS94" s="63" t="b">
        <f t="shared" si="247"/>
        <v>0</v>
      </c>
      <c r="AT94" s="63" t="b">
        <f t="shared" si="248"/>
        <v>0</v>
      </c>
      <c r="AU94" s="132" t="b">
        <f t="shared" si="249"/>
        <v>0</v>
      </c>
      <c r="AV94" s="9"/>
    </row>
    <row r="95" spans="1:48" ht="14.25" customHeight="1" x14ac:dyDescent="0.3">
      <c r="A95" s="309"/>
      <c r="B95" s="306"/>
      <c r="C95" s="52" t="str">
        <f t="shared" si="250"/>
        <v/>
      </c>
      <c r="D95" s="61"/>
      <c r="E95" s="62"/>
      <c r="F95" s="57"/>
      <c r="G95" s="57"/>
      <c r="H95" s="57"/>
      <c r="I95" s="58"/>
      <c r="J95" s="59"/>
      <c r="K95" s="60"/>
      <c r="L95" s="52" t="str">
        <f t="shared" si="232"/>
        <v/>
      </c>
      <c r="M95" s="61"/>
      <c r="N95" s="62"/>
      <c r="O95" s="57"/>
      <c r="P95" s="57"/>
      <c r="Q95" s="57"/>
      <c r="R95" s="58"/>
      <c r="S95" s="59"/>
      <c r="T95" s="60"/>
      <c r="U95" s="52" t="str">
        <f t="shared" si="233"/>
        <v/>
      </c>
      <c r="V95" s="61"/>
      <c r="W95" s="62"/>
      <c r="X95" s="57"/>
      <c r="Y95" s="57"/>
      <c r="Z95" s="57"/>
      <c r="AA95" s="58"/>
      <c r="AB95" s="59"/>
      <c r="AC95" s="60"/>
      <c r="AD95" s="63"/>
      <c r="AE95" s="68">
        <f t="shared" si="234"/>
        <v>0</v>
      </c>
      <c r="AF95" s="63">
        <f t="shared" si="235"/>
        <v>0</v>
      </c>
      <c r="AG95" s="63" t="b">
        <f t="shared" si="236"/>
        <v>0</v>
      </c>
      <c r="AH95" s="63" t="b">
        <f t="shared" si="237"/>
        <v>0</v>
      </c>
      <c r="AI95" s="63" t="b">
        <f t="shared" si="238"/>
        <v>0</v>
      </c>
      <c r="AJ95" s="63" t="b">
        <f t="shared" si="239"/>
        <v>0</v>
      </c>
      <c r="AK95" s="63" t="b">
        <f t="shared" si="240"/>
        <v>0</v>
      </c>
      <c r="AL95" s="63" t="b">
        <f t="shared" si="241"/>
        <v>0</v>
      </c>
      <c r="AM95" s="63" t="b">
        <f t="shared" si="242"/>
        <v>0</v>
      </c>
      <c r="AN95" s="63" t="b">
        <f t="shared" ref="AN95:AO95" si="256">NOT(ISERROR((FIND("Fakülte",N95))))</f>
        <v>0</v>
      </c>
      <c r="AO95" s="63" t="b">
        <f t="shared" si="256"/>
        <v>0</v>
      </c>
      <c r="AP95" s="63" t="b">
        <f t="shared" si="244"/>
        <v>0</v>
      </c>
      <c r="AQ95" s="63" t="b">
        <f t="shared" si="245"/>
        <v>0</v>
      </c>
      <c r="AR95" s="63" t="b">
        <f t="shared" si="246"/>
        <v>0</v>
      </c>
      <c r="AS95" s="63" t="b">
        <f t="shared" si="247"/>
        <v>0</v>
      </c>
      <c r="AT95" s="63" t="b">
        <f t="shared" si="248"/>
        <v>0</v>
      </c>
      <c r="AU95" s="132" t="b">
        <f t="shared" si="249"/>
        <v>0</v>
      </c>
      <c r="AV95" s="9"/>
    </row>
    <row r="96" spans="1:48" ht="14.25" customHeight="1" x14ac:dyDescent="0.3">
      <c r="A96" s="309"/>
      <c r="B96" s="306"/>
      <c r="C96" s="52" t="str">
        <f t="shared" si="250"/>
        <v/>
      </c>
      <c r="D96" s="61"/>
      <c r="E96" s="62"/>
      <c r="F96" s="57"/>
      <c r="G96" s="57"/>
      <c r="H96" s="57"/>
      <c r="I96" s="58"/>
      <c r="J96" s="59"/>
      <c r="K96" s="60"/>
      <c r="L96" s="52" t="str">
        <f t="shared" si="232"/>
        <v/>
      </c>
      <c r="M96" s="61"/>
      <c r="N96" s="62"/>
      <c r="O96" s="57"/>
      <c r="P96" s="57"/>
      <c r="Q96" s="57"/>
      <c r="R96" s="58"/>
      <c r="S96" s="59"/>
      <c r="T96" s="60"/>
      <c r="U96" s="52" t="str">
        <f t="shared" si="233"/>
        <v/>
      </c>
      <c r="V96" s="61"/>
      <c r="W96" s="62"/>
      <c r="X96" s="57"/>
      <c r="Y96" s="57"/>
      <c r="Z96" s="57"/>
      <c r="AA96" s="58"/>
      <c r="AB96" s="59"/>
      <c r="AC96" s="60"/>
      <c r="AD96" s="63"/>
      <c r="AE96" s="68">
        <f t="shared" si="234"/>
        <v>0</v>
      </c>
      <c r="AF96" s="63">
        <f t="shared" si="235"/>
        <v>0</v>
      </c>
      <c r="AG96" s="63" t="b">
        <f t="shared" si="236"/>
        <v>0</v>
      </c>
      <c r="AH96" s="63" t="b">
        <f t="shared" si="237"/>
        <v>0</v>
      </c>
      <c r="AI96" s="63" t="b">
        <f t="shared" si="238"/>
        <v>0</v>
      </c>
      <c r="AJ96" s="63" t="b">
        <f t="shared" si="239"/>
        <v>0</v>
      </c>
      <c r="AK96" s="63" t="b">
        <f t="shared" si="240"/>
        <v>0</v>
      </c>
      <c r="AL96" s="63" t="b">
        <f t="shared" si="241"/>
        <v>0</v>
      </c>
      <c r="AM96" s="63" t="b">
        <f t="shared" si="242"/>
        <v>0</v>
      </c>
      <c r="AN96" s="63" t="b">
        <f t="shared" ref="AN96:AO96" si="257">NOT(ISERROR((FIND("Fakülte",N96))))</f>
        <v>0</v>
      </c>
      <c r="AO96" s="63" t="b">
        <f t="shared" si="257"/>
        <v>0</v>
      </c>
      <c r="AP96" s="63" t="b">
        <f t="shared" si="244"/>
        <v>0</v>
      </c>
      <c r="AQ96" s="63" t="b">
        <f t="shared" si="245"/>
        <v>0</v>
      </c>
      <c r="AR96" s="63" t="b">
        <f t="shared" si="246"/>
        <v>0</v>
      </c>
      <c r="AS96" s="63" t="b">
        <f t="shared" si="247"/>
        <v>0</v>
      </c>
      <c r="AT96" s="63" t="b">
        <f t="shared" si="248"/>
        <v>0</v>
      </c>
      <c r="AU96" s="132" t="b">
        <f t="shared" si="249"/>
        <v>0</v>
      </c>
      <c r="AV96" s="9"/>
    </row>
    <row r="97" spans="1:48" ht="14.25" customHeight="1" x14ac:dyDescent="0.3">
      <c r="A97" s="309"/>
      <c r="B97" s="306"/>
      <c r="C97" s="52" t="str">
        <f t="shared" si="250"/>
        <v/>
      </c>
      <c r="D97" s="61"/>
      <c r="E97" s="62"/>
      <c r="F97" s="57"/>
      <c r="G97" s="57"/>
      <c r="H97" s="57"/>
      <c r="I97" s="58" t="str">
        <f>IF(E97="","",SUM(F97,SUM(G97,H97)/2))</f>
        <v/>
      </c>
      <c r="J97" s="59"/>
      <c r="K97" s="60"/>
      <c r="L97" s="52" t="str">
        <f t="shared" si="232"/>
        <v/>
      </c>
      <c r="M97" s="61"/>
      <c r="N97" s="62"/>
      <c r="O97" s="57"/>
      <c r="P97" s="57"/>
      <c r="Q97" s="57"/>
      <c r="R97" s="58"/>
      <c r="S97" s="59"/>
      <c r="T97" s="60"/>
      <c r="U97" s="52" t="str">
        <f t="shared" si="233"/>
        <v/>
      </c>
      <c r="V97" s="61"/>
      <c r="W97" s="62"/>
      <c r="X97" s="57"/>
      <c r="Y97" s="57"/>
      <c r="Z97" s="57"/>
      <c r="AA97" s="58"/>
      <c r="AB97" s="59"/>
      <c r="AC97" s="60"/>
      <c r="AD97" s="63"/>
      <c r="AE97" s="70">
        <f t="shared" si="234"/>
        <v>0</v>
      </c>
      <c r="AF97" s="71">
        <f t="shared" si="235"/>
        <v>0</v>
      </c>
      <c r="AG97" s="71" t="b">
        <f t="shared" si="236"/>
        <v>0</v>
      </c>
      <c r="AH97" s="71" t="b">
        <f t="shared" si="237"/>
        <v>0</v>
      </c>
      <c r="AI97" s="71" t="b">
        <f t="shared" si="238"/>
        <v>0</v>
      </c>
      <c r="AJ97" s="71" t="b">
        <f t="shared" si="239"/>
        <v>0</v>
      </c>
      <c r="AK97" s="71" t="b">
        <f t="shared" si="240"/>
        <v>0</v>
      </c>
      <c r="AL97" s="71" t="b">
        <f t="shared" si="241"/>
        <v>0</v>
      </c>
      <c r="AM97" s="71" t="b">
        <f t="shared" si="242"/>
        <v>0</v>
      </c>
      <c r="AN97" s="71" t="b">
        <f t="shared" ref="AN97:AO97" si="258">NOT(ISERROR((FIND("Fakülte",N97))))</f>
        <v>0</v>
      </c>
      <c r="AO97" s="71" t="b">
        <f t="shared" si="258"/>
        <v>0</v>
      </c>
      <c r="AP97" s="71" t="b">
        <f t="shared" si="244"/>
        <v>0</v>
      </c>
      <c r="AQ97" s="71" t="b">
        <f t="shared" si="245"/>
        <v>0</v>
      </c>
      <c r="AR97" s="71" t="b">
        <f t="shared" si="246"/>
        <v>0</v>
      </c>
      <c r="AS97" s="71" t="b">
        <f t="shared" si="247"/>
        <v>0</v>
      </c>
      <c r="AT97" s="71" t="b">
        <f t="shared" si="248"/>
        <v>0</v>
      </c>
      <c r="AU97" s="133" t="b">
        <f t="shared" si="249"/>
        <v>0</v>
      </c>
      <c r="AV97" s="9"/>
    </row>
    <row r="98" spans="1:48" ht="14.25" customHeight="1" x14ac:dyDescent="0.3">
      <c r="A98" s="309"/>
      <c r="B98" s="306"/>
      <c r="C98" s="72"/>
      <c r="D98" s="73"/>
      <c r="E98" s="78" t="s">
        <v>40</v>
      </c>
      <c r="F98" s="74">
        <f t="shared" ref="F98:J98" si="259">+SUM(F89:F97)</f>
        <v>0</v>
      </c>
      <c r="G98" s="75">
        <f t="shared" si="259"/>
        <v>0</v>
      </c>
      <c r="H98" s="75">
        <f t="shared" si="259"/>
        <v>0</v>
      </c>
      <c r="I98" s="75">
        <f t="shared" si="259"/>
        <v>0</v>
      </c>
      <c r="J98" s="76">
        <f t="shared" si="259"/>
        <v>0</v>
      </c>
      <c r="K98" s="77"/>
      <c r="L98" s="72"/>
      <c r="M98" s="73"/>
      <c r="N98" s="78" t="s">
        <v>40</v>
      </c>
      <c r="O98" s="74">
        <f t="shared" ref="O98:S98" si="260">+SUM(O89:O97)</f>
        <v>0</v>
      </c>
      <c r="P98" s="75">
        <f t="shared" si="260"/>
        <v>0</v>
      </c>
      <c r="Q98" s="75">
        <f t="shared" si="260"/>
        <v>0</v>
      </c>
      <c r="R98" s="75">
        <f t="shared" si="260"/>
        <v>0</v>
      </c>
      <c r="S98" s="76">
        <f t="shared" si="260"/>
        <v>0</v>
      </c>
      <c r="T98" s="77"/>
      <c r="U98" s="72"/>
      <c r="V98" s="73"/>
      <c r="W98" s="78" t="s">
        <v>40</v>
      </c>
      <c r="X98" s="74">
        <f t="shared" ref="X98:AB98" si="261">+SUM(X89:X97)</f>
        <v>0</v>
      </c>
      <c r="Y98" s="75">
        <f t="shared" si="261"/>
        <v>0</v>
      </c>
      <c r="Z98" s="75">
        <f t="shared" si="261"/>
        <v>0</v>
      </c>
      <c r="AA98" s="75">
        <f t="shared" si="261"/>
        <v>0</v>
      </c>
      <c r="AB98" s="76">
        <f t="shared" si="261"/>
        <v>0</v>
      </c>
      <c r="AC98" s="77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9"/>
    </row>
    <row r="99" spans="1:48" ht="14.25" customHeight="1" x14ac:dyDescent="0.3">
      <c r="A99" s="310"/>
      <c r="B99" s="307"/>
      <c r="C99" s="80"/>
      <c r="D99" s="81"/>
      <c r="E99" s="94" t="s">
        <v>41</v>
      </c>
      <c r="F99" s="96">
        <f t="shared" ref="F99:J99" si="262">F98+F87</f>
        <v>0</v>
      </c>
      <c r="G99" s="96">
        <f t="shared" si="262"/>
        <v>0</v>
      </c>
      <c r="H99" s="96">
        <f t="shared" si="262"/>
        <v>0</v>
      </c>
      <c r="I99" s="96">
        <f t="shared" si="262"/>
        <v>0</v>
      </c>
      <c r="J99" s="97">
        <f t="shared" si="262"/>
        <v>0</v>
      </c>
      <c r="K99" s="85"/>
      <c r="L99" s="80"/>
      <c r="M99" s="81"/>
      <c r="N99" s="94" t="s">
        <v>101</v>
      </c>
      <c r="O99" s="96">
        <f t="shared" ref="O99:S99" si="263">O98+O87</f>
        <v>0</v>
      </c>
      <c r="P99" s="96">
        <f t="shared" si="263"/>
        <v>0</v>
      </c>
      <c r="Q99" s="96">
        <f t="shared" si="263"/>
        <v>0</v>
      </c>
      <c r="R99" s="96">
        <f t="shared" si="263"/>
        <v>0</v>
      </c>
      <c r="S99" s="97">
        <f t="shared" si="263"/>
        <v>0</v>
      </c>
      <c r="T99" s="85"/>
      <c r="U99" s="80"/>
      <c r="V99" s="81"/>
      <c r="W99" s="94" t="s">
        <v>101</v>
      </c>
      <c r="X99" s="96">
        <f t="shared" ref="X99:AB99" si="264">X98+X87</f>
        <v>0</v>
      </c>
      <c r="Y99" s="96">
        <f t="shared" si="264"/>
        <v>0</v>
      </c>
      <c r="Z99" s="96">
        <f t="shared" si="264"/>
        <v>0</v>
      </c>
      <c r="AA99" s="96">
        <f t="shared" si="264"/>
        <v>0</v>
      </c>
      <c r="AB99" s="97">
        <f t="shared" si="264"/>
        <v>0</v>
      </c>
      <c r="AC99" s="85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9"/>
    </row>
    <row r="100" spans="1:48" ht="14.25" customHeight="1" x14ac:dyDescent="0.3">
      <c r="A100" s="99"/>
      <c r="B100" s="100"/>
      <c r="C100" s="100"/>
      <c r="D100" s="100"/>
      <c r="E100" s="100"/>
      <c r="F100" s="100"/>
      <c r="G100" s="100"/>
      <c r="H100" s="100"/>
      <c r="I100" s="87"/>
      <c r="J100" s="102"/>
      <c r="K100" s="100"/>
      <c r="L100" s="103"/>
      <c r="M100" s="100"/>
      <c r="N100" s="100"/>
      <c r="O100" s="100"/>
      <c r="P100" s="100"/>
      <c r="Q100" s="100"/>
      <c r="R100" s="87"/>
      <c r="S100" s="102"/>
      <c r="T100" s="100"/>
      <c r="U100" s="103"/>
      <c r="V100" s="100"/>
      <c r="W100" s="100"/>
      <c r="X100" s="100"/>
      <c r="Y100" s="100"/>
      <c r="Z100" s="100"/>
      <c r="AA100" s="87"/>
      <c r="AB100" s="102"/>
      <c r="AC100" s="100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3"/>
      <c r="AS100" s="63"/>
      <c r="AT100" s="63"/>
      <c r="AU100" s="63"/>
      <c r="AV100" s="9"/>
    </row>
    <row r="101" spans="1:48" ht="14.25" customHeight="1" x14ac:dyDescent="0.3">
      <c r="A101" s="99"/>
      <c r="B101" s="100"/>
      <c r="C101" s="103"/>
      <c r="D101" s="100"/>
      <c r="E101" s="100"/>
      <c r="F101" s="63"/>
      <c r="G101" s="63"/>
      <c r="H101" s="63"/>
      <c r="I101" s="40"/>
      <c r="J101" s="104"/>
      <c r="K101" s="105"/>
      <c r="L101" s="103"/>
      <c r="M101" s="100"/>
      <c r="N101" s="100"/>
      <c r="O101" s="63"/>
      <c r="P101" s="63"/>
      <c r="Q101" s="63"/>
      <c r="R101" s="40"/>
      <c r="S101" s="104"/>
      <c r="T101" s="105"/>
      <c r="U101" s="103"/>
      <c r="V101" s="100"/>
      <c r="W101" s="100"/>
      <c r="X101" s="63"/>
      <c r="Y101" s="63"/>
      <c r="Z101" s="63"/>
      <c r="AA101" s="40"/>
      <c r="AB101" s="104"/>
      <c r="AC101" s="105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3"/>
      <c r="AO101" s="63"/>
      <c r="AP101" s="63"/>
      <c r="AQ101" s="63"/>
      <c r="AR101" s="63"/>
      <c r="AS101" s="63"/>
      <c r="AT101" s="63"/>
      <c r="AU101" s="63"/>
      <c r="AV101" s="9"/>
    </row>
    <row r="102" spans="1:48" ht="14.25" customHeight="1" x14ac:dyDescent="0.3">
      <c r="A102" s="99"/>
      <c r="B102" s="100"/>
      <c r="C102" s="103"/>
      <c r="D102" s="100"/>
      <c r="E102" s="100"/>
      <c r="F102" s="63"/>
      <c r="G102" s="63"/>
      <c r="H102" s="63"/>
      <c r="I102" s="40"/>
      <c r="J102" s="104"/>
      <c r="K102" s="105"/>
      <c r="L102" s="103"/>
      <c r="M102" s="100"/>
      <c r="N102" s="100"/>
      <c r="O102" s="63"/>
      <c r="P102" s="63"/>
      <c r="Q102" s="63"/>
      <c r="R102" s="40"/>
      <c r="S102" s="104"/>
      <c r="T102" s="105"/>
      <c r="U102" s="103"/>
      <c r="V102" s="100"/>
      <c r="W102" s="100"/>
      <c r="X102" s="63"/>
      <c r="Y102" s="63"/>
      <c r="Z102" s="63"/>
      <c r="AA102" s="40"/>
      <c r="AB102" s="104"/>
      <c r="AC102" s="105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9"/>
    </row>
    <row r="103" spans="1:48" ht="14.25" customHeight="1" x14ac:dyDescent="0.3">
      <c r="A103" s="99"/>
      <c r="B103" s="100"/>
      <c r="C103" s="103"/>
      <c r="D103" s="100"/>
      <c r="E103" s="100"/>
      <c r="F103" s="63"/>
      <c r="G103" s="63"/>
      <c r="H103" s="63"/>
      <c r="I103" s="40"/>
      <c r="J103" s="104"/>
      <c r="K103" s="105"/>
      <c r="L103" s="103"/>
      <c r="M103" s="100"/>
      <c r="N103" s="100"/>
      <c r="O103" s="63"/>
      <c r="P103" s="63"/>
      <c r="Q103" s="63"/>
      <c r="R103" s="40"/>
      <c r="S103" s="104"/>
      <c r="T103" s="105"/>
      <c r="U103" s="103"/>
      <c r="V103" s="100"/>
      <c r="W103" s="100"/>
      <c r="X103" s="63"/>
      <c r="Y103" s="63"/>
      <c r="Z103" s="63"/>
      <c r="AA103" s="40"/>
      <c r="AB103" s="104"/>
      <c r="AC103" s="105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3"/>
      <c r="AO103" s="63"/>
      <c r="AP103" s="63"/>
      <c r="AQ103" s="63"/>
      <c r="AR103" s="63"/>
      <c r="AS103" s="63"/>
      <c r="AT103" s="63"/>
      <c r="AU103" s="63"/>
      <c r="AV103" s="9"/>
    </row>
    <row r="104" spans="1:48" ht="14.25" customHeight="1" x14ac:dyDescent="0.3">
      <c r="A104" s="99"/>
      <c r="B104" s="100"/>
      <c r="C104" s="103"/>
      <c r="D104" s="100"/>
      <c r="E104" s="100"/>
      <c r="F104" s="63"/>
      <c r="G104" s="63"/>
      <c r="H104" s="63"/>
      <c r="I104" s="40"/>
      <c r="J104" s="104"/>
      <c r="K104" s="105"/>
      <c r="L104" s="103"/>
      <c r="M104" s="100"/>
      <c r="N104" s="100"/>
      <c r="O104" s="63"/>
      <c r="P104" s="63"/>
      <c r="Q104" s="63"/>
      <c r="R104" s="40"/>
      <c r="S104" s="104"/>
      <c r="T104" s="105"/>
      <c r="U104" s="103"/>
      <c r="V104" s="100"/>
      <c r="W104" s="100"/>
      <c r="X104" s="63"/>
      <c r="Y104" s="63"/>
      <c r="Z104" s="63"/>
      <c r="AA104" s="40"/>
      <c r="AB104" s="104"/>
      <c r="AC104" s="105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3"/>
      <c r="AO104" s="63"/>
      <c r="AP104" s="63"/>
      <c r="AQ104" s="63"/>
      <c r="AR104" s="63"/>
      <c r="AS104" s="63"/>
      <c r="AT104" s="63"/>
      <c r="AU104" s="63"/>
      <c r="AV104" s="9"/>
    </row>
    <row r="105" spans="1:48" ht="14.25" customHeight="1" x14ac:dyDescent="0.3">
      <c r="A105" s="99"/>
      <c r="B105" s="100"/>
      <c r="C105" s="103"/>
      <c r="D105" s="100"/>
      <c r="E105" s="100"/>
      <c r="F105" s="63"/>
      <c r="G105" s="63"/>
      <c r="H105" s="63"/>
      <c r="I105" s="40"/>
      <c r="J105" s="104"/>
      <c r="K105" s="105"/>
      <c r="L105" s="103"/>
      <c r="M105" s="100"/>
      <c r="N105" s="100"/>
      <c r="O105" s="63"/>
      <c r="P105" s="63"/>
      <c r="Q105" s="63"/>
      <c r="R105" s="40"/>
      <c r="S105" s="104"/>
      <c r="T105" s="105"/>
      <c r="U105" s="103"/>
      <c r="V105" s="100"/>
      <c r="W105" s="100"/>
      <c r="X105" s="63"/>
      <c r="Y105" s="63"/>
      <c r="Z105" s="63"/>
      <c r="AA105" s="40"/>
      <c r="AB105" s="104"/>
      <c r="AC105" s="105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3"/>
      <c r="AO105" s="63"/>
      <c r="AP105" s="63"/>
      <c r="AQ105" s="63"/>
      <c r="AR105" s="63"/>
      <c r="AS105" s="63"/>
      <c r="AT105" s="63"/>
      <c r="AU105" s="63"/>
      <c r="AV105" s="9"/>
    </row>
    <row r="106" spans="1:48" ht="14.25" customHeight="1" x14ac:dyDescent="0.3">
      <c r="A106" s="99"/>
      <c r="B106" s="100"/>
      <c r="C106" s="103"/>
      <c r="D106" s="100"/>
      <c r="E106" s="100"/>
      <c r="F106" s="63"/>
      <c r="G106" s="63"/>
      <c r="H106" s="63"/>
      <c r="I106" s="40"/>
      <c r="J106" s="104"/>
      <c r="K106" s="105"/>
      <c r="L106" s="103"/>
      <c r="M106" s="100"/>
      <c r="N106" s="100"/>
      <c r="O106" s="63"/>
      <c r="P106" s="63"/>
      <c r="Q106" s="63"/>
      <c r="R106" s="40"/>
      <c r="S106" s="104"/>
      <c r="T106" s="105"/>
      <c r="U106" s="103"/>
      <c r="V106" s="100"/>
      <c r="W106" s="100"/>
      <c r="X106" s="63"/>
      <c r="Y106" s="63"/>
      <c r="Z106" s="63"/>
      <c r="AA106" s="40"/>
      <c r="AB106" s="104"/>
      <c r="AC106" s="105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3"/>
      <c r="AS106" s="63"/>
      <c r="AT106" s="63"/>
      <c r="AU106" s="63"/>
      <c r="AV106" s="9"/>
    </row>
    <row r="107" spans="1:48" ht="14.25" customHeight="1" x14ac:dyDescent="0.3">
      <c r="A107" s="99"/>
      <c r="B107" s="100"/>
      <c r="C107" s="103"/>
      <c r="D107" s="100"/>
      <c r="E107" s="100"/>
      <c r="F107" s="63"/>
      <c r="G107" s="63"/>
      <c r="H107" s="63"/>
      <c r="I107" s="40"/>
      <c r="J107" s="104"/>
      <c r="K107" s="105"/>
      <c r="L107" s="103"/>
      <c r="M107" s="100"/>
      <c r="N107" s="100"/>
      <c r="O107" s="63"/>
      <c r="P107" s="63"/>
      <c r="Q107" s="63"/>
      <c r="R107" s="40"/>
      <c r="S107" s="104"/>
      <c r="T107" s="105"/>
      <c r="U107" s="103"/>
      <c r="V107" s="100"/>
      <c r="W107" s="100"/>
      <c r="X107" s="63"/>
      <c r="Y107" s="63"/>
      <c r="Z107" s="63"/>
      <c r="AA107" s="40"/>
      <c r="AB107" s="104"/>
      <c r="AC107" s="105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63"/>
      <c r="AS107" s="63"/>
      <c r="AT107" s="63"/>
      <c r="AU107" s="63"/>
      <c r="AV107" s="9"/>
    </row>
    <row r="108" spans="1:48" ht="14.25" customHeight="1" x14ac:dyDescent="0.3">
      <c r="A108" s="99"/>
      <c r="B108" s="100"/>
      <c r="C108" s="103"/>
      <c r="D108" s="100"/>
      <c r="E108" s="100"/>
      <c r="F108" s="63"/>
      <c r="G108" s="63"/>
      <c r="H108" s="63"/>
      <c r="I108" s="40"/>
      <c r="J108" s="104"/>
      <c r="K108" s="105"/>
      <c r="L108" s="103"/>
      <c r="M108" s="100"/>
      <c r="N108" s="100"/>
      <c r="O108" s="63"/>
      <c r="P108" s="63"/>
      <c r="Q108" s="63"/>
      <c r="R108" s="40"/>
      <c r="S108" s="104"/>
      <c r="T108" s="105"/>
      <c r="U108" s="103"/>
      <c r="V108" s="100"/>
      <c r="W108" s="100"/>
      <c r="X108" s="63"/>
      <c r="Y108" s="63"/>
      <c r="Z108" s="63"/>
      <c r="AA108" s="40"/>
      <c r="AB108" s="104"/>
      <c r="AC108" s="105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3"/>
      <c r="AO108" s="63"/>
      <c r="AP108" s="63"/>
      <c r="AQ108" s="63"/>
      <c r="AR108" s="63"/>
      <c r="AS108" s="63"/>
      <c r="AT108" s="63"/>
      <c r="AU108" s="63"/>
      <c r="AV108" s="9"/>
    </row>
    <row r="109" spans="1:48" ht="14.25" customHeight="1" x14ac:dyDescent="0.3">
      <c r="A109" s="99"/>
      <c r="B109" s="100"/>
      <c r="C109" s="103"/>
      <c r="D109" s="100"/>
      <c r="E109" s="100"/>
      <c r="F109" s="63"/>
      <c r="G109" s="63"/>
      <c r="H109" s="63"/>
      <c r="I109" s="40"/>
      <c r="J109" s="104"/>
      <c r="K109" s="105"/>
      <c r="L109" s="103"/>
      <c r="M109" s="100"/>
      <c r="N109" s="100"/>
      <c r="O109" s="63"/>
      <c r="P109" s="63"/>
      <c r="Q109" s="63"/>
      <c r="R109" s="40"/>
      <c r="S109" s="104"/>
      <c r="T109" s="105"/>
      <c r="U109" s="103"/>
      <c r="V109" s="100"/>
      <c r="W109" s="100"/>
      <c r="X109" s="63"/>
      <c r="Y109" s="63"/>
      <c r="Z109" s="63"/>
      <c r="AA109" s="40"/>
      <c r="AB109" s="104"/>
      <c r="AC109" s="105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63"/>
      <c r="AV109" s="9"/>
    </row>
    <row r="110" spans="1:48" ht="14.25" customHeight="1" x14ac:dyDescent="0.3">
      <c r="A110" s="99"/>
      <c r="B110" s="100"/>
      <c r="C110" s="103"/>
      <c r="D110" s="100"/>
      <c r="E110" s="100"/>
      <c r="F110" s="63"/>
      <c r="G110" s="63"/>
      <c r="H110" s="63"/>
      <c r="I110" s="40"/>
      <c r="J110" s="104"/>
      <c r="K110" s="105"/>
      <c r="L110" s="103"/>
      <c r="M110" s="100"/>
      <c r="N110" s="100"/>
      <c r="O110" s="63"/>
      <c r="P110" s="63"/>
      <c r="Q110" s="63"/>
      <c r="R110" s="40"/>
      <c r="S110" s="104"/>
      <c r="T110" s="105"/>
      <c r="U110" s="103"/>
      <c r="V110" s="100"/>
      <c r="W110" s="100"/>
      <c r="X110" s="63"/>
      <c r="Y110" s="63"/>
      <c r="Z110" s="63"/>
      <c r="AA110" s="40"/>
      <c r="AB110" s="104"/>
      <c r="AC110" s="105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63"/>
      <c r="AV110" s="9"/>
    </row>
    <row r="111" spans="1:48" ht="14.25" customHeight="1" x14ac:dyDescent="0.3">
      <c r="A111" s="99"/>
      <c r="B111" s="100"/>
      <c r="C111" s="103"/>
      <c r="D111" s="100"/>
      <c r="E111" s="100"/>
      <c r="F111" s="63"/>
      <c r="G111" s="63"/>
      <c r="H111" s="63"/>
      <c r="I111" s="40"/>
      <c r="J111" s="104"/>
      <c r="K111" s="105"/>
      <c r="L111" s="103"/>
      <c r="M111" s="100"/>
      <c r="N111" s="100"/>
      <c r="O111" s="63"/>
      <c r="P111" s="63"/>
      <c r="Q111" s="63"/>
      <c r="R111" s="40"/>
      <c r="S111" s="104"/>
      <c r="T111" s="105"/>
      <c r="U111" s="103"/>
      <c r="V111" s="100"/>
      <c r="W111" s="100"/>
      <c r="X111" s="63"/>
      <c r="Y111" s="63"/>
      <c r="Z111" s="63"/>
      <c r="AA111" s="40"/>
      <c r="AB111" s="104"/>
      <c r="AC111" s="105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3"/>
      <c r="AO111" s="63"/>
      <c r="AP111" s="63"/>
      <c r="AQ111" s="63"/>
      <c r="AR111" s="63"/>
      <c r="AS111" s="63"/>
      <c r="AT111" s="63"/>
      <c r="AU111" s="63"/>
      <c r="AV111" s="9"/>
    </row>
    <row r="112" spans="1:48" ht="14.25" customHeight="1" x14ac:dyDescent="0.3">
      <c r="A112" s="99"/>
      <c r="B112" s="100"/>
      <c r="C112" s="103"/>
      <c r="D112" s="100"/>
      <c r="E112" s="100"/>
      <c r="F112" s="63"/>
      <c r="G112" s="63"/>
      <c r="H112" s="63"/>
      <c r="I112" s="40"/>
      <c r="J112" s="104"/>
      <c r="K112" s="105"/>
      <c r="L112" s="103"/>
      <c r="M112" s="100"/>
      <c r="N112" s="100"/>
      <c r="O112" s="63"/>
      <c r="P112" s="63"/>
      <c r="Q112" s="63"/>
      <c r="R112" s="40"/>
      <c r="S112" s="104"/>
      <c r="T112" s="105"/>
      <c r="U112" s="103"/>
      <c r="V112" s="100"/>
      <c r="W112" s="100"/>
      <c r="X112" s="63"/>
      <c r="Y112" s="63"/>
      <c r="Z112" s="63"/>
      <c r="AA112" s="40"/>
      <c r="AB112" s="104"/>
      <c r="AC112" s="105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63"/>
      <c r="AV112" s="9"/>
    </row>
    <row r="113" spans="1:48" ht="14.25" customHeight="1" x14ac:dyDescent="0.3">
      <c r="A113" s="99"/>
      <c r="B113" s="100"/>
      <c r="C113" s="103"/>
      <c r="D113" s="100"/>
      <c r="E113" s="100"/>
      <c r="F113" s="63"/>
      <c r="G113" s="63"/>
      <c r="H113" s="63"/>
      <c r="I113" s="40"/>
      <c r="J113" s="104"/>
      <c r="K113" s="105"/>
      <c r="L113" s="103"/>
      <c r="M113" s="100"/>
      <c r="N113" s="100"/>
      <c r="O113" s="63"/>
      <c r="P113" s="63"/>
      <c r="Q113" s="63"/>
      <c r="R113" s="40"/>
      <c r="S113" s="104"/>
      <c r="T113" s="105"/>
      <c r="U113" s="103"/>
      <c r="V113" s="100"/>
      <c r="W113" s="100"/>
      <c r="X113" s="63"/>
      <c r="Y113" s="63"/>
      <c r="Z113" s="63"/>
      <c r="AA113" s="40"/>
      <c r="AB113" s="104"/>
      <c r="AC113" s="105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  <c r="AU113" s="63"/>
      <c r="AV113" s="9"/>
    </row>
    <row r="114" spans="1:48" ht="14.25" customHeight="1" x14ac:dyDescent="0.3">
      <c r="A114" s="99"/>
      <c r="B114" s="100"/>
      <c r="C114" s="103"/>
      <c r="D114" s="100"/>
      <c r="E114" s="100"/>
      <c r="F114" s="63"/>
      <c r="G114" s="63"/>
      <c r="H114" s="63"/>
      <c r="I114" s="40"/>
      <c r="J114" s="104"/>
      <c r="K114" s="105"/>
      <c r="L114" s="103"/>
      <c r="M114" s="100"/>
      <c r="N114" s="100"/>
      <c r="O114" s="63"/>
      <c r="P114" s="63"/>
      <c r="Q114" s="63"/>
      <c r="R114" s="40"/>
      <c r="S114" s="104"/>
      <c r="T114" s="105"/>
      <c r="U114" s="103"/>
      <c r="V114" s="100"/>
      <c r="W114" s="100"/>
      <c r="X114" s="63"/>
      <c r="Y114" s="63"/>
      <c r="Z114" s="63"/>
      <c r="AA114" s="40"/>
      <c r="AB114" s="104"/>
      <c r="AC114" s="105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  <c r="AU114" s="63"/>
      <c r="AV114" s="9"/>
    </row>
    <row r="115" spans="1:48" ht="14.25" customHeight="1" x14ac:dyDescent="0.3">
      <c r="A115" s="99"/>
      <c r="B115" s="100"/>
      <c r="C115" s="103"/>
      <c r="D115" s="100"/>
      <c r="E115" s="100"/>
      <c r="F115" s="63"/>
      <c r="G115" s="63"/>
      <c r="H115" s="63"/>
      <c r="I115" s="40"/>
      <c r="J115" s="104"/>
      <c r="K115" s="105"/>
      <c r="L115" s="103"/>
      <c r="M115" s="100"/>
      <c r="N115" s="100"/>
      <c r="O115" s="63"/>
      <c r="P115" s="63"/>
      <c r="Q115" s="63"/>
      <c r="R115" s="40"/>
      <c r="S115" s="104"/>
      <c r="T115" s="105"/>
      <c r="U115" s="103"/>
      <c r="V115" s="100"/>
      <c r="W115" s="100"/>
      <c r="X115" s="63"/>
      <c r="Y115" s="63"/>
      <c r="Z115" s="63"/>
      <c r="AA115" s="40"/>
      <c r="AB115" s="104"/>
      <c r="AC115" s="105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  <c r="AU115" s="63"/>
      <c r="AV115" s="9"/>
    </row>
    <row r="116" spans="1:48" ht="14.25" customHeight="1" x14ac:dyDescent="0.3">
      <c r="A116" s="99"/>
      <c r="B116" s="100"/>
      <c r="C116" s="103"/>
      <c r="D116" s="100"/>
      <c r="E116" s="100"/>
      <c r="F116" s="63"/>
      <c r="G116" s="63"/>
      <c r="H116" s="63"/>
      <c r="I116" s="40"/>
      <c r="J116" s="104"/>
      <c r="K116" s="105"/>
      <c r="L116" s="103"/>
      <c r="M116" s="100"/>
      <c r="N116" s="100"/>
      <c r="O116" s="63"/>
      <c r="P116" s="63"/>
      <c r="Q116" s="63"/>
      <c r="R116" s="40"/>
      <c r="S116" s="104"/>
      <c r="T116" s="105"/>
      <c r="U116" s="103"/>
      <c r="V116" s="100"/>
      <c r="W116" s="100"/>
      <c r="X116" s="63"/>
      <c r="Y116" s="63"/>
      <c r="Z116" s="63"/>
      <c r="AA116" s="40"/>
      <c r="AB116" s="104"/>
      <c r="AC116" s="105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3"/>
      <c r="AO116" s="63"/>
      <c r="AP116" s="63"/>
      <c r="AQ116" s="63"/>
      <c r="AR116" s="63"/>
      <c r="AS116" s="63"/>
      <c r="AT116" s="63"/>
      <c r="AU116" s="63"/>
      <c r="AV116" s="9"/>
    </row>
    <row r="117" spans="1:48" ht="14.25" customHeight="1" x14ac:dyDescent="0.3">
      <c r="A117" s="99"/>
      <c r="B117" s="100"/>
      <c r="C117" s="103"/>
      <c r="D117" s="100"/>
      <c r="E117" s="100"/>
      <c r="F117" s="63"/>
      <c r="G117" s="63"/>
      <c r="H117" s="63"/>
      <c r="I117" s="40"/>
      <c r="J117" s="104"/>
      <c r="K117" s="105"/>
      <c r="L117" s="103"/>
      <c r="M117" s="100"/>
      <c r="N117" s="100"/>
      <c r="O117" s="63"/>
      <c r="P117" s="63"/>
      <c r="Q117" s="63"/>
      <c r="R117" s="40"/>
      <c r="S117" s="104"/>
      <c r="T117" s="105"/>
      <c r="U117" s="103"/>
      <c r="V117" s="100"/>
      <c r="W117" s="100"/>
      <c r="X117" s="63"/>
      <c r="Y117" s="63"/>
      <c r="Z117" s="63"/>
      <c r="AA117" s="40"/>
      <c r="AB117" s="104"/>
      <c r="AC117" s="105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  <c r="AU117" s="63"/>
      <c r="AV117" s="9"/>
    </row>
    <row r="118" spans="1:48" ht="14.25" customHeight="1" x14ac:dyDescent="0.3">
      <c r="A118" s="99"/>
      <c r="B118" s="100"/>
      <c r="C118" s="103"/>
      <c r="D118" s="100"/>
      <c r="E118" s="100"/>
      <c r="F118" s="63"/>
      <c r="G118" s="63"/>
      <c r="H118" s="63"/>
      <c r="I118" s="40"/>
      <c r="J118" s="104"/>
      <c r="K118" s="105"/>
      <c r="L118" s="103"/>
      <c r="M118" s="100"/>
      <c r="N118" s="100"/>
      <c r="O118" s="63"/>
      <c r="P118" s="63"/>
      <c r="Q118" s="63"/>
      <c r="R118" s="40"/>
      <c r="S118" s="104"/>
      <c r="T118" s="105"/>
      <c r="U118" s="103"/>
      <c r="V118" s="100"/>
      <c r="W118" s="100"/>
      <c r="X118" s="63"/>
      <c r="Y118" s="63"/>
      <c r="Z118" s="63"/>
      <c r="AA118" s="40"/>
      <c r="AB118" s="104"/>
      <c r="AC118" s="105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  <c r="AU118" s="63"/>
      <c r="AV118" s="9"/>
    </row>
    <row r="119" spans="1:48" ht="14.25" customHeight="1" x14ac:dyDescent="0.3">
      <c r="A119" s="99"/>
      <c r="B119" s="100"/>
      <c r="C119" s="103"/>
      <c r="D119" s="100"/>
      <c r="E119" s="100"/>
      <c r="F119" s="63"/>
      <c r="G119" s="63"/>
      <c r="H119" s="63"/>
      <c r="I119" s="40"/>
      <c r="J119" s="104"/>
      <c r="K119" s="105"/>
      <c r="L119" s="103"/>
      <c r="M119" s="100"/>
      <c r="N119" s="100"/>
      <c r="O119" s="63"/>
      <c r="P119" s="63"/>
      <c r="Q119" s="63"/>
      <c r="R119" s="40"/>
      <c r="S119" s="104"/>
      <c r="T119" s="105"/>
      <c r="U119" s="103"/>
      <c r="V119" s="100"/>
      <c r="W119" s="100"/>
      <c r="X119" s="63"/>
      <c r="Y119" s="63"/>
      <c r="Z119" s="63"/>
      <c r="AA119" s="40"/>
      <c r="AB119" s="104"/>
      <c r="AC119" s="105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  <c r="AU119" s="63"/>
      <c r="AV119" s="9"/>
    </row>
    <row r="120" spans="1:48" ht="14.25" customHeight="1" x14ac:dyDescent="0.3">
      <c r="A120" s="99"/>
      <c r="B120" s="100"/>
      <c r="C120" s="103"/>
      <c r="D120" s="100"/>
      <c r="E120" s="100"/>
      <c r="F120" s="63"/>
      <c r="G120" s="63"/>
      <c r="H120" s="63"/>
      <c r="I120" s="40"/>
      <c r="J120" s="104"/>
      <c r="K120" s="105"/>
      <c r="L120" s="103"/>
      <c r="M120" s="100"/>
      <c r="N120" s="100"/>
      <c r="O120" s="63"/>
      <c r="P120" s="63"/>
      <c r="Q120" s="63"/>
      <c r="R120" s="40"/>
      <c r="S120" s="104"/>
      <c r="T120" s="105"/>
      <c r="U120" s="103"/>
      <c r="V120" s="100"/>
      <c r="W120" s="100"/>
      <c r="X120" s="63"/>
      <c r="Y120" s="63"/>
      <c r="Z120" s="63"/>
      <c r="AA120" s="40"/>
      <c r="AB120" s="104"/>
      <c r="AC120" s="105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  <c r="AU120" s="63"/>
      <c r="AV120" s="9"/>
    </row>
    <row r="121" spans="1:48" ht="14.25" customHeight="1" x14ac:dyDescent="0.3">
      <c r="A121" s="99"/>
      <c r="B121" s="100"/>
      <c r="C121" s="103"/>
      <c r="D121" s="100"/>
      <c r="E121" s="100"/>
      <c r="F121" s="63"/>
      <c r="G121" s="63"/>
      <c r="H121" s="63"/>
      <c r="I121" s="40"/>
      <c r="J121" s="104"/>
      <c r="K121" s="105"/>
      <c r="L121" s="103"/>
      <c r="M121" s="100"/>
      <c r="N121" s="100"/>
      <c r="O121" s="63"/>
      <c r="P121" s="63"/>
      <c r="Q121" s="63"/>
      <c r="R121" s="40"/>
      <c r="S121" s="104"/>
      <c r="T121" s="105"/>
      <c r="U121" s="103"/>
      <c r="V121" s="100"/>
      <c r="W121" s="100"/>
      <c r="X121" s="63"/>
      <c r="Y121" s="63"/>
      <c r="Z121" s="63"/>
      <c r="AA121" s="40"/>
      <c r="AB121" s="104"/>
      <c r="AC121" s="105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3"/>
      <c r="AO121" s="63"/>
      <c r="AP121" s="63"/>
      <c r="AQ121" s="63"/>
      <c r="AR121" s="63"/>
      <c r="AS121" s="63"/>
      <c r="AT121" s="63"/>
      <c r="AU121" s="63"/>
      <c r="AV121" s="9"/>
    </row>
    <row r="122" spans="1:48" ht="14.25" customHeight="1" x14ac:dyDescent="0.3">
      <c r="A122" s="99"/>
      <c r="B122" s="100"/>
      <c r="C122" s="103"/>
      <c r="D122" s="100"/>
      <c r="E122" s="100"/>
      <c r="F122" s="63"/>
      <c r="G122" s="63"/>
      <c r="H122" s="63"/>
      <c r="I122" s="40"/>
      <c r="J122" s="104"/>
      <c r="K122" s="105"/>
      <c r="L122" s="103"/>
      <c r="M122" s="100"/>
      <c r="N122" s="100"/>
      <c r="O122" s="63"/>
      <c r="P122" s="63"/>
      <c r="Q122" s="63"/>
      <c r="R122" s="40"/>
      <c r="S122" s="104"/>
      <c r="T122" s="105"/>
      <c r="U122" s="103"/>
      <c r="V122" s="100"/>
      <c r="W122" s="100"/>
      <c r="X122" s="63"/>
      <c r="Y122" s="63"/>
      <c r="Z122" s="63"/>
      <c r="AA122" s="40"/>
      <c r="AB122" s="104"/>
      <c r="AC122" s="105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9"/>
    </row>
    <row r="123" spans="1:48" ht="14.25" customHeight="1" x14ac:dyDescent="0.3">
      <c r="A123" s="99"/>
      <c r="B123" s="100"/>
      <c r="C123" s="103"/>
      <c r="D123" s="100"/>
      <c r="E123" s="100"/>
      <c r="F123" s="63"/>
      <c r="G123" s="63"/>
      <c r="H123" s="63"/>
      <c r="I123" s="40"/>
      <c r="J123" s="104"/>
      <c r="K123" s="105"/>
      <c r="L123" s="103"/>
      <c r="M123" s="100"/>
      <c r="N123" s="100"/>
      <c r="O123" s="63"/>
      <c r="P123" s="63"/>
      <c r="Q123" s="63"/>
      <c r="R123" s="40"/>
      <c r="S123" s="104"/>
      <c r="T123" s="105"/>
      <c r="U123" s="103"/>
      <c r="V123" s="100"/>
      <c r="W123" s="100"/>
      <c r="X123" s="63"/>
      <c r="Y123" s="63"/>
      <c r="Z123" s="63"/>
      <c r="AA123" s="40"/>
      <c r="AB123" s="104"/>
      <c r="AC123" s="105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3"/>
      <c r="AO123" s="63"/>
      <c r="AP123" s="63"/>
      <c r="AQ123" s="63"/>
      <c r="AR123" s="63"/>
      <c r="AS123" s="63"/>
      <c r="AT123" s="63"/>
      <c r="AU123" s="63"/>
      <c r="AV123" s="9"/>
    </row>
    <row r="124" spans="1:48" ht="14.25" customHeight="1" x14ac:dyDescent="0.3">
      <c r="A124" s="99"/>
      <c r="B124" s="100"/>
      <c r="C124" s="103"/>
      <c r="D124" s="100"/>
      <c r="E124" s="100"/>
      <c r="F124" s="63"/>
      <c r="G124" s="63"/>
      <c r="H124" s="63"/>
      <c r="I124" s="40"/>
      <c r="J124" s="104"/>
      <c r="K124" s="105"/>
      <c r="L124" s="103"/>
      <c r="M124" s="100"/>
      <c r="N124" s="100"/>
      <c r="O124" s="63"/>
      <c r="P124" s="63"/>
      <c r="Q124" s="63"/>
      <c r="R124" s="40"/>
      <c r="S124" s="104"/>
      <c r="T124" s="105"/>
      <c r="U124" s="103"/>
      <c r="V124" s="100"/>
      <c r="W124" s="100"/>
      <c r="X124" s="63"/>
      <c r="Y124" s="63"/>
      <c r="Z124" s="63"/>
      <c r="AA124" s="40"/>
      <c r="AB124" s="104"/>
      <c r="AC124" s="105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3"/>
      <c r="AO124" s="63"/>
      <c r="AP124" s="63"/>
      <c r="AQ124" s="63"/>
      <c r="AR124" s="63"/>
      <c r="AS124" s="63"/>
      <c r="AT124" s="63"/>
      <c r="AU124" s="63"/>
      <c r="AV124" s="9"/>
    </row>
    <row r="125" spans="1:48" ht="14.25" customHeight="1" x14ac:dyDescent="0.3">
      <c r="A125" s="99"/>
      <c r="B125" s="100"/>
      <c r="C125" s="103"/>
      <c r="D125" s="100"/>
      <c r="E125" s="100"/>
      <c r="F125" s="63"/>
      <c r="G125" s="63"/>
      <c r="H125" s="63"/>
      <c r="I125" s="40"/>
      <c r="J125" s="104"/>
      <c r="K125" s="105"/>
      <c r="L125" s="103"/>
      <c r="M125" s="100"/>
      <c r="N125" s="100"/>
      <c r="O125" s="63"/>
      <c r="P125" s="63"/>
      <c r="Q125" s="63"/>
      <c r="R125" s="40"/>
      <c r="S125" s="104"/>
      <c r="T125" s="105"/>
      <c r="U125" s="103"/>
      <c r="V125" s="100"/>
      <c r="W125" s="100"/>
      <c r="X125" s="63"/>
      <c r="Y125" s="63"/>
      <c r="Z125" s="63"/>
      <c r="AA125" s="40"/>
      <c r="AB125" s="104"/>
      <c r="AC125" s="105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63"/>
      <c r="AQ125" s="63"/>
      <c r="AR125" s="63"/>
      <c r="AS125" s="63"/>
      <c r="AT125" s="63"/>
      <c r="AU125" s="63"/>
      <c r="AV125" s="9"/>
    </row>
    <row r="126" spans="1:48" ht="14.25" customHeight="1" x14ac:dyDescent="0.3">
      <c r="A126" s="99"/>
      <c r="B126" s="100"/>
      <c r="C126" s="103"/>
      <c r="D126" s="100"/>
      <c r="E126" s="100"/>
      <c r="F126" s="63"/>
      <c r="G126" s="63"/>
      <c r="H126" s="63"/>
      <c r="I126" s="40"/>
      <c r="J126" s="104"/>
      <c r="K126" s="105"/>
      <c r="L126" s="103"/>
      <c r="M126" s="100"/>
      <c r="N126" s="100"/>
      <c r="O126" s="63"/>
      <c r="P126" s="63"/>
      <c r="Q126" s="63"/>
      <c r="R126" s="40"/>
      <c r="S126" s="104"/>
      <c r="T126" s="105"/>
      <c r="U126" s="103"/>
      <c r="V126" s="100"/>
      <c r="W126" s="100"/>
      <c r="X126" s="63"/>
      <c r="Y126" s="63"/>
      <c r="Z126" s="63"/>
      <c r="AA126" s="40"/>
      <c r="AB126" s="104"/>
      <c r="AC126" s="105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3"/>
      <c r="AO126" s="63"/>
      <c r="AP126" s="63"/>
      <c r="AQ126" s="63"/>
      <c r="AR126" s="63"/>
      <c r="AS126" s="63"/>
      <c r="AT126" s="63"/>
      <c r="AU126" s="63"/>
      <c r="AV126" s="9"/>
    </row>
    <row r="127" spans="1:48" ht="14.25" customHeight="1" x14ac:dyDescent="0.3">
      <c r="A127" s="99"/>
      <c r="B127" s="100"/>
      <c r="C127" s="103"/>
      <c r="D127" s="100"/>
      <c r="E127" s="100"/>
      <c r="F127" s="63"/>
      <c r="G127" s="63"/>
      <c r="H127" s="63"/>
      <c r="I127" s="40"/>
      <c r="J127" s="104"/>
      <c r="K127" s="105"/>
      <c r="L127" s="103"/>
      <c r="M127" s="100"/>
      <c r="N127" s="100"/>
      <c r="O127" s="63"/>
      <c r="P127" s="63"/>
      <c r="Q127" s="63"/>
      <c r="R127" s="40"/>
      <c r="S127" s="104"/>
      <c r="T127" s="105"/>
      <c r="U127" s="103"/>
      <c r="V127" s="100"/>
      <c r="W127" s="100"/>
      <c r="X127" s="63"/>
      <c r="Y127" s="63"/>
      <c r="Z127" s="63"/>
      <c r="AA127" s="40"/>
      <c r="AB127" s="104"/>
      <c r="AC127" s="105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  <c r="AU127" s="63"/>
      <c r="AV127" s="9"/>
    </row>
    <row r="128" spans="1:48" ht="14.25" customHeight="1" x14ac:dyDescent="0.3">
      <c r="A128" s="99"/>
      <c r="B128" s="100"/>
      <c r="C128" s="103"/>
      <c r="D128" s="100"/>
      <c r="E128" s="100"/>
      <c r="F128" s="63"/>
      <c r="G128" s="63"/>
      <c r="H128" s="63"/>
      <c r="I128" s="40"/>
      <c r="J128" s="104"/>
      <c r="K128" s="105"/>
      <c r="L128" s="103"/>
      <c r="M128" s="100"/>
      <c r="N128" s="100"/>
      <c r="O128" s="63"/>
      <c r="P128" s="63"/>
      <c r="Q128" s="63"/>
      <c r="R128" s="40"/>
      <c r="S128" s="104"/>
      <c r="T128" s="105"/>
      <c r="U128" s="103"/>
      <c r="V128" s="100"/>
      <c r="W128" s="100"/>
      <c r="X128" s="63"/>
      <c r="Y128" s="63"/>
      <c r="Z128" s="63"/>
      <c r="AA128" s="40"/>
      <c r="AB128" s="104"/>
      <c r="AC128" s="105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  <c r="AU128" s="63"/>
      <c r="AV128" s="9"/>
    </row>
    <row r="129" spans="1:48" ht="14.25" customHeight="1" x14ac:dyDescent="0.3">
      <c r="A129" s="99"/>
      <c r="B129" s="100"/>
      <c r="C129" s="103"/>
      <c r="D129" s="100"/>
      <c r="E129" s="100"/>
      <c r="F129" s="63"/>
      <c r="G129" s="63"/>
      <c r="H129" s="63"/>
      <c r="I129" s="40"/>
      <c r="J129" s="104"/>
      <c r="K129" s="105"/>
      <c r="L129" s="103"/>
      <c r="M129" s="100"/>
      <c r="N129" s="100"/>
      <c r="O129" s="63"/>
      <c r="P129" s="63"/>
      <c r="Q129" s="63"/>
      <c r="R129" s="40"/>
      <c r="S129" s="104"/>
      <c r="T129" s="105"/>
      <c r="U129" s="103"/>
      <c r="V129" s="100"/>
      <c r="W129" s="100"/>
      <c r="X129" s="63"/>
      <c r="Y129" s="63"/>
      <c r="Z129" s="63"/>
      <c r="AA129" s="40"/>
      <c r="AB129" s="104"/>
      <c r="AC129" s="105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  <c r="AU129" s="63"/>
      <c r="AV129" s="9"/>
    </row>
    <row r="130" spans="1:48" ht="14.25" customHeight="1" x14ac:dyDescent="0.3">
      <c r="A130" s="99"/>
      <c r="B130" s="100"/>
      <c r="C130" s="103"/>
      <c r="D130" s="100"/>
      <c r="E130" s="100"/>
      <c r="F130" s="63"/>
      <c r="G130" s="63"/>
      <c r="H130" s="63"/>
      <c r="I130" s="40"/>
      <c r="J130" s="104"/>
      <c r="K130" s="105"/>
      <c r="L130" s="103"/>
      <c r="M130" s="100"/>
      <c r="N130" s="100"/>
      <c r="O130" s="63"/>
      <c r="P130" s="63"/>
      <c r="Q130" s="63"/>
      <c r="R130" s="40"/>
      <c r="S130" s="104"/>
      <c r="T130" s="105"/>
      <c r="U130" s="103"/>
      <c r="V130" s="100"/>
      <c r="W130" s="100"/>
      <c r="X130" s="63"/>
      <c r="Y130" s="63"/>
      <c r="Z130" s="63"/>
      <c r="AA130" s="40"/>
      <c r="AB130" s="104"/>
      <c r="AC130" s="105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  <c r="AU130" s="63"/>
      <c r="AV130" s="9"/>
    </row>
    <row r="131" spans="1:48" ht="14.25" customHeight="1" x14ac:dyDescent="0.3">
      <c r="A131" s="99"/>
      <c r="B131" s="100"/>
      <c r="C131" s="103"/>
      <c r="D131" s="100"/>
      <c r="E131" s="100"/>
      <c r="F131" s="63"/>
      <c r="G131" s="63"/>
      <c r="H131" s="63"/>
      <c r="I131" s="40"/>
      <c r="J131" s="104"/>
      <c r="K131" s="105"/>
      <c r="L131" s="103"/>
      <c r="M131" s="100"/>
      <c r="N131" s="100"/>
      <c r="O131" s="63"/>
      <c r="P131" s="63"/>
      <c r="Q131" s="63"/>
      <c r="R131" s="40"/>
      <c r="S131" s="104"/>
      <c r="T131" s="105"/>
      <c r="U131" s="103"/>
      <c r="V131" s="100"/>
      <c r="W131" s="100"/>
      <c r="X131" s="63"/>
      <c r="Y131" s="63"/>
      <c r="Z131" s="63"/>
      <c r="AA131" s="40"/>
      <c r="AB131" s="104"/>
      <c r="AC131" s="105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9"/>
    </row>
    <row r="132" spans="1:48" ht="14.25" customHeight="1" x14ac:dyDescent="0.3">
      <c r="A132" s="99"/>
      <c r="B132" s="100"/>
      <c r="C132" s="103"/>
      <c r="D132" s="100"/>
      <c r="E132" s="100"/>
      <c r="F132" s="63"/>
      <c r="G132" s="63"/>
      <c r="H132" s="63"/>
      <c r="I132" s="40"/>
      <c r="J132" s="104"/>
      <c r="K132" s="105"/>
      <c r="L132" s="103"/>
      <c r="M132" s="100"/>
      <c r="N132" s="100"/>
      <c r="O132" s="63"/>
      <c r="P132" s="63"/>
      <c r="Q132" s="63"/>
      <c r="R132" s="40"/>
      <c r="S132" s="104"/>
      <c r="T132" s="105"/>
      <c r="U132" s="103"/>
      <c r="V132" s="100"/>
      <c r="W132" s="100"/>
      <c r="X132" s="63"/>
      <c r="Y132" s="63"/>
      <c r="Z132" s="63"/>
      <c r="AA132" s="40"/>
      <c r="AB132" s="104"/>
      <c r="AC132" s="105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9"/>
    </row>
    <row r="133" spans="1:48" ht="14.25" customHeight="1" x14ac:dyDescent="0.3">
      <c r="A133" s="99"/>
      <c r="B133" s="100"/>
      <c r="C133" s="103"/>
      <c r="D133" s="100"/>
      <c r="E133" s="100"/>
      <c r="F133" s="63"/>
      <c r="G133" s="63"/>
      <c r="H133" s="63"/>
      <c r="I133" s="40"/>
      <c r="J133" s="104"/>
      <c r="K133" s="105"/>
      <c r="L133" s="103"/>
      <c r="M133" s="100"/>
      <c r="N133" s="100"/>
      <c r="O133" s="63"/>
      <c r="P133" s="63"/>
      <c r="Q133" s="63"/>
      <c r="R133" s="40"/>
      <c r="S133" s="104"/>
      <c r="T133" s="105"/>
      <c r="U133" s="103"/>
      <c r="V133" s="100"/>
      <c r="W133" s="100"/>
      <c r="X133" s="63"/>
      <c r="Y133" s="63"/>
      <c r="Z133" s="63"/>
      <c r="AA133" s="40"/>
      <c r="AB133" s="104"/>
      <c r="AC133" s="105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  <c r="AU133" s="63"/>
      <c r="AV133" s="9"/>
    </row>
    <row r="134" spans="1:48" ht="14.25" customHeight="1" x14ac:dyDescent="0.3">
      <c r="A134" s="99"/>
      <c r="B134" s="100"/>
      <c r="C134" s="103"/>
      <c r="D134" s="100"/>
      <c r="E134" s="100"/>
      <c r="F134" s="63"/>
      <c r="G134" s="63"/>
      <c r="H134" s="63"/>
      <c r="I134" s="40"/>
      <c r="J134" s="104"/>
      <c r="K134" s="105"/>
      <c r="L134" s="103"/>
      <c r="M134" s="100"/>
      <c r="N134" s="100"/>
      <c r="O134" s="63"/>
      <c r="P134" s="63"/>
      <c r="Q134" s="63"/>
      <c r="R134" s="40"/>
      <c r="S134" s="104"/>
      <c r="T134" s="105"/>
      <c r="U134" s="103"/>
      <c r="V134" s="100"/>
      <c r="W134" s="100"/>
      <c r="X134" s="63"/>
      <c r="Y134" s="63"/>
      <c r="Z134" s="63"/>
      <c r="AA134" s="40"/>
      <c r="AB134" s="104"/>
      <c r="AC134" s="105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  <c r="AU134" s="63"/>
      <c r="AV134" s="9"/>
    </row>
    <row r="135" spans="1:48" ht="14.25" customHeight="1" x14ac:dyDescent="0.3">
      <c r="A135" s="99"/>
      <c r="B135" s="100"/>
      <c r="C135" s="103"/>
      <c r="D135" s="100"/>
      <c r="E135" s="100"/>
      <c r="F135" s="63"/>
      <c r="G135" s="63"/>
      <c r="H135" s="63"/>
      <c r="I135" s="40"/>
      <c r="J135" s="104"/>
      <c r="K135" s="105"/>
      <c r="L135" s="103"/>
      <c r="M135" s="100"/>
      <c r="N135" s="100"/>
      <c r="O135" s="63"/>
      <c r="P135" s="63"/>
      <c r="Q135" s="63"/>
      <c r="R135" s="40"/>
      <c r="S135" s="104"/>
      <c r="T135" s="105"/>
      <c r="U135" s="103"/>
      <c r="V135" s="100"/>
      <c r="W135" s="100"/>
      <c r="X135" s="63"/>
      <c r="Y135" s="63"/>
      <c r="Z135" s="63"/>
      <c r="AA135" s="40"/>
      <c r="AB135" s="104"/>
      <c r="AC135" s="105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  <c r="AU135" s="63"/>
      <c r="AV135" s="9"/>
    </row>
    <row r="136" spans="1:48" ht="14.25" customHeight="1" x14ac:dyDescent="0.3">
      <c r="A136" s="99"/>
      <c r="B136" s="100"/>
      <c r="C136" s="103"/>
      <c r="D136" s="100"/>
      <c r="E136" s="100"/>
      <c r="F136" s="63"/>
      <c r="G136" s="63"/>
      <c r="H136" s="63"/>
      <c r="I136" s="40"/>
      <c r="J136" s="104"/>
      <c r="K136" s="105"/>
      <c r="L136" s="103"/>
      <c r="M136" s="100"/>
      <c r="N136" s="100"/>
      <c r="O136" s="63"/>
      <c r="P136" s="63"/>
      <c r="Q136" s="63"/>
      <c r="R136" s="40"/>
      <c r="S136" s="104"/>
      <c r="T136" s="105"/>
      <c r="U136" s="103"/>
      <c r="V136" s="100"/>
      <c r="W136" s="100"/>
      <c r="X136" s="63"/>
      <c r="Y136" s="63"/>
      <c r="Z136" s="63"/>
      <c r="AA136" s="40"/>
      <c r="AB136" s="104"/>
      <c r="AC136" s="105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3"/>
      <c r="AO136" s="63"/>
      <c r="AP136" s="63"/>
      <c r="AQ136" s="63"/>
      <c r="AR136" s="63"/>
      <c r="AS136" s="63"/>
      <c r="AT136" s="63"/>
      <c r="AU136" s="63"/>
      <c r="AV136" s="9"/>
    </row>
    <row r="137" spans="1:48" ht="14.25" customHeight="1" x14ac:dyDescent="0.3">
      <c r="A137" s="99"/>
      <c r="B137" s="100"/>
      <c r="C137" s="103"/>
      <c r="D137" s="100"/>
      <c r="E137" s="100"/>
      <c r="F137" s="63"/>
      <c r="G137" s="63"/>
      <c r="H137" s="63"/>
      <c r="I137" s="40"/>
      <c r="J137" s="104"/>
      <c r="K137" s="105"/>
      <c r="L137" s="103"/>
      <c r="M137" s="100"/>
      <c r="N137" s="100"/>
      <c r="O137" s="63"/>
      <c r="P137" s="63"/>
      <c r="Q137" s="63"/>
      <c r="R137" s="40"/>
      <c r="S137" s="104"/>
      <c r="T137" s="105"/>
      <c r="U137" s="103"/>
      <c r="V137" s="100"/>
      <c r="W137" s="100"/>
      <c r="X137" s="63"/>
      <c r="Y137" s="63"/>
      <c r="Z137" s="63"/>
      <c r="AA137" s="40"/>
      <c r="AB137" s="104"/>
      <c r="AC137" s="105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3"/>
      <c r="AO137" s="63"/>
      <c r="AP137" s="63"/>
      <c r="AQ137" s="63"/>
      <c r="AR137" s="63"/>
      <c r="AS137" s="63"/>
      <c r="AT137" s="63"/>
      <c r="AU137" s="63"/>
      <c r="AV137" s="9"/>
    </row>
    <row r="138" spans="1:48" ht="14.25" customHeight="1" x14ac:dyDescent="0.3">
      <c r="A138" s="99"/>
      <c r="B138" s="100"/>
      <c r="C138" s="103"/>
      <c r="D138" s="100"/>
      <c r="E138" s="100"/>
      <c r="F138" s="63"/>
      <c r="G138" s="63"/>
      <c r="H138" s="63"/>
      <c r="I138" s="40"/>
      <c r="J138" s="104"/>
      <c r="K138" s="105"/>
      <c r="L138" s="103"/>
      <c r="M138" s="100"/>
      <c r="N138" s="100"/>
      <c r="O138" s="63"/>
      <c r="P138" s="63"/>
      <c r="Q138" s="63"/>
      <c r="R138" s="40"/>
      <c r="S138" s="104"/>
      <c r="T138" s="105"/>
      <c r="U138" s="103"/>
      <c r="V138" s="100"/>
      <c r="W138" s="100"/>
      <c r="X138" s="63"/>
      <c r="Y138" s="63"/>
      <c r="Z138" s="63"/>
      <c r="AA138" s="40"/>
      <c r="AB138" s="104"/>
      <c r="AC138" s="105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  <c r="AU138" s="63"/>
      <c r="AV138" s="9"/>
    </row>
    <row r="139" spans="1:48" ht="14.25" customHeight="1" x14ac:dyDescent="0.3">
      <c r="A139" s="99"/>
      <c r="B139" s="100"/>
      <c r="C139" s="103"/>
      <c r="D139" s="100"/>
      <c r="E139" s="100"/>
      <c r="F139" s="63"/>
      <c r="G139" s="63"/>
      <c r="H139" s="63"/>
      <c r="I139" s="40"/>
      <c r="J139" s="104"/>
      <c r="K139" s="105"/>
      <c r="L139" s="103"/>
      <c r="M139" s="100"/>
      <c r="N139" s="100"/>
      <c r="O139" s="63"/>
      <c r="P139" s="63"/>
      <c r="Q139" s="63"/>
      <c r="R139" s="40"/>
      <c r="S139" s="104"/>
      <c r="T139" s="105"/>
      <c r="U139" s="103"/>
      <c r="V139" s="100"/>
      <c r="W139" s="100"/>
      <c r="X139" s="63"/>
      <c r="Y139" s="63"/>
      <c r="Z139" s="63"/>
      <c r="AA139" s="40"/>
      <c r="AB139" s="104"/>
      <c r="AC139" s="105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  <c r="AU139" s="63"/>
      <c r="AV139" s="9"/>
    </row>
    <row r="140" spans="1:48" ht="14.25" customHeight="1" x14ac:dyDescent="0.3">
      <c r="A140" s="99"/>
      <c r="B140" s="100"/>
      <c r="C140" s="103"/>
      <c r="D140" s="100"/>
      <c r="E140" s="100"/>
      <c r="F140" s="63"/>
      <c r="G140" s="63"/>
      <c r="H140" s="63"/>
      <c r="I140" s="40"/>
      <c r="J140" s="104"/>
      <c r="K140" s="105"/>
      <c r="L140" s="103"/>
      <c r="M140" s="100"/>
      <c r="N140" s="100"/>
      <c r="O140" s="63"/>
      <c r="P140" s="63"/>
      <c r="Q140" s="63"/>
      <c r="R140" s="40"/>
      <c r="S140" s="104"/>
      <c r="T140" s="105"/>
      <c r="U140" s="103"/>
      <c r="V140" s="100"/>
      <c r="W140" s="100"/>
      <c r="X140" s="63"/>
      <c r="Y140" s="63"/>
      <c r="Z140" s="63"/>
      <c r="AA140" s="40"/>
      <c r="AB140" s="104"/>
      <c r="AC140" s="105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63"/>
      <c r="AV140" s="9"/>
    </row>
    <row r="141" spans="1:48" ht="14.25" customHeight="1" x14ac:dyDescent="0.3">
      <c r="A141" s="99"/>
      <c r="B141" s="100"/>
      <c r="C141" s="103"/>
      <c r="D141" s="100"/>
      <c r="E141" s="100"/>
      <c r="F141" s="63"/>
      <c r="G141" s="63"/>
      <c r="H141" s="63"/>
      <c r="I141" s="40"/>
      <c r="J141" s="104"/>
      <c r="K141" s="105"/>
      <c r="L141" s="103"/>
      <c r="M141" s="100"/>
      <c r="N141" s="100"/>
      <c r="O141" s="63"/>
      <c r="P141" s="63"/>
      <c r="Q141" s="63"/>
      <c r="R141" s="40"/>
      <c r="S141" s="104"/>
      <c r="T141" s="105"/>
      <c r="U141" s="103"/>
      <c r="V141" s="100"/>
      <c r="W141" s="100"/>
      <c r="X141" s="63"/>
      <c r="Y141" s="63"/>
      <c r="Z141" s="63"/>
      <c r="AA141" s="40"/>
      <c r="AB141" s="104"/>
      <c r="AC141" s="105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63"/>
      <c r="AV141" s="9"/>
    </row>
    <row r="142" spans="1:48" ht="14.25" customHeight="1" x14ac:dyDescent="0.3">
      <c r="A142" s="99"/>
      <c r="B142" s="100"/>
      <c r="C142" s="103"/>
      <c r="D142" s="100"/>
      <c r="E142" s="100"/>
      <c r="F142" s="63"/>
      <c r="G142" s="63"/>
      <c r="H142" s="63"/>
      <c r="I142" s="40"/>
      <c r="J142" s="104"/>
      <c r="K142" s="105"/>
      <c r="L142" s="103"/>
      <c r="M142" s="100"/>
      <c r="N142" s="100"/>
      <c r="O142" s="63"/>
      <c r="P142" s="63"/>
      <c r="Q142" s="63"/>
      <c r="R142" s="40"/>
      <c r="S142" s="104"/>
      <c r="T142" s="105"/>
      <c r="U142" s="103"/>
      <c r="V142" s="100"/>
      <c r="W142" s="100"/>
      <c r="X142" s="63"/>
      <c r="Y142" s="63"/>
      <c r="Z142" s="63"/>
      <c r="AA142" s="40"/>
      <c r="AB142" s="104"/>
      <c r="AC142" s="105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63"/>
      <c r="AV142" s="9"/>
    </row>
    <row r="143" spans="1:48" ht="14.25" customHeight="1" x14ac:dyDescent="0.3">
      <c r="A143" s="99"/>
      <c r="B143" s="100"/>
      <c r="C143" s="103"/>
      <c r="D143" s="100"/>
      <c r="E143" s="100"/>
      <c r="F143" s="63"/>
      <c r="G143" s="63"/>
      <c r="H143" s="63"/>
      <c r="I143" s="40"/>
      <c r="J143" s="104"/>
      <c r="K143" s="105"/>
      <c r="L143" s="103"/>
      <c r="M143" s="100"/>
      <c r="N143" s="100"/>
      <c r="O143" s="63"/>
      <c r="P143" s="63"/>
      <c r="Q143" s="63"/>
      <c r="R143" s="40"/>
      <c r="S143" s="104"/>
      <c r="T143" s="105"/>
      <c r="U143" s="103"/>
      <c r="V143" s="100"/>
      <c r="W143" s="100"/>
      <c r="X143" s="63"/>
      <c r="Y143" s="63"/>
      <c r="Z143" s="63"/>
      <c r="AA143" s="40"/>
      <c r="AB143" s="104"/>
      <c r="AC143" s="105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3"/>
      <c r="AO143" s="63"/>
      <c r="AP143" s="63"/>
      <c r="AQ143" s="63"/>
      <c r="AR143" s="63"/>
      <c r="AS143" s="63"/>
      <c r="AT143" s="63"/>
      <c r="AU143" s="63"/>
      <c r="AV143" s="9"/>
    </row>
    <row r="144" spans="1:48" ht="14.25" customHeight="1" x14ac:dyDescent="0.3">
      <c r="A144" s="99"/>
      <c r="B144" s="100"/>
      <c r="C144" s="103"/>
      <c r="D144" s="100"/>
      <c r="E144" s="100"/>
      <c r="F144" s="63"/>
      <c r="G144" s="63"/>
      <c r="H144" s="63"/>
      <c r="I144" s="40"/>
      <c r="J144" s="104"/>
      <c r="K144" s="105"/>
      <c r="L144" s="103"/>
      <c r="M144" s="100"/>
      <c r="N144" s="100"/>
      <c r="O144" s="63"/>
      <c r="P144" s="63"/>
      <c r="Q144" s="63"/>
      <c r="R144" s="40"/>
      <c r="S144" s="104"/>
      <c r="T144" s="105"/>
      <c r="U144" s="103"/>
      <c r="V144" s="100"/>
      <c r="W144" s="100"/>
      <c r="X144" s="63"/>
      <c r="Y144" s="63"/>
      <c r="Z144" s="63"/>
      <c r="AA144" s="40"/>
      <c r="AB144" s="104"/>
      <c r="AC144" s="105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9"/>
    </row>
    <row r="145" spans="1:48" ht="14.25" customHeight="1" x14ac:dyDescent="0.3">
      <c r="A145" s="99"/>
      <c r="B145" s="100"/>
      <c r="C145" s="103"/>
      <c r="D145" s="100"/>
      <c r="E145" s="100"/>
      <c r="F145" s="63"/>
      <c r="G145" s="63"/>
      <c r="H145" s="63"/>
      <c r="I145" s="40"/>
      <c r="J145" s="104"/>
      <c r="K145" s="105"/>
      <c r="L145" s="103"/>
      <c r="M145" s="100"/>
      <c r="N145" s="100"/>
      <c r="O145" s="63"/>
      <c r="P145" s="63"/>
      <c r="Q145" s="63"/>
      <c r="R145" s="40"/>
      <c r="S145" s="104"/>
      <c r="T145" s="105"/>
      <c r="U145" s="103"/>
      <c r="V145" s="100"/>
      <c r="W145" s="100"/>
      <c r="X145" s="63"/>
      <c r="Y145" s="63"/>
      <c r="Z145" s="63"/>
      <c r="AA145" s="40"/>
      <c r="AB145" s="104"/>
      <c r="AC145" s="105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  <c r="AU145" s="63"/>
      <c r="AV145" s="9"/>
    </row>
    <row r="146" spans="1:48" ht="14.25" customHeight="1" x14ac:dyDescent="0.3">
      <c r="A146" s="99"/>
      <c r="B146" s="100"/>
      <c r="C146" s="103"/>
      <c r="D146" s="100"/>
      <c r="E146" s="100"/>
      <c r="F146" s="63"/>
      <c r="G146" s="63"/>
      <c r="H146" s="63"/>
      <c r="I146" s="40"/>
      <c r="J146" s="104"/>
      <c r="K146" s="105"/>
      <c r="L146" s="103"/>
      <c r="M146" s="100"/>
      <c r="N146" s="100"/>
      <c r="O146" s="63"/>
      <c r="P146" s="63"/>
      <c r="Q146" s="63"/>
      <c r="R146" s="40"/>
      <c r="S146" s="104"/>
      <c r="T146" s="105"/>
      <c r="U146" s="103"/>
      <c r="V146" s="100"/>
      <c r="W146" s="100"/>
      <c r="X146" s="63"/>
      <c r="Y146" s="63"/>
      <c r="Z146" s="63"/>
      <c r="AA146" s="40"/>
      <c r="AB146" s="104"/>
      <c r="AC146" s="105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3"/>
      <c r="AO146" s="63"/>
      <c r="AP146" s="63"/>
      <c r="AQ146" s="63"/>
      <c r="AR146" s="63"/>
      <c r="AS146" s="63"/>
      <c r="AT146" s="63"/>
      <c r="AU146" s="63"/>
      <c r="AV146" s="9"/>
    </row>
    <row r="147" spans="1:48" ht="14.25" customHeight="1" x14ac:dyDescent="0.3">
      <c r="A147" s="99"/>
      <c r="B147" s="100"/>
      <c r="C147" s="103"/>
      <c r="D147" s="100"/>
      <c r="E147" s="100"/>
      <c r="F147" s="63"/>
      <c r="G147" s="63"/>
      <c r="H147" s="63"/>
      <c r="I147" s="40"/>
      <c r="J147" s="104"/>
      <c r="K147" s="105"/>
      <c r="L147" s="103"/>
      <c r="M147" s="100"/>
      <c r="N147" s="100"/>
      <c r="O147" s="63"/>
      <c r="P147" s="63"/>
      <c r="Q147" s="63"/>
      <c r="R147" s="40"/>
      <c r="S147" s="104"/>
      <c r="T147" s="105"/>
      <c r="U147" s="103"/>
      <c r="V147" s="100"/>
      <c r="W147" s="100"/>
      <c r="X147" s="63"/>
      <c r="Y147" s="63"/>
      <c r="Z147" s="63"/>
      <c r="AA147" s="40"/>
      <c r="AB147" s="104"/>
      <c r="AC147" s="105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3"/>
      <c r="AO147" s="63"/>
      <c r="AP147" s="63"/>
      <c r="AQ147" s="63"/>
      <c r="AR147" s="63"/>
      <c r="AS147" s="63"/>
      <c r="AT147" s="63"/>
      <c r="AU147" s="63"/>
      <c r="AV147" s="9"/>
    </row>
    <row r="148" spans="1:48" ht="14.25" customHeight="1" x14ac:dyDescent="0.3">
      <c r="A148" s="99"/>
      <c r="B148" s="100"/>
      <c r="C148" s="103"/>
      <c r="D148" s="100"/>
      <c r="E148" s="100"/>
      <c r="F148" s="63"/>
      <c r="G148" s="63"/>
      <c r="H148" s="63"/>
      <c r="I148" s="40"/>
      <c r="J148" s="104"/>
      <c r="K148" s="105"/>
      <c r="L148" s="103"/>
      <c r="M148" s="100"/>
      <c r="N148" s="100"/>
      <c r="O148" s="63"/>
      <c r="P148" s="63"/>
      <c r="Q148" s="63"/>
      <c r="R148" s="40"/>
      <c r="S148" s="104"/>
      <c r="T148" s="105"/>
      <c r="U148" s="103"/>
      <c r="V148" s="100"/>
      <c r="W148" s="100"/>
      <c r="X148" s="63"/>
      <c r="Y148" s="63"/>
      <c r="Z148" s="63"/>
      <c r="AA148" s="40"/>
      <c r="AB148" s="104"/>
      <c r="AC148" s="105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3"/>
      <c r="AO148" s="63"/>
      <c r="AP148" s="63"/>
      <c r="AQ148" s="63"/>
      <c r="AR148" s="63"/>
      <c r="AS148" s="63"/>
      <c r="AT148" s="63"/>
      <c r="AU148" s="63"/>
      <c r="AV148" s="9"/>
    </row>
    <row r="149" spans="1:48" ht="14.25" customHeight="1" x14ac:dyDescent="0.3">
      <c r="A149" s="99"/>
      <c r="B149" s="100"/>
      <c r="C149" s="103"/>
      <c r="D149" s="100"/>
      <c r="E149" s="100"/>
      <c r="F149" s="63"/>
      <c r="G149" s="63"/>
      <c r="H149" s="63"/>
      <c r="I149" s="40"/>
      <c r="J149" s="104"/>
      <c r="K149" s="105"/>
      <c r="L149" s="103"/>
      <c r="M149" s="100"/>
      <c r="N149" s="100"/>
      <c r="O149" s="63"/>
      <c r="P149" s="63"/>
      <c r="Q149" s="63"/>
      <c r="R149" s="40"/>
      <c r="S149" s="104"/>
      <c r="T149" s="105"/>
      <c r="U149" s="103"/>
      <c r="V149" s="100"/>
      <c r="W149" s="100"/>
      <c r="X149" s="63"/>
      <c r="Y149" s="63"/>
      <c r="Z149" s="63"/>
      <c r="AA149" s="40"/>
      <c r="AB149" s="104"/>
      <c r="AC149" s="105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3"/>
      <c r="AO149" s="63"/>
      <c r="AP149" s="63"/>
      <c r="AQ149" s="63"/>
      <c r="AR149" s="63"/>
      <c r="AS149" s="63"/>
      <c r="AT149" s="63"/>
      <c r="AU149" s="63"/>
      <c r="AV149" s="9"/>
    </row>
    <row r="150" spans="1:48" ht="14.25" customHeight="1" x14ac:dyDescent="0.3">
      <c r="A150" s="99"/>
      <c r="B150" s="100"/>
      <c r="C150" s="103"/>
      <c r="D150" s="100"/>
      <c r="E150" s="100"/>
      <c r="F150" s="63"/>
      <c r="G150" s="63"/>
      <c r="H150" s="63"/>
      <c r="I150" s="40"/>
      <c r="J150" s="104"/>
      <c r="K150" s="105"/>
      <c r="L150" s="103"/>
      <c r="M150" s="100"/>
      <c r="N150" s="100"/>
      <c r="O150" s="63"/>
      <c r="P150" s="63"/>
      <c r="Q150" s="63"/>
      <c r="R150" s="40"/>
      <c r="S150" s="104"/>
      <c r="T150" s="105"/>
      <c r="U150" s="103"/>
      <c r="V150" s="100"/>
      <c r="W150" s="100"/>
      <c r="X150" s="63"/>
      <c r="Y150" s="63"/>
      <c r="Z150" s="63"/>
      <c r="AA150" s="40"/>
      <c r="AB150" s="104"/>
      <c r="AC150" s="105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9"/>
    </row>
    <row r="151" spans="1:48" ht="14.25" customHeight="1" x14ac:dyDescent="0.3">
      <c r="A151" s="99"/>
      <c r="B151" s="100"/>
      <c r="C151" s="103"/>
      <c r="D151" s="100"/>
      <c r="E151" s="100"/>
      <c r="F151" s="63"/>
      <c r="G151" s="63"/>
      <c r="H151" s="63"/>
      <c r="I151" s="40"/>
      <c r="J151" s="104"/>
      <c r="K151" s="105"/>
      <c r="L151" s="103"/>
      <c r="M151" s="100"/>
      <c r="N151" s="100"/>
      <c r="O151" s="63"/>
      <c r="P151" s="63"/>
      <c r="Q151" s="63"/>
      <c r="R151" s="40"/>
      <c r="S151" s="104"/>
      <c r="T151" s="105"/>
      <c r="U151" s="103"/>
      <c r="V151" s="100"/>
      <c r="W151" s="100"/>
      <c r="X151" s="63"/>
      <c r="Y151" s="63"/>
      <c r="Z151" s="63"/>
      <c r="AA151" s="40"/>
      <c r="AB151" s="104"/>
      <c r="AC151" s="105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3"/>
      <c r="AS151" s="63"/>
      <c r="AT151" s="63"/>
      <c r="AU151" s="63"/>
      <c r="AV151" s="9"/>
    </row>
    <row r="152" spans="1:48" ht="14.25" customHeight="1" x14ac:dyDescent="0.3">
      <c r="A152" s="99"/>
      <c r="B152" s="100"/>
      <c r="C152" s="103"/>
      <c r="D152" s="100"/>
      <c r="E152" s="100"/>
      <c r="F152" s="63"/>
      <c r="G152" s="63"/>
      <c r="H152" s="63"/>
      <c r="I152" s="40"/>
      <c r="J152" s="104"/>
      <c r="K152" s="105"/>
      <c r="L152" s="103"/>
      <c r="M152" s="100"/>
      <c r="N152" s="100"/>
      <c r="O152" s="63"/>
      <c r="P152" s="63"/>
      <c r="Q152" s="63"/>
      <c r="R152" s="40"/>
      <c r="S152" s="104"/>
      <c r="T152" s="105"/>
      <c r="U152" s="103"/>
      <c r="V152" s="100"/>
      <c r="W152" s="100"/>
      <c r="X152" s="63"/>
      <c r="Y152" s="63"/>
      <c r="Z152" s="63"/>
      <c r="AA152" s="40"/>
      <c r="AB152" s="104"/>
      <c r="AC152" s="105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3"/>
      <c r="AS152" s="63"/>
      <c r="AT152" s="63"/>
      <c r="AU152" s="63"/>
      <c r="AV152" s="9"/>
    </row>
    <row r="153" spans="1:48" ht="14.25" customHeight="1" x14ac:dyDescent="0.3">
      <c r="A153" s="99"/>
      <c r="B153" s="100"/>
      <c r="C153" s="103"/>
      <c r="D153" s="100"/>
      <c r="E153" s="100"/>
      <c r="F153" s="63"/>
      <c r="G153" s="63"/>
      <c r="H153" s="63"/>
      <c r="I153" s="40"/>
      <c r="J153" s="104"/>
      <c r="K153" s="105"/>
      <c r="L153" s="103"/>
      <c r="M153" s="100"/>
      <c r="N153" s="100"/>
      <c r="O153" s="63"/>
      <c r="P153" s="63"/>
      <c r="Q153" s="63"/>
      <c r="R153" s="40"/>
      <c r="S153" s="104"/>
      <c r="T153" s="105"/>
      <c r="U153" s="103"/>
      <c r="V153" s="100"/>
      <c r="W153" s="100"/>
      <c r="X153" s="63"/>
      <c r="Y153" s="63"/>
      <c r="Z153" s="63"/>
      <c r="AA153" s="40"/>
      <c r="AB153" s="104"/>
      <c r="AC153" s="105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3"/>
      <c r="AS153" s="63"/>
      <c r="AT153" s="63"/>
      <c r="AU153" s="63"/>
      <c r="AV153" s="9"/>
    </row>
    <row r="154" spans="1:48" ht="14.25" customHeight="1" x14ac:dyDescent="0.3">
      <c r="A154" s="99"/>
      <c r="B154" s="100"/>
      <c r="C154" s="103"/>
      <c r="D154" s="100"/>
      <c r="E154" s="100"/>
      <c r="F154" s="63"/>
      <c r="G154" s="63"/>
      <c r="H154" s="63"/>
      <c r="I154" s="40"/>
      <c r="J154" s="104"/>
      <c r="K154" s="105"/>
      <c r="L154" s="103"/>
      <c r="M154" s="100"/>
      <c r="N154" s="100"/>
      <c r="O154" s="63"/>
      <c r="P154" s="63"/>
      <c r="Q154" s="63"/>
      <c r="R154" s="40"/>
      <c r="S154" s="104"/>
      <c r="T154" s="105"/>
      <c r="U154" s="103"/>
      <c r="V154" s="100"/>
      <c r="W154" s="100"/>
      <c r="X154" s="63"/>
      <c r="Y154" s="63"/>
      <c r="Z154" s="63"/>
      <c r="AA154" s="40"/>
      <c r="AB154" s="104"/>
      <c r="AC154" s="105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  <c r="AU154" s="63"/>
      <c r="AV154" s="9"/>
    </row>
    <row r="155" spans="1:48" ht="14.25" customHeight="1" x14ac:dyDescent="0.3">
      <c r="A155" s="99"/>
      <c r="B155" s="100"/>
      <c r="C155" s="103"/>
      <c r="D155" s="100"/>
      <c r="E155" s="100"/>
      <c r="F155" s="63"/>
      <c r="G155" s="63"/>
      <c r="H155" s="63"/>
      <c r="I155" s="40"/>
      <c r="J155" s="104"/>
      <c r="K155" s="105"/>
      <c r="L155" s="103"/>
      <c r="M155" s="100"/>
      <c r="N155" s="100"/>
      <c r="O155" s="63"/>
      <c r="P155" s="63"/>
      <c r="Q155" s="63"/>
      <c r="R155" s="40"/>
      <c r="S155" s="104"/>
      <c r="T155" s="105"/>
      <c r="U155" s="103"/>
      <c r="V155" s="100"/>
      <c r="W155" s="100"/>
      <c r="X155" s="63"/>
      <c r="Y155" s="63"/>
      <c r="Z155" s="63"/>
      <c r="AA155" s="40"/>
      <c r="AB155" s="104"/>
      <c r="AC155" s="105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3"/>
      <c r="AS155" s="63"/>
      <c r="AT155" s="63"/>
      <c r="AU155" s="63"/>
      <c r="AV155" s="9"/>
    </row>
    <row r="156" spans="1:48" ht="14.25" customHeight="1" x14ac:dyDescent="0.3">
      <c r="A156" s="99"/>
      <c r="B156" s="100"/>
      <c r="C156" s="103"/>
      <c r="D156" s="100"/>
      <c r="E156" s="100"/>
      <c r="F156" s="63"/>
      <c r="G156" s="63"/>
      <c r="H156" s="63"/>
      <c r="I156" s="40"/>
      <c r="J156" s="104"/>
      <c r="K156" s="105"/>
      <c r="L156" s="103"/>
      <c r="M156" s="100"/>
      <c r="N156" s="100"/>
      <c r="O156" s="63"/>
      <c r="P156" s="63"/>
      <c r="Q156" s="63"/>
      <c r="R156" s="40"/>
      <c r="S156" s="104"/>
      <c r="T156" s="105"/>
      <c r="U156" s="103"/>
      <c r="V156" s="100"/>
      <c r="W156" s="100"/>
      <c r="X156" s="63"/>
      <c r="Y156" s="63"/>
      <c r="Z156" s="63"/>
      <c r="AA156" s="40"/>
      <c r="AB156" s="104"/>
      <c r="AC156" s="105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3"/>
      <c r="AS156" s="63"/>
      <c r="AT156" s="63"/>
      <c r="AU156" s="63"/>
      <c r="AV156" s="9"/>
    </row>
    <row r="157" spans="1:48" ht="14.25" customHeight="1" x14ac:dyDescent="0.3">
      <c r="A157" s="99"/>
      <c r="B157" s="100"/>
      <c r="C157" s="103"/>
      <c r="D157" s="100"/>
      <c r="E157" s="100"/>
      <c r="F157" s="63"/>
      <c r="G157" s="63"/>
      <c r="H157" s="63"/>
      <c r="I157" s="40"/>
      <c r="J157" s="104"/>
      <c r="K157" s="105"/>
      <c r="L157" s="103"/>
      <c r="M157" s="100"/>
      <c r="N157" s="100"/>
      <c r="O157" s="63"/>
      <c r="P157" s="63"/>
      <c r="Q157" s="63"/>
      <c r="R157" s="40"/>
      <c r="S157" s="104"/>
      <c r="T157" s="105"/>
      <c r="U157" s="103"/>
      <c r="V157" s="100"/>
      <c r="W157" s="100"/>
      <c r="X157" s="63"/>
      <c r="Y157" s="63"/>
      <c r="Z157" s="63"/>
      <c r="AA157" s="40"/>
      <c r="AB157" s="104"/>
      <c r="AC157" s="105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3"/>
      <c r="AO157" s="63"/>
      <c r="AP157" s="63"/>
      <c r="AQ157" s="63"/>
      <c r="AR157" s="63"/>
      <c r="AS157" s="63"/>
      <c r="AT157" s="63"/>
      <c r="AU157" s="63"/>
      <c r="AV157" s="9"/>
    </row>
    <row r="158" spans="1:48" ht="14.25" customHeight="1" x14ac:dyDescent="0.3">
      <c r="A158" s="99"/>
      <c r="B158" s="100"/>
      <c r="C158" s="103"/>
      <c r="D158" s="100"/>
      <c r="E158" s="100"/>
      <c r="F158" s="63"/>
      <c r="G158" s="63"/>
      <c r="H158" s="63"/>
      <c r="I158" s="40"/>
      <c r="J158" s="104"/>
      <c r="K158" s="105"/>
      <c r="L158" s="103"/>
      <c r="M158" s="100"/>
      <c r="N158" s="100"/>
      <c r="O158" s="63"/>
      <c r="P158" s="63"/>
      <c r="Q158" s="63"/>
      <c r="R158" s="40"/>
      <c r="S158" s="104"/>
      <c r="T158" s="105"/>
      <c r="U158" s="103"/>
      <c r="V158" s="100"/>
      <c r="W158" s="100"/>
      <c r="X158" s="63"/>
      <c r="Y158" s="63"/>
      <c r="Z158" s="63"/>
      <c r="AA158" s="40"/>
      <c r="AB158" s="104"/>
      <c r="AC158" s="105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9"/>
    </row>
    <row r="159" spans="1:48" ht="14.25" customHeight="1" x14ac:dyDescent="0.3">
      <c r="A159" s="99"/>
      <c r="B159" s="100"/>
      <c r="C159" s="103"/>
      <c r="D159" s="100"/>
      <c r="E159" s="100"/>
      <c r="F159" s="63"/>
      <c r="G159" s="63"/>
      <c r="H159" s="63"/>
      <c r="I159" s="40"/>
      <c r="J159" s="104"/>
      <c r="K159" s="105"/>
      <c r="L159" s="103"/>
      <c r="M159" s="100"/>
      <c r="N159" s="100"/>
      <c r="O159" s="63"/>
      <c r="P159" s="63"/>
      <c r="Q159" s="63"/>
      <c r="R159" s="40"/>
      <c r="S159" s="104"/>
      <c r="T159" s="105"/>
      <c r="U159" s="103"/>
      <c r="V159" s="100"/>
      <c r="W159" s="100"/>
      <c r="X159" s="63"/>
      <c r="Y159" s="63"/>
      <c r="Z159" s="63"/>
      <c r="AA159" s="40"/>
      <c r="AB159" s="104"/>
      <c r="AC159" s="105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  <c r="AU159" s="63"/>
      <c r="AV159" s="9"/>
    </row>
    <row r="160" spans="1:48" ht="14.25" customHeight="1" x14ac:dyDescent="0.3">
      <c r="A160" s="99"/>
      <c r="B160" s="100"/>
      <c r="C160" s="103"/>
      <c r="D160" s="100"/>
      <c r="E160" s="100"/>
      <c r="F160" s="63"/>
      <c r="G160" s="63"/>
      <c r="H160" s="63"/>
      <c r="I160" s="40"/>
      <c r="J160" s="104"/>
      <c r="K160" s="105"/>
      <c r="L160" s="103"/>
      <c r="M160" s="100"/>
      <c r="N160" s="100"/>
      <c r="O160" s="63"/>
      <c r="P160" s="63"/>
      <c r="Q160" s="63"/>
      <c r="R160" s="40"/>
      <c r="S160" s="104"/>
      <c r="T160" s="105"/>
      <c r="U160" s="103"/>
      <c r="V160" s="100"/>
      <c r="W160" s="100"/>
      <c r="X160" s="63"/>
      <c r="Y160" s="63"/>
      <c r="Z160" s="63"/>
      <c r="AA160" s="40"/>
      <c r="AB160" s="104"/>
      <c r="AC160" s="105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63"/>
      <c r="AQ160" s="63"/>
      <c r="AR160" s="63"/>
      <c r="AS160" s="63"/>
      <c r="AT160" s="63"/>
      <c r="AU160" s="63"/>
      <c r="AV160" s="9"/>
    </row>
    <row r="161" spans="1:48" ht="14.25" customHeight="1" x14ac:dyDescent="0.3">
      <c r="A161" s="99"/>
      <c r="B161" s="100"/>
      <c r="C161" s="103"/>
      <c r="D161" s="100"/>
      <c r="E161" s="100"/>
      <c r="F161" s="63"/>
      <c r="G161" s="63"/>
      <c r="H161" s="63"/>
      <c r="I161" s="40"/>
      <c r="J161" s="104"/>
      <c r="K161" s="105"/>
      <c r="L161" s="103"/>
      <c r="M161" s="100"/>
      <c r="N161" s="100"/>
      <c r="O161" s="63"/>
      <c r="P161" s="63"/>
      <c r="Q161" s="63"/>
      <c r="R161" s="40"/>
      <c r="S161" s="104"/>
      <c r="T161" s="105"/>
      <c r="U161" s="103"/>
      <c r="V161" s="100"/>
      <c r="W161" s="100"/>
      <c r="X161" s="63"/>
      <c r="Y161" s="63"/>
      <c r="Z161" s="63"/>
      <c r="AA161" s="40"/>
      <c r="AB161" s="104"/>
      <c r="AC161" s="105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3"/>
      <c r="AS161" s="63"/>
      <c r="AT161" s="63"/>
      <c r="AU161" s="63"/>
      <c r="AV161" s="9"/>
    </row>
    <row r="162" spans="1:48" ht="14.25" customHeight="1" x14ac:dyDescent="0.3">
      <c r="A162" s="99"/>
      <c r="B162" s="100"/>
      <c r="C162" s="103"/>
      <c r="D162" s="100"/>
      <c r="E162" s="100"/>
      <c r="F162" s="63"/>
      <c r="G162" s="63"/>
      <c r="H162" s="63"/>
      <c r="I162" s="40"/>
      <c r="J162" s="104"/>
      <c r="K162" s="105"/>
      <c r="L162" s="103"/>
      <c r="M162" s="100"/>
      <c r="N162" s="100"/>
      <c r="O162" s="63"/>
      <c r="P162" s="63"/>
      <c r="Q162" s="63"/>
      <c r="R162" s="40"/>
      <c r="S162" s="104"/>
      <c r="T162" s="105"/>
      <c r="U162" s="103"/>
      <c r="V162" s="100"/>
      <c r="W162" s="100"/>
      <c r="X162" s="63"/>
      <c r="Y162" s="63"/>
      <c r="Z162" s="63"/>
      <c r="AA162" s="40"/>
      <c r="AB162" s="104"/>
      <c r="AC162" s="105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3"/>
      <c r="AS162" s="63"/>
      <c r="AT162" s="63"/>
      <c r="AU162" s="63"/>
      <c r="AV162" s="9"/>
    </row>
    <row r="163" spans="1:48" ht="14.25" customHeight="1" x14ac:dyDescent="0.3">
      <c r="A163" s="99"/>
      <c r="B163" s="100"/>
      <c r="C163" s="103"/>
      <c r="D163" s="100"/>
      <c r="E163" s="100"/>
      <c r="F163" s="63"/>
      <c r="G163" s="63"/>
      <c r="H163" s="63"/>
      <c r="I163" s="40"/>
      <c r="J163" s="104"/>
      <c r="K163" s="105"/>
      <c r="L163" s="103"/>
      <c r="M163" s="100"/>
      <c r="N163" s="100"/>
      <c r="O163" s="63"/>
      <c r="P163" s="63"/>
      <c r="Q163" s="63"/>
      <c r="R163" s="40"/>
      <c r="S163" s="104"/>
      <c r="T163" s="105"/>
      <c r="U163" s="103"/>
      <c r="V163" s="100"/>
      <c r="W163" s="100"/>
      <c r="X163" s="63"/>
      <c r="Y163" s="63"/>
      <c r="Z163" s="63"/>
      <c r="AA163" s="40"/>
      <c r="AB163" s="104"/>
      <c r="AC163" s="105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3"/>
      <c r="AO163" s="63"/>
      <c r="AP163" s="63"/>
      <c r="AQ163" s="63"/>
      <c r="AR163" s="63"/>
      <c r="AS163" s="63"/>
      <c r="AT163" s="63"/>
      <c r="AU163" s="63"/>
      <c r="AV163" s="9"/>
    </row>
    <row r="164" spans="1:48" ht="14.25" customHeight="1" x14ac:dyDescent="0.3">
      <c r="A164" s="99"/>
      <c r="B164" s="100"/>
      <c r="C164" s="103"/>
      <c r="D164" s="100"/>
      <c r="E164" s="100"/>
      <c r="F164" s="63"/>
      <c r="G164" s="63"/>
      <c r="H164" s="63"/>
      <c r="I164" s="40"/>
      <c r="J164" s="104"/>
      <c r="K164" s="105"/>
      <c r="L164" s="103"/>
      <c r="M164" s="100"/>
      <c r="N164" s="100"/>
      <c r="O164" s="63"/>
      <c r="P164" s="63"/>
      <c r="Q164" s="63"/>
      <c r="R164" s="40"/>
      <c r="S164" s="104"/>
      <c r="T164" s="105"/>
      <c r="U164" s="103"/>
      <c r="V164" s="100"/>
      <c r="W164" s="100"/>
      <c r="X164" s="63"/>
      <c r="Y164" s="63"/>
      <c r="Z164" s="63"/>
      <c r="AA164" s="40"/>
      <c r="AB164" s="104"/>
      <c r="AC164" s="105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3"/>
      <c r="AO164" s="63"/>
      <c r="AP164" s="63"/>
      <c r="AQ164" s="63"/>
      <c r="AR164" s="63"/>
      <c r="AS164" s="63"/>
      <c r="AT164" s="63"/>
      <c r="AU164" s="63"/>
      <c r="AV164" s="9"/>
    </row>
    <row r="165" spans="1:48" ht="14.25" customHeight="1" x14ac:dyDescent="0.3">
      <c r="A165" s="99"/>
      <c r="B165" s="100"/>
      <c r="C165" s="103"/>
      <c r="D165" s="100"/>
      <c r="E165" s="100"/>
      <c r="F165" s="63"/>
      <c r="G165" s="63"/>
      <c r="H165" s="63"/>
      <c r="I165" s="40"/>
      <c r="J165" s="104"/>
      <c r="K165" s="105"/>
      <c r="L165" s="103"/>
      <c r="M165" s="100"/>
      <c r="N165" s="100"/>
      <c r="O165" s="63"/>
      <c r="P165" s="63"/>
      <c r="Q165" s="63"/>
      <c r="R165" s="40"/>
      <c r="S165" s="104"/>
      <c r="T165" s="105"/>
      <c r="U165" s="103"/>
      <c r="V165" s="100"/>
      <c r="W165" s="100"/>
      <c r="X165" s="63"/>
      <c r="Y165" s="63"/>
      <c r="Z165" s="63"/>
      <c r="AA165" s="40"/>
      <c r="AB165" s="104"/>
      <c r="AC165" s="105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3"/>
      <c r="AO165" s="63"/>
      <c r="AP165" s="63"/>
      <c r="AQ165" s="63"/>
      <c r="AR165" s="63"/>
      <c r="AS165" s="63"/>
      <c r="AT165" s="63"/>
      <c r="AU165" s="63"/>
      <c r="AV165" s="9"/>
    </row>
    <row r="166" spans="1:48" ht="14.25" customHeight="1" x14ac:dyDescent="0.3">
      <c r="A166" s="99"/>
      <c r="B166" s="100"/>
      <c r="C166" s="103"/>
      <c r="D166" s="100"/>
      <c r="E166" s="100"/>
      <c r="F166" s="63"/>
      <c r="G166" s="63"/>
      <c r="H166" s="63"/>
      <c r="I166" s="40"/>
      <c r="J166" s="104"/>
      <c r="K166" s="105"/>
      <c r="L166" s="103"/>
      <c r="M166" s="100"/>
      <c r="N166" s="100"/>
      <c r="O166" s="63"/>
      <c r="P166" s="63"/>
      <c r="Q166" s="63"/>
      <c r="R166" s="40"/>
      <c r="S166" s="104"/>
      <c r="T166" s="105"/>
      <c r="U166" s="103"/>
      <c r="V166" s="100"/>
      <c r="W166" s="100"/>
      <c r="X166" s="63"/>
      <c r="Y166" s="63"/>
      <c r="Z166" s="63"/>
      <c r="AA166" s="40"/>
      <c r="AB166" s="104"/>
      <c r="AC166" s="105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3"/>
      <c r="AO166" s="63"/>
      <c r="AP166" s="63"/>
      <c r="AQ166" s="63"/>
      <c r="AR166" s="63"/>
      <c r="AS166" s="63"/>
      <c r="AT166" s="63"/>
      <c r="AU166" s="63"/>
      <c r="AV166" s="9"/>
    </row>
    <row r="167" spans="1:48" ht="14.25" customHeight="1" x14ac:dyDescent="0.3">
      <c r="A167" s="99"/>
      <c r="B167" s="100"/>
      <c r="C167" s="103"/>
      <c r="D167" s="100"/>
      <c r="E167" s="100"/>
      <c r="F167" s="63"/>
      <c r="G167" s="63"/>
      <c r="H167" s="63"/>
      <c r="I167" s="40"/>
      <c r="J167" s="104"/>
      <c r="K167" s="105"/>
      <c r="L167" s="103"/>
      <c r="M167" s="100"/>
      <c r="N167" s="100"/>
      <c r="O167" s="63"/>
      <c r="P167" s="63"/>
      <c r="Q167" s="63"/>
      <c r="R167" s="40"/>
      <c r="S167" s="104"/>
      <c r="T167" s="105"/>
      <c r="U167" s="103"/>
      <c r="V167" s="100"/>
      <c r="W167" s="100"/>
      <c r="X167" s="63"/>
      <c r="Y167" s="63"/>
      <c r="Z167" s="63"/>
      <c r="AA167" s="40"/>
      <c r="AB167" s="104"/>
      <c r="AC167" s="105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3"/>
      <c r="AO167" s="63"/>
      <c r="AP167" s="63"/>
      <c r="AQ167" s="63"/>
      <c r="AR167" s="63"/>
      <c r="AS167" s="63"/>
      <c r="AT167" s="63"/>
      <c r="AU167" s="63"/>
      <c r="AV167" s="9"/>
    </row>
    <row r="168" spans="1:48" ht="14.25" customHeight="1" x14ac:dyDescent="0.3">
      <c r="A168" s="99"/>
      <c r="B168" s="100"/>
      <c r="C168" s="103"/>
      <c r="D168" s="100"/>
      <c r="E168" s="100"/>
      <c r="F168" s="63"/>
      <c r="G168" s="63"/>
      <c r="H168" s="63"/>
      <c r="I168" s="40"/>
      <c r="J168" s="104"/>
      <c r="K168" s="105"/>
      <c r="L168" s="103"/>
      <c r="M168" s="100"/>
      <c r="N168" s="100"/>
      <c r="O168" s="63"/>
      <c r="P168" s="63"/>
      <c r="Q168" s="63"/>
      <c r="R168" s="40"/>
      <c r="S168" s="104"/>
      <c r="T168" s="105"/>
      <c r="U168" s="103"/>
      <c r="V168" s="100"/>
      <c r="W168" s="100"/>
      <c r="X168" s="63"/>
      <c r="Y168" s="63"/>
      <c r="Z168" s="63"/>
      <c r="AA168" s="40"/>
      <c r="AB168" s="104"/>
      <c r="AC168" s="105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3"/>
      <c r="AO168" s="63"/>
      <c r="AP168" s="63"/>
      <c r="AQ168" s="63"/>
      <c r="AR168" s="63"/>
      <c r="AS168" s="63"/>
      <c r="AT168" s="63"/>
      <c r="AU168" s="63"/>
      <c r="AV168" s="9"/>
    </row>
    <row r="169" spans="1:48" ht="14.25" customHeight="1" x14ac:dyDescent="0.3">
      <c r="A169" s="99"/>
      <c r="B169" s="100"/>
      <c r="C169" s="103"/>
      <c r="D169" s="100"/>
      <c r="E169" s="100"/>
      <c r="F169" s="63"/>
      <c r="G169" s="63"/>
      <c r="H169" s="63"/>
      <c r="I169" s="40"/>
      <c r="J169" s="104"/>
      <c r="K169" s="105"/>
      <c r="L169" s="103"/>
      <c r="M169" s="100"/>
      <c r="N169" s="100"/>
      <c r="O169" s="63"/>
      <c r="P169" s="63"/>
      <c r="Q169" s="63"/>
      <c r="R169" s="40"/>
      <c r="S169" s="104"/>
      <c r="T169" s="105"/>
      <c r="U169" s="103"/>
      <c r="V169" s="100"/>
      <c r="W169" s="100"/>
      <c r="X169" s="63"/>
      <c r="Y169" s="63"/>
      <c r="Z169" s="63"/>
      <c r="AA169" s="40"/>
      <c r="AB169" s="104"/>
      <c r="AC169" s="105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3"/>
      <c r="AO169" s="63"/>
      <c r="AP169" s="63"/>
      <c r="AQ169" s="63"/>
      <c r="AR169" s="63"/>
      <c r="AS169" s="63"/>
      <c r="AT169" s="63"/>
      <c r="AU169" s="63"/>
      <c r="AV169" s="9"/>
    </row>
    <row r="170" spans="1:48" ht="14.25" customHeight="1" x14ac:dyDescent="0.3">
      <c r="A170" s="99"/>
      <c r="B170" s="100"/>
      <c r="C170" s="103"/>
      <c r="D170" s="100"/>
      <c r="E170" s="100"/>
      <c r="F170" s="63"/>
      <c r="G170" s="63"/>
      <c r="H170" s="63"/>
      <c r="I170" s="40"/>
      <c r="J170" s="104"/>
      <c r="K170" s="105"/>
      <c r="L170" s="103"/>
      <c r="M170" s="100"/>
      <c r="N170" s="100"/>
      <c r="O170" s="63"/>
      <c r="P170" s="63"/>
      <c r="Q170" s="63"/>
      <c r="R170" s="40"/>
      <c r="S170" s="104"/>
      <c r="T170" s="105"/>
      <c r="U170" s="103"/>
      <c r="V170" s="100"/>
      <c r="W170" s="100"/>
      <c r="X170" s="63"/>
      <c r="Y170" s="63"/>
      <c r="Z170" s="63"/>
      <c r="AA170" s="40"/>
      <c r="AB170" s="104"/>
      <c r="AC170" s="105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3"/>
      <c r="AO170" s="63"/>
      <c r="AP170" s="63"/>
      <c r="AQ170" s="63"/>
      <c r="AR170" s="63"/>
      <c r="AS170" s="63"/>
      <c r="AT170" s="63"/>
      <c r="AU170" s="63"/>
      <c r="AV170" s="9"/>
    </row>
    <row r="171" spans="1:48" ht="14.25" customHeight="1" x14ac:dyDescent="0.3">
      <c r="A171" s="99"/>
      <c r="B171" s="100"/>
      <c r="C171" s="103"/>
      <c r="D171" s="100"/>
      <c r="E171" s="100"/>
      <c r="F171" s="63"/>
      <c r="G171" s="63"/>
      <c r="H171" s="63"/>
      <c r="I171" s="40"/>
      <c r="J171" s="104"/>
      <c r="K171" s="105"/>
      <c r="L171" s="103"/>
      <c r="M171" s="100"/>
      <c r="N171" s="100"/>
      <c r="O171" s="63"/>
      <c r="P171" s="63"/>
      <c r="Q171" s="63"/>
      <c r="R171" s="40"/>
      <c r="S171" s="104"/>
      <c r="T171" s="105"/>
      <c r="U171" s="103"/>
      <c r="V171" s="100"/>
      <c r="W171" s="100"/>
      <c r="X171" s="63"/>
      <c r="Y171" s="63"/>
      <c r="Z171" s="63"/>
      <c r="AA171" s="40"/>
      <c r="AB171" s="104"/>
      <c r="AC171" s="105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3"/>
      <c r="AO171" s="63"/>
      <c r="AP171" s="63"/>
      <c r="AQ171" s="63"/>
      <c r="AR171" s="63"/>
      <c r="AS171" s="63"/>
      <c r="AT171" s="63"/>
      <c r="AU171" s="63"/>
      <c r="AV171" s="9"/>
    </row>
    <row r="172" spans="1:48" ht="14.25" customHeight="1" x14ac:dyDescent="0.3">
      <c r="A172" s="99"/>
      <c r="B172" s="100"/>
      <c r="C172" s="103"/>
      <c r="D172" s="100"/>
      <c r="E172" s="100"/>
      <c r="F172" s="63"/>
      <c r="G172" s="63"/>
      <c r="H172" s="63"/>
      <c r="I172" s="40"/>
      <c r="J172" s="104"/>
      <c r="K172" s="105"/>
      <c r="L172" s="103"/>
      <c r="M172" s="100"/>
      <c r="N172" s="100"/>
      <c r="O172" s="63"/>
      <c r="P172" s="63"/>
      <c r="Q172" s="63"/>
      <c r="R172" s="40"/>
      <c r="S172" s="104"/>
      <c r="T172" s="105"/>
      <c r="U172" s="103"/>
      <c r="V172" s="100"/>
      <c r="W172" s="100"/>
      <c r="X172" s="63"/>
      <c r="Y172" s="63"/>
      <c r="Z172" s="63"/>
      <c r="AA172" s="40"/>
      <c r="AB172" s="104"/>
      <c r="AC172" s="105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3"/>
      <c r="AO172" s="63"/>
      <c r="AP172" s="63"/>
      <c r="AQ172" s="63"/>
      <c r="AR172" s="63"/>
      <c r="AS172" s="63"/>
      <c r="AT172" s="63"/>
      <c r="AU172" s="63"/>
      <c r="AV172" s="9"/>
    </row>
    <row r="173" spans="1:48" ht="14.25" customHeight="1" x14ac:dyDescent="0.3">
      <c r="A173" s="99"/>
      <c r="B173" s="100"/>
      <c r="C173" s="103"/>
      <c r="D173" s="100"/>
      <c r="E173" s="100"/>
      <c r="F173" s="63"/>
      <c r="G173" s="63"/>
      <c r="H173" s="63"/>
      <c r="I173" s="40"/>
      <c r="J173" s="104"/>
      <c r="K173" s="105"/>
      <c r="L173" s="103"/>
      <c r="M173" s="100"/>
      <c r="N173" s="100"/>
      <c r="O173" s="63"/>
      <c r="P173" s="63"/>
      <c r="Q173" s="63"/>
      <c r="R173" s="40"/>
      <c r="S173" s="104"/>
      <c r="T173" s="105"/>
      <c r="U173" s="103"/>
      <c r="V173" s="100"/>
      <c r="W173" s="100"/>
      <c r="X173" s="63"/>
      <c r="Y173" s="63"/>
      <c r="Z173" s="63"/>
      <c r="AA173" s="40"/>
      <c r="AB173" s="104"/>
      <c r="AC173" s="105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3"/>
      <c r="AO173" s="63"/>
      <c r="AP173" s="63"/>
      <c r="AQ173" s="63"/>
      <c r="AR173" s="63"/>
      <c r="AS173" s="63"/>
      <c r="AT173" s="63"/>
      <c r="AU173" s="63"/>
      <c r="AV173" s="9"/>
    </row>
    <row r="174" spans="1:48" ht="14.25" customHeight="1" x14ac:dyDescent="0.3">
      <c r="A174" s="99"/>
      <c r="B174" s="100"/>
      <c r="C174" s="103"/>
      <c r="D174" s="100"/>
      <c r="E174" s="100"/>
      <c r="F174" s="63"/>
      <c r="G174" s="63"/>
      <c r="H174" s="63"/>
      <c r="I174" s="40"/>
      <c r="J174" s="104"/>
      <c r="K174" s="105"/>
      <c r="L174" s="103"/>
      <c r="M174" s="100"/>
      <c r="N174" s="100"/>
      <c r="O174" s="63"/>
      <c r="P174" s="63"/>
      <c r="Q174" s="63"/>
      <c r="R174" s="40"/>
      <c r="S174" s="104"/>
      <c r="T174" s="105"/>
      <c r="U174" s="103"/>
      <c r="V174" s="100"/>
      <c r="W174" s="100"/>
      <c r="X174" s="63"/>
      <c r="Y174" s="63"/>
      <c r="Z174" s="63"/>
      <c r="AA174" s="40"/>
      <c r="AB174" s="104"/>
      <c r="AC174" s="105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3"/>
      <c r="AO174" s="63"/>
      <c r="AP174" s="63"/>
      <c r="AQ174" s="63"/>
      <c r="AR174" s="63"/>
      <c r="AS174" s="63"/>
      <c r="AT174" s="63"/>
      <c r="AU174" s="63"/>
      <c r="AV174" s="9"/>
    </row>
    <row r="175" spans="1:48" ht="14.25" customHeight="1" x14ac:dyDescent="0.3">
      <c r="A175" s="99"/>
      <c r="B175" s="100"/>
      <c r="C175" s="103"/>
      <c r="D175" s="100"/>
      <c r="E175" s="100"/>
      <c r="F175" s="63"/>
      <c r="G175" s="63"/>
      <c r="H175" s="63"/>
      <c r="I175" s="40"/>
      <c r="J175" s="104"/>
      <c r="K175" s="105"/>
      <c r="L175" s="103"/>
      <c r="M175" s="100"/>
      <c r="N175" s="100"/>
      <c r="O175" s="63"/>
      <c r="P175" s="63"/>
      <c r="Q175" s="63"/>
      <c r="R175" s="40"/>
      <c r="S175" s="104"/>
      <c r="T175" s="105"/>
      <c r="U175" s="103"/>
      <c r="V175" s="100"/>
      <c r="W175" s="100"/>
      <c r="X175" s="63"/>
      <c r="Y175" s="63"/>
      <c r="Z175" s="63"/>
      <c r="AA175" s="40"/>
      <c r="AB175" s="104"/>
      <c r="AC175" s="105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3"/>
      <c r="AO175" s="63"/>
      <c r="AP175" s="63"/>
      <c r="AQ175" s="63"/>
      <c r="AR175" s="63"/>
      <c r="AS175" s="63"/>
      <c r="AT175" s="63"/>
      <c r="AU175" s="63"/>
      <c r="AV175" s="9"/>
    </row>
    <row r="176" spans="1:48" ht="14.25" customHeight="1" x14ac:dyDescent="0.3">
      <c r="A176" s="99"/>
      <c r="B176" s="100"/>
      <c r="C176" s="103"/>
      <c r="D176" s="100"/>
      <c r="E176" s="100"/>
      <c r="F176" s="63"/>
      <c r="G176" s="63"/>
      <c r="H176" s="63"/>
      <c r="I176" s="40"/>
      <c r="J176" s="104"/>
      <c r="K176" s="105"/>
      <c r="L176" s="103"/>
      <c r="M176" s="100"/>
      <c r="N176" s="100"/>
      <c r="O176" s="63"/>
      <c r="P176" s="63"/>
      <c r="Q176" s="63"/>
      <c r="R176" s="40"/>
      <c r="S176" s="104"/>
      <c r="T176" s="105"/>
      <c r="U176" s="103"/>
      <c r="V176" s="100"/>
      <c r="W176" s="100"/>
      <c r="X176" s="63"/>
      <c r="Y176" s="63"/>
      <c r="Z176" s="63"/>
      <c r="AA176" s="40"/>
      <c r="AB176" s="104"/>
      <c r="AC176" s="105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3"/>
      <c r="AO176" s="63"/>
      <c r="AP176" s="63"/>
      <c r="AQ176" s="63"/>
      <c r="AR176" s="63"/>
      <c r="AS176" s="63"/>
      <c r="AT176" s="63"/>
      <c r="AU176" s="63"/>
      <c r="AV176" s="9"/>
    </row>
    <row r="177" spans="1:48" ht="14.25" customHeight="1" x14ac:dyDescent="0.3">
      <c r="A177" s="99"/>
      <c r="B177" s="100"/>
      <c r="C177" s="103"/>
      <c r="D177" s="100"/>
      <c r="E177" s="100"/>
      <c r="F177" s="63"/>
      <c r="G177" s="63"/>
      <c r="H177" s="63"/>
      <c r="I177" s="40"/>
      <c r="J177" s="104"/>
      <c r="K177" s="105"/>
      <c r="L177" s="103"/>
      <c r="M177" s="100"/>
      <c r="N177" s="100"/>
      <c r="O177" s="63"/>
      <c r="P177" s="63"/>
      <c r="Q177" s="63"/>
      <c r="R177" s="40"/>
      <c r="S177" s="104"/>
      <c r="T177" s="105"/>
      <c r="U177" s="103"/>
      <c r="V177" s="100"/>
      <c r="W177" s="100"/>
      <c r="X177" s="63"/>
      <c r="Y177" s="63"/>
      <c r="Z177" s="63"/>
      <c r="AA177" s="40"/>
      <c r="AB177" s="104"/>
      <c r="AC177" s="105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3"/>
      <c r="AO177" s="63"/>
      <c r="AP177" s="63"/>
      <c r="AQ177" s="63"/>
      <c r="AR177" s="63"/>
      <c r="AS177" s="63"/>
      <c r="AT177" s="63"/>
      <c r="AU177" s="63"/>
      <c r="AV177" s="9"/>
    </row>
    <row r="178" spans="1:48" ht="14.25" customHeight="1" x14ac:dyDescent="0.3">
      <c r="A178" s="99"/>
      <c r="B178" s="100"/>
      <c r="C178" s="103"/>
      <c r="D178" s="100"/>
      <c r="E178" s="100"/>
      <c r="F178" s="63"/>
      <c r="G178" s="63"/>
      <c r="H178" s="63"/>
      <c r="I178" s="40"/>
      <c r="J178" s="104"/>
      <c r="K178" s="105"/>
      <c r="L178" s="103"/>
      <c r="M178" s="100"/>
      <c r="N178" s="100"/>
      <c r="O178" s="63"/>
      <c r="P178" s="63"/>
      <c r="Q178" s="63"/>
      <c r="R178" s="40"/>
      <c r="S178" s="104"/>
      <c r="T178" s="105"/>
      <c r="U178" s="103"/>
      <c r="V178" s="100"/>
      <c r="W178" s="100"/>
      <c r="X178" s="63"/>
      <c r="Y178" s="63"/>
      <c r="Z178" s="63"/>
      <c r="AA178" s="40"/>
      <c r="AB178" s="104"/>
      <c r="AC178" s="105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63"/>
      <c r="AS178" s="63"/>
      <c r="AT178" s="63"/>
      <c r="AU178" s="63"/>
      <c r="AV178" s="9"/>
    </row>
    <row r="179" spans="1:48" ht="14.25" customHeight="1" x14ac:dyDescent="0.3">
      <c r="A179" s="99"/>
      <c r="B179" s="100"/>
      <c r="C179" s="103"/>
      <c r="D179" s="100"/>
      <c r="E179" s="100"/>
      <c r="F179" s="63"/>
      <c r="G179" s="63"/>
      <c r="H179" s="63"/>
      <c r="I179" s="40"/>
      <c r="J179" s="104"/>
      <c r="K179" s="105"/>
      <c r="L179" s="103"/>
      <c r="M179" s="100"/>
      <c r="N179" s="100"/>
      <c r="O179" s="63"/>
      <c r="P179" s="63"/>
      <c r="Q179" s="63"/>
      <c r="R179" s="40"/>
      <c r="S179" s="104"/>
      <c r="T179" s="105"/>
      <c r="U179" s="103"/>
      <c r="V179" s="100"/>
      <c r="W179" s="100"/>
      <c r="X179" s="63"/>
      <c r="Y179" s="63"/>
      <c r="Z179" s="63"/>
      <c r="AA179" s="40"/>
      <c r="AB179" s="104"/>
      <c r="AC179" s="105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3"/>
      <c r="AO179" s="63"/>
      <c r="AP179" s="63"/>
      <c r="AQ179" s="63"/>
      <c r="AR179" s="63"/>
      <c r="AS179" s="63"/>
      <c r="AT179" s="63"/>
      <c r="AU179" s="63"/>
      <c r="AV179" s="9"/>
    </row>
    <row r="180" spans="1:48" ht="14.25" customHeight="1" x14ac:dyDescent="0.3">
      <c r="A180" s="99"/>
      <c r="B180" s="100"/>
      <c r="C180" s="103"/>
      <c r="D180" s="100"/>
      <c r="E180" s="100"/>
      <c r="F180" s="63"/>
      <c r="G180" s="63"/>
      <c r="H180" s="63"/>
      <c r="I180" s="40"/>
      <c r="J180" s="104"/>
      <c r="K180" s="105"/>
      <c r="L180" s="103"/>
      <c r="M180" s="100"/>
      <c r="N180" s="100"/>
      <c r="O180" s="63"/>
      <c r="P180" s="63"/>
      <c r="Q180" s="63"/>
      <c r="R180" s="40"/>
      <c r="S180" s="104"/>
      <c r="T180" s="105"/>
      <c r="U180" s="103"/>
      <c r="V180" s="100"/>
      <c r="W180" s="100"/>
      <c r="X180" s="63"/>
      <c r="Y180" s="63"/>
      <c r="Z180" s="63"/>
      <c r="AA180" s="40"/>
      <c r="AB180" s="104"/>
      <c r="AC180" s="105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3"/>
      <c r="AO180" s="63"/>
      <c r="AP180" s="63"/>
      <c r="AQ180" s="63"/>
      <c r="AR180" s="63"/>
      <c r="AS180" s="63"/>
      <c r="AT180" s="63"/>
      <c r="AU180" s="63"/>
      <c r="AV180" s="9"/>
    </row>
    <row r="181" spans="1:48" ht="14.25" customHeight="1" x14ac:dyDescent="0.3">
      <c r="A181" s="99"/>
      <c r="B181" s="100"/>
      <c r="C181" s="103"/>
      <c r="D181" s="100"/>
      <c r="E181" s="100"/>
      <c r="F181" s="63"/>
      <c r="G181" s="63"/>
      <c r="H181" s="63"/>
      <c r="I181" s="40"/>
      <c r="J181" s="104"/>
      <c r="K181" s="105"/>
      <c r="L181" s="103"/>
      <c r="M181" s="100"/>
      <c r="N181" s="100"/>
      <c r="O181" s="63"/>
      <c r="P181" s="63"/>
      <c r="Q181" s="63"/>
      <c r="R181" s="40"/>
      <c r="S181" s="104"/>
      <c r="T181" s="105"/>
      <c r="U181" s="103"/>
      <c r="V181" s="100"/>
      <c r="W181" s="100"/>
      <c r="X181" s="63"/>
      <c r="Y181" s="63"/>
      <c r="Z181" s="63"/>
      <c r="AA181" s="40"/>
      <c r="AB181" s="104"/>
      <c r="AC181" s="105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3"/>
      <c r="AO181" s="63"/>
      <c r="AP181" s="63"/>
      <c r="AQ181" s="63"/>
      <c r="AR181" s="63"/>
      <c r="AS181" s="63"/>
      <c r="AT181" s="63"/>
      <c r="AU181" s="63"/>
      <c r="AV181" s="9"/>
    </row>
    <row r="182" spans="1:48" ht="14.25" customHeight="1" x14ac:dyDescent="0.3">
      <c r="A182" s="99"/>
      <c r="B182" s="100"/>
      <c r="C182" s="103"/>
      <c r="D182" s="100"/>
      <c r="E182" s="100"/>
      <c r="F182" s="63"/>
      <c r="G182" s="63"/>
      <c r="H182" s="63"/>
      <c r="I182" s="40"/>
      <c r="J182" s="104"/>
      <c r="K182" s="105"/>
      <c r="L182" s="103"/>
      <c r="M182" s="100"/>
      <c r="N182" s="100"/>
      <c r="O182" s="63"/>
      <c r="P182" s="63"/>
      <c r="Q182" s="63"/>
      <c r="R182" s="40"/>
      <c r="S182" s="104"/>
      <c r="T182" s="105"/>
      <c r="U182" s="103"/>
      <c r="V182" s="100"/>
      <c r="W182" s="100"/>
      <c r="X182" s="63"/>
      <c r="Y182" s="63"/>
      <c r="Z182" s="63"/>
      <c r="AA182" s="40"/>
      <c r="AB182" s="104"/>
      <c r="AC182" s="105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3"/>
      <c r="AO182" s="63"/>
      <c r="AP182" s="63"/>
      <c r="AQ182" s="63"/>
      <c r="AR182" s="63"/>
      <c r="AS182" s="63"/>
      <c r="AT182" s="63"/>
      <c r="AU182" s="63"/>
      <c r="AV182" s="9"/>
    </row>
    <row r="183" spans="1:48" ht="14.25" customHeight="1" x14ac:dyDescent="0.3">
      <c r="A183" s="99"/>
      <c r="B183" s="100"/>
      <c r="C183" s="103"/>
      <c r="D183" s="100"/>
      <c r="E183" s="100"/>
      <c r="F183" s="63"/>
      <c r="G183" s="63"/>
      <c r="H183" s="63"/>
      <c r="I183" s="40"/>
      <c r="J183" s="104"/>
      <c r="K183" s="105"/>
      <c r="L183" s="103"/>
      <c r="M183" s="100"/>
      <c r="N183" s="100"/>
      <c r="O183" s="63"/>
      <c r="P183" s="63"/>
      <c r="Q183" s="63"/>
      <c r="R183" s="40"/>
      <c r="S183" s="104"/>
      <c r="T183" s="105"/>
      <c r="U183" s="103"/>
      <c r="V183" s="100"/>
      <c r="W183" s="100"/>
      <c r="X183" s="63"/>
      <c r="Y183" s="63"/>
      <c r="Z183" s="63"/>
      <c r="AA183" s="40"/>
      <c r="AB183" s="104"/>
      <c r="AC183" s="105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3"/>
      <c r="AO183" s="63"/>
      <c r="AP183" s="63"/>
      <c r="AQ183" s="63"/>
      <c r="AR183" s="63"/>
      <c r="AS183" s="63"/>
      <c r="AT183" s="63"/>
      <c r="AU183" s="63"/>
      <c r="AV183" s="9"/>
    </row>
    <row r="184" spans="1:48" ht="14.25" customHeight="1" x14ac:dyDescent="0.3">
      <c r="A184" s="99"/>
      <c r="B184" s="100"/>
      <c r="C184" s="103"/>
      <c r="D184" s="100"/>
      <c r="E184" s="100"/>
      <c r="F184" s="63"/>
      <c r="G184" s="63"/>
      <c r="H184" s="63"/>
      <c r="I184" s="40"/>
      <c r="J184" s="104"/>
      <c r="K184" s="105"/>
      <c r="L184" s="103"/>
      <c r="M184" s="100"/>
      <c r="N184" s="100"/>
      <c r="O184" s="63"/>
      <c r="P184" s="63"/>
      <c r="Q184" s="63"/>
      <c r="R184" s="40"/>
      <c r="S184" s="104"/>
      <c r="T184" s="105"/>
      <c r="U184" s="103"/>
      <c r="V184" s="100"/>
      <c r="W184" s="100"/>
      <c r="X184" s="63"/>
      <c r="Y184" s="63"/>
      <c r="Z184" s="63"/>
      <c r="AA184" s="40"/>
      <c r="AB184" s="104"/>
      <c r="AC184" s="105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3"/>
      <c r="AO184" s="63"/>
      <c r="AP184" s="63"/>
      <c r="AQ184" s="63"/>
      <c r="AR184" s="63"/>
      <c r="AS184" s="63"/>
      <c r="AT184" s="63"/>
      <c r="AU184" s="63"/>
      <c r="AV184" s="9"/>
    </row>
    <row r="185" spans="1:48" ht="14.25" customHeight="1" x14ac:dyDescent="0.3">
      <c r="A185" s="99"/>
      <c r="B185" s="100"/>
      <c r="C185" s="103"/>
      <c r="D185" s="100"/>
      <c r="E185" s="100"/>
      <c r="F185" s="63"/>
      <c r="G185" s="63"/>
      <c r="H185" s="63"/>
      <c r="I185" s="40"/>
      <c r="J185" s="104"/>
      <c r="K185" s="105"/>
      <c r="L185" s="103"/>
      <c r="M185" s="100"/>
      <c r="N185" s="100"/>
      <c r="O185" s="63"/>
      <c r="P185" s="63"/>
      <c r="Q185" s="63"/>
      <c r="R185" s="40"/>
      <c r="S185" s="104"/>
      <c r="T185" s="105"/>
      <c r="U185" s="103"/>
      <c r="V185" s="100"/>
      <c r="W185" s="100"/>
      <c r="X185" s="63"/>
      <c r="Y185" s="63"/>
      <c r="Z185" s="63"/>
      <c r="AA185" s="40"/>
      <c r="AB185" s="104"/>
      <c r="AC185" s="105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3"/>
      <c r="AO185" s="63"/>
      <c r="AP185" s="63"/>
      <c r="AQ185" s="63"/>
      <c r="AR185" s="63"/>
      <c r="AS185" s="63"/>
      <c r="AT185" s="63"/>
      <c r="AU185" s="63"/>
      <c r="AV185" s="9"/>
    </row>
    <row r="186" spans="1:48" ht="14.25" customHeight="1" x14ac:dyDescent="0.3">
      <c r="A186" s="99"/>
      <c r="B186" s="100"/>
      <c r="C186" s="103"/>
      <c r="D186" s="100"/>
      <c r="E186" s="100"/>
      <c r="F186" s="63"/>
      <c r="G186" s="63"/>
      <c r="H186" s="63"/>
      <c r="I186" s="40"/>
      <c r="J186" s="104"/>
      <c r="K186" s="105"/>
      <c r="L186" s="103"/>
      <c r="M186" s="100"/>
      <c r="N186" s="100"/>
      <c r="O186" s="63"/>
      <c r="P186" s="63"/>
      <c r="Q186" s="63"/>
      <c r="R186" s="40"/>
      <c r="S186" s="104"/>
      <c r="T186" s="105"/>
      <c r="U186" s="103"/>
      <c r="V186" s="100"/>
      <c r="W186" s="100"/>
      <c r="X186" s="63"/>
      <c r="Y186" s="63"/>
      <c r="Z186" s="63"/>
      <c r="AA186" s="40"/>
      <c r="AB186" s="104"/>
      <c r="AC186" s="105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3"/>
      <c r="AO186" s="63"/>
      <c r="AP186" s="63"/>
      <c r="AQ186" s="63"/>
      <c r="AR186" s="63"/>
      <c r="AS186" s="63"/>
      <c r="AT186" s="63"/>
      <c r="AU186" s="63"/>
      <c r="AV186" s="9"/>
    </row>
    <row r="187" spans="1:48" ht="14.25" customHeight="1" x14ac:dyDescent="0.3">
      <c r="A187" s="99"/>
      <c r="B187" s="100"/>
      <c r="C187" s="103"/>
      <c r="D187" s="100"/>
      <c r="E187" s="100"/>
      <c r="F187" s="63"/>
      <c r="G187" s="63"/>
      <c r="H187" s="63"/>
      <c r="I187" s="40"/>
      <c r="J187" s="104"/>
      <c r="K187" s="105"/>
      <c r="L187" s="103"/>
      <c r="M187" s="100"/>
      <c r="N187" s="100"/>
      <c r="O187" s="63"/>
      <c r="P187" s="63"/>
      <c r="Q187" s="63"/>
      <c r="R187" s="40"/>
      <c r="S187" s="104"/>
      <c r="T187" s="105"/>
      <c r="U187" s="103"/>
      <c r="V187" s="100"/>
      <c r="W187" s="100"/>
      <c r="X187" s="63"/>
      <c r="Y187" s="63"/>
      <c r="Z187" s="63"/>
      <c r="AA187" s="40"/>
      <c r="AB187" s="104"/>
      <c r="AC187" s="105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  <c r="AU187" s="63"/>
      <c r="AV187" s="9"/>
    </row>
    <row r="188" spans="1:48" ht="14.25" customHeight="1" x14ac:dyDescent="0.3">
      <c r="A188" s="99"/>
      <c r="B188" s="100"/>
      <c r="C188" s="103"/>
      <c r="D188" s="100"/>
      <c r="E188" s="100"/>
      <c r="F188" s="63"/>
      <c r="G188" s="63"/>
      <c r="H188" s="63"/>
      <c r="I188" s="40"/>
      <c r="J188" s="104"/>
      <c r="K188" s="105"/>
      <c r="L188" s="103"/>
      <c r="M188" s="100"/>
      <c r="N188" s="100"/>
      <c r="O188" s="63"/>
      <c r="P188" s="63"/>
      <c r="Q188" s="63"/>
      <c r="R188" s="40"/>
      <c r="S188" s="104"/>
      <c r="T188" s="105"/>
      <c r="U188" s="103"/>
      <c r="V188" s="100"/>
      <c r="W188" s="100"/>
      <c r="X188" s="63"/>
      <c r="Y188" s="63"/>
      <c r="Z188" s="63"/>
      <c r="AA188" s="40"/>
      <c r="AB188" s="104"/>
      <c r="AC188" s="105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63"/>
      <c r="AQ188" s="63"/>
      <c r="AR188" s="63"/>
      <c r="AS188" s="63"/>
      <c r="AT188" s="63"/>
      <c r="AU188" s="63"/>
      <c r="AV188" s="9"/>
    </row>
    <row r="189" spans="1:48" ht="14.25" customHeight="1" x14ac:dyDescent="0.3">
      <c r="A189" s="99"/>
      <c r="B189" s="100"/>
      <c r="C189" s="103"/>
      <c r="D189" s="100"/>
      <c r="E189" s="100"/>
      <c r="F189" s="63"/>
      <c r="G189" s="63"/>
      <c r="H189" s="63"/>
      <c r="I189" s="40"/>
      <c r="J189" s="104"/>
      <c r="K189" s="105"/>
      <c r="L189" s="103"/>
      <c r="M189" s="100"/>
      <c r="N189" s="100"/>
      <c r="O189" s="63"/>
      <c r="P189" s="63"/>
      <c r="Q189" s="63"/>
      <c r="R189" s="40"/>
      <c r="S189" s="104"/>
      <c r="T189" s="105"/>
      <c r="U189" s="103"/>
      <c r="V189" s="100"/>
      <c r="W189" s="100"/>
      <c r="X189" s="63"/>
      <c r="Y189" s="63"/>
      <c r="Z189" s="63"/>
      <c r="AA189" s="40"/>
      <c r="AB189" s="104"/>
      <c r="AC189" s="105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3"/>
      <c r="AO189" s="63"/>
      <c r="AP189" s="63"/>
      <c r="AQ189" s="63"/>
      <c r="AR189" s="63"/>
      <c r="AS189" s="63"/>
      <c r="AT189" s="63"/>
      <c r="AU189" s="63"/>
      <c r="AV189" s="9"/>
    </row>
    <row r="190" spans="1:48" ht="14.25" customHeight="1" x14ac:dyDescent="0.3">
      <c r="A190" s="99"/>
      <c r="B190" s="100"/>
      <c r="C190" s="103"/>
      <c r="D190" s="100"/>
      <c r="E190" s="100"/>
      <c r="F190" s="63"/>
      <c r="G190" s="63"/>
      <c r="H190" s="63"/>
      <c r="I190" s="40"/>
      <c r="J190" s="104"/>
      <c r="K190" s="105"/>
      <c r="L190" s="103"/>
      <c r="M190" s="100"/>
      <c r="N190" s="100"/>
      <c r="O190" s="63"/>
      <c r="P190" s="63"/>
      <c r="Q190" s="63"/>
      <c r="R190" s="40"/>
      <c r="S190" s="104"/>
      <c r="T190" s="105"/>
      <c r="U190" s="103"/>
      <c r="V190" s="100"/>
      <c r="W190" s="100"/>
      <c r="X190" s="63"/>
      <c r="Y190" s="63"/>
      <c r="Z190" s="63"/>
      <c r="AA190" s="40"/>
      <c r="AB190" s="104"/>
      <c r="AC190" s="105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3"/>
      <c r="AO190" s="63"/>
      <c r="AP190" s="63"/>
      <c r="AQ190" s="63"/>
      <c r="AR190" s="63"/>
      <c r="AS190" s="63"/>
      <c r="AT190" s="63"/>
      <c r="AU190" s="63"/>
      <c r="AV190" s="9"/>
    </row>
    <row r="191" spans="1:48" ht="14.25" customHeight="1" x14ac:dyDescent="0.3">
      <c r="A191" s="99"/>
      <c r="B191" s="100"/>
      <c r="C191" s="103"/>
      <c r="D191" s="100"/>
      <c r="E191" s="100"/>
      <c r="F191" s="63"/>
      <c r="G191" s="63"/>
      <c r="H191" s="63"/>
      <c r="I191" s="40"/>
      <c r="J191" s="104"/>
      <c r="K191" s="105"/>
      <c r="L191" s="103"/>
      <c r="M191" s="100"/>
      <c r="N191" s="100"/>
      <c r="O191" s="63"/>
      <c r="P191" s="63"/>
      <c r="Q191" s="63"/>
      <c r="R191" s="40"/>
      <c r="S191" s="104"/>
      <c r="T191" s="105"/>
      <c r="U191" s="103"/>
      <c r="V191" s="100"/>
      <c r="W191" s="100"/>
      <c r="X191" s="63"/>
      <c r="Y191" s="63"/>
      <c r="Z191" s="63"/>
      <c r="AA191" s="40"/>
      <c r="AB191" s="104"/>
      <c r="AC191" s="105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3"/>
      <c r="AO191" s="63"/>
      <c r="AP191" s="63"/>
      <c r="AQ191" s="63"/>
      <c r="AR191" s="63"/>
      <c r="AS191" s="63"/>
      <c r="AT191" s="63"/>
      <c r="AU191" s="63"/>
      <c r="AV191" s="9"/>
    </row>
    <row r="192" spans="1:48" ht="14.25" customHeight="1" x14ac:dyDescent="0.3">
      <c r="A192" s="99"/>
      <c r="B192" s="100"/>
      <c r="C192" s="103"/>
      <c r="D192" s="100"/>
      <c r="E192" s="100"/>
      <c r="F192" s="63"/>
      <c r="G192" s="63"/>
      <c r="H192" s="63"/>
      <c r="I192" s="40"/>
      <c r="J192" s="104"/>
      <c r="K192" s="105"/>
      <c r="L192" s="103"/>
      <c r="M192" s="100"/>
      <c r="N192" s="100"/>
      <c r="O192" s="63"/>
      <c r="P192" s="63"/>
      <c r="Q192" s="63"/>
      <c r="R192" s="40"/>
      <c r="S192" s="104"/>
      <c r="T192" s="105"/>
      <c r="U192" s="103"/>
      <c r="V192" s="100"/>
      <c r="W192" s="100"/>
      <c r="X192" s="63"/>
      <c r="Y192" s="63"/>
      <c r="Z192" s="63"/>
      <c r="AA192" s="40"/>
      <c r="AB192" s="104"/>
      <c r="AC192" s="105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9"/>
    </row>
    <row r="193" spans="1:48" ht="14.25" customHeight="1" x14ac:dyDescent="0.3">
      <c r="A193" s="99"/>
      <c r="B193" s="100"/>
      <c r="C193" s="103"/>
      <c r="D193" s="100"/>
      <c r="E193" s="100"/>
      <c r="F193" s="63"/>
      <c r="G193" s="63"/>
      <c r="H193" s="63"/>
      <c r="I193" s="40"/>
      <c r="J193" s="104"/>
      <c r="K193" s="105"/>
      <c r="L193" s="103"/>
      <c r="M193" s="100"/>
      <c r="N193" s="100"/>
      <c r="O193" s="63"/>
      <c r="P193" s="63"/>
      <c r="Q193" s="63"/>
      <c r="R193" s="40"/>
      <c r="S193" s="104"/>
      <c r="T193" s="105"/>
      <c r="U193" s="103"/>
      <c r="V193" s="100"/>
      <c r="W193" s="100"/>
      <c r="X193" s="63"/>
      <c r="Y193" s="63"/>
      <c r="Z193" s="63"/>
      <c r="AA193" s="40"/>
      <c r="AB193" s="104"/>
      <c r="AC193" s="105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3"/>
      <c r="AO193" s="63"/>
      <c r="AP193" s="63"/>
      <c r="AQ193" s="63"/>
      <c r="AR193" s="63"/>
      <c r="AS193" s="63"/>
      <c r="AT193" s="63"/>
      <c r="AU193" s="63"/>
      <c r="AV193" s="9"/>
    </row>
    <row r="194" spans="1:48" ht="14.25" customHeight="1" x14ac:dyDescent="0.3">
      <c r="A194" s="99"/>
      <c r="B194" s="100"/>
      <c r="C194" s="103"/>
      <c r="D194" s="100"/>
      <c r="E194" s="100"/>
      <c r="F194" s="63"/>
      <c r="G194" s="63"/>
      <c r="H194" s="63"/>
      <c r="I194" s="40"/>
      <c r="J194" s="104"/>
      <c r="K194" s="105"/>
      <c r="L194" s="103"/>
      <c r="M194" s="100"/>
      <c r="N194" s="100"/>
      <c r="O194" s="63"/>
      <c r="P194" s="63"/>
      <c r="Q194" s="63"/>
      <c r="R194" s="40"/>
      <c r="S194" s="104"/>
      <c r="T194" s="105"/>
      <c r="U194" s="103"/>
      <c r="V194" s="100"/>
      <c r="W194" s="100"/>
      <c r="X194" s="63"/>
      <c r="Y194" s="63"/>
      <c r="Z194" s="63"/>
      <c r="AA194" s="40"/>
      <c r="AB194" s="104"/>
      <c r="AC194" s="105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3"/>
      <c r="AO194" s="63"/>
      <c r="AP194" s="63"/>
      <c r="AQ194" s="63"/>
      <c r="AR194" s="63"/>
      <c r="AS194" s="63"/>
      <c r="AT194" s="63"/>
      <c r="AU194" s="63"/>
      <c r="AV194" s="9"/>
    </row>
    <row r="195" spans="1:48" ht="14.25" customHeight="1" x14ac:dyDescent="0.3">
      <c r="A195" s="99"/>
      <c r="B195" s="100"/>
      <c r="C195" s="103"/>
      <c r="D195" s="100"/>
      <c r="E195" s="100"/>
      <c r="F195" s="63"/>
      <c r="G195" s="63"/>
      <c r="H195" s="63"/>
      <c r="I195" s="40"/>
      <c r="J195" s="104"/>
      <c r="K195" s="105"/>
      <c r="L195" s="103"/>
      <c r="M195" s="100"/>
      <c r="N195" s="100"/>
      <c r="O195" s="63"/>
      <c r="P195" s="63"/>
      <c r="Q195" s="63"/>
      <c r="R195" s="40"/>
      <c r="S195" s="104"/>
      <c r="T195" s="105"/>
      <c r="U195" s="103"/>
      <c r="V195" s="100"/>
      <c r="W195" s="100"/>
      <c r="X195" s="63"/>
      <c r="Y195" s="63"/>
      <c r="Z195" s="63"/>
      <c r="AA195" s="40"/>
      <c r="AB195" s="104"/>
      <c r="AC195" s="105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3"/>
      <c r="AO195" s="63"/>
      <c r="AP195" s="63"/>
      <c r="AQ195" s="63"/>
      <c r="AR195" s="63"/>
      <c r="AS195" s="63"/>
      <c r="AT195" s="63"/>
      <c r="AU195" s="63"/>
      <c r="AV195" s="9"/>
    </row>
    <row r="196" spans="1:48" ht="14.25" customHeight="1" x14ac:dyDescent="0.3">
      <c r="A196" s="99"/>
      <c r="B196" s="100"/>
      <c r="C196" s="103"/>
      <c r="D196" s="100"/>
      <c r="E196" s="100"/>
      <c r="F196" s="63"/>
      <c r="G196" s="63"/>
      <c r="H196" s="63"/>
      <c r="I196" s="40"/>
      <c r="J196" s="104"/>
      <c r="K196" s="105"/>
      <c r="L196" s="103"/>
      <c r="M196" s="100"/>
      <c r="N196" s="100"/>
      <c r="O196" s="63"/>
      <c r="P196" s="63"/>
      <c r="Q196" s="63"/>
      <c r="R196" s="40"/>
      <c r="S196" s="104"/>
      <c r="T196" s="105"/>
      <c r="U196" s="103"/>
      <c r="V196" s="100"/>
      <c r="W196" s="100"/>
      <c r="X196" s="63"/>
      <c r="Y196" s="63"/>
      <c r="Z196" s="63"/>
      <c r="AA196" s="40"/>
      <c r="AB196" s="104"/>
      <c r="AC196" s="105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3"/>
      <c r="AO196" s="63"/>
      <c r="AP196" s="63"/>
      <c r="AQ196" s="63"/>
      <c r="AR196" s="63"/>
      <c r="AS196" s="63"/>
      <c r="AT196" s="63"/>
      <c r="AU196" s="63"/>
      <c r="AV196" s="9"/>
    </row>
    <row r="197" spans="1:48" ht="14.25" customHeight="1" x14ac:dyDescent="0.3">
      <c r="A197" s="99"/>
      <c r="B197" s="100"/>
      <c r="C197" s="103"/>
      <c r="D197" s="100"/>
      <c r="E197" s="100"/>
      <c r="F197" s="63"/>
      <c r="G197" s="63"/>
      <c r="H197" s="63"/>
      <c r="I197" s="40"/>
      <c r="J197" s="104"/>
      <c r="K197" s="105"/>
      <c r="L197" s="103"/>
      <c r="M197" s="100"/>
      <c r="N197" s="100"/>
      <c r="O197" s="63"/>
      <c r="P197" s="63"/>
      <c r="Q197" s="63"/>
      <c r="R197" s="40"/>
      <c r="S197" s="104"/>
      <c r="T197" s="105"/>
      <c r="U197" s="103"/>
      <c r="V197" s="100"/>
      <c r="W197" s="100"/>
      <c r="X197" s="63"/>
      <c r="Y197" s="63"/>
      <c r="Z197" s="63"/>
      <c r="AA197" s="40"/>
      <c r="AB197" s="104"/>
      <c r="AC197" s="105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  <c r="AR197" s="63"/>
      <c r="AS197" s="63"/>
      <c r="AT197" s="63"/>
      <c r="AU197" s="63"/>
      <c r="AV197" s="9"/>
    </row>
    <row r="198" spans="1:48" ht="14.25" customHeight="1" x14ac:dyDescent="0.3">
      <c r="A198" s="99"/>
      <c r="B198" s="100"/>
      <c r="C198" s="103"/>
      <c r="D198" s="100"/>
      <c r="E198" s="100"/>
      <c r="F198" s="63"/>
      <c r="G198" s="63"/>
      <c r="H198" s="63"/>
      <c r="I198" s="40"/>
      <c r="J198" s="104"/>
      <c r="K198" s="105"/>
      <c r="L198" s="103"/>
      <c r="M198" s="100"/>
      <c r="N198" s="100"/>
      <c r="O198" s="63"/>
      <c r="P198" s="63"/>
      <c r="Q198" s="63"/>
      <c r="R198" s="40"/>
      <c r="S198" s="104"/>
      <c r="T198" s="105"/>
      <c r="U198" s="103"/>
      <c r="V198" s="100"/>
      <c r="W198" s="100"/>
      <c r="X198" s="63"/>
      <c r="Y198" s="63"/>
      <c r="Z198" s="63"/>
      <c r="AA198" s="40"/>
      <c r="AB198" s="104"/>
      <c r="AC198" s="105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9"/>
    </row>
    <row r="199" spans="1:48" ht="14.25" customHeight="1" x14ac:dyDescent="0.3">
      <c r="A199" s="99"/>
      <c r="B199" s="100"/>
      <c r="C199" s="103"/>
      <c r="D199" s="100"/>
      <c r="E199" s="100"/>
      <c r="F199" s="63"/>
      <c r="G199" s="63"/>
      <c r="H199" s="63"/>
      <c r="I199" s="40"/>
      <c r="J199" s="104"/>
      <c r="K199" s="105"/>
      <c r="L199" s="103"/>
      <c r="M199" s="100"/>
      <c r="N199" s="100"/>
      <c r="O199" s="63"/>
      <c r="P199" s="63"/>
      <c r="Q199" s="63"/>
      <c r="R199" s="40"/>
      <c r="S199" s="104"/>
      <c r="T199" s="105"/>
      <c r="U199" s="103"/>
      <c r="V199" s="100"/>
      <c r="W199" s="100"/>
      <c r="X199" s="63"/>
      <c r="Y199" s="63"/>
      <c r="Z199" s="63"/>
      <c r="AA199" s="40"/>
      <c r="AB199" s="104"/>
      <c r="AC199" s="105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3"/>
      <c r="AO199" s="63"/>
      <c r="AP199" s="63"/>
      <c r="AQ199" s="63"/>
      <c r="AR199" s="63"/>
      <c r="AS199" s="63"/>
      <c r="AT199" s="63"/>
      <c r="AU199" s="63"/>
      <c r="AV199" s="9"/>
    </row>
    <row r="200" spans="1:48" ht="14.25" customHeight="1" x14ac:dyDescent="0.3">
      <c r="A200" s="99"/>
      <c r="B200" s="100"/>
      <c r="C200" s="103"/>
      <c r="D200" s="100"/>
      <c r="E200" s="100"/>
      <c r="F200" s="63"/>
      <c r="G200" s="63"/>
      <c r="H200" s="63"/>
      <c r="I200" s="40"/>
      <c r="J200" s="104"/>
      <c r="K200" s="105"/>
      <c r="L200" s="103"/>
      <c r="M200" s="100"/>
      <c r="N200" s="100"/>
      <c r="O200" s="63"/>
      <c r="P200" s="63"/>
      <c r="Q200" s="63"/>
      <c r="R200" s="40"/>
      <c r="S200" s="104"/>
      <c r="T200" s="105"/>
      <c r="U200" s="103"/>
      <c r="V200" s="100"/>
      <c r="W200" s="100"/>
      <c r="X200" s="63"/>
      <c r="Y200" s="63"/>
      <c r="Z200" s="63"/>
      <c r="AA200" s="40"/>
      <c r="AB200" s="104"/>
      <c r="AC200" s="105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  <c r="AU200" s="63"/>
      <c r="AV200" s="9"/>
    </row>
    <row r="201" spans="1:48" ht="14.25" customHeight="1" x14ac:dyDescent="0.3">
      <c r="A201" s="99"/>
      <c r="B201" s="100"/>
      <c r="C201" s="103"/>
      <c r="D201" s="100"/>
      <c r="E201" s="100"/>
      <c r="F201" s="63"/>
      <c r="G201" s="63"/>
      <c r="H201" s="63"/>
      <c r="I201" s="40"/>
      <c r="J201" s="104"/>
      <c r="K201" s="105"/>
      <c r="L201" s="103"/>
      <c r="M201" s="100"/>
      <c r="N201" s="100"/>
      <c r="O201" s="63"/>
      <c r="P201" s="63"/>
      <c r="Q201" s="63"/>
      <c r="R201" s="40"/>
      <c r="S201" s="104"/>
      <c r="T201" s="105"/>
      <c r="U201" s="103"/>
      <c r="V201" s="100"/>
      <c r="W201" s="100"/>
      <c r="X201" s="63"/>
      <c r="Y201" s="63"/>
      <c r="Z201" s="63"/>
      <c r="AA201" s="40"/>
      <c r="AB201" s="104"/>
      <c r="AC201" s="105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3"/>
      <c r="AO201" s="63"/>
      <c r="AP201" s="63"/>
      <c r="AQ201" s="63"/>
      <c r="AR201" s="63"/>
      <c r="AS201" s="63"/>
      <c r="AT201" s="63"/>
      <c r="AU201" s="63"/>
      <c r="AV201" s="9"/>
    </row>
    <row r="202" spans="1:48" ht="14.25" customHeight="1" x14ac:dyDescent="0.3">
      <c r="A202" s="99"/>
      <c r="B202" s="100"/>
      <c r="C202" s="103"/>
      <c r="D202" s="100"/>
      <c r="E202" s="100"/>
      <c r="F202" s="63"/>
      <c r="G202" s="63"/>
      <c r="H202" s="63"/>
      <c r="I202" s="40"/>
      <c r="J202" s="104"/>
      <c r="K202" s="105"/>
      <c r="L202" s="103"/>
      <c r="M202" s="100"/>
      <c r="N202" s="100"/>
      <c r="O202" s="63"/>
      <c r="P202" s="63"/>
      <c r="Q202" s="63"/>
      <c r="R202" s="40"/>
      <c r="S202" s="104"/>
      <c r="T202" s="105"/>
      <c r="U202" s="103"/>
      <c r="V202" s="100"/>
      <c r="W202" s="100"/>
      <c r="X202" s="63"/>
      <c r="Y202" s="63"/>
      <c r="Z202" s="63"/>
      <c r="AA202" s="40"/>
      <c r="AB202" s="104"/>
      <c r="AC202" s="105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9"/>
    </row>
    <row r="203" spans="1:48" ht="14.25" customHeight="1" x14ac:dyDescent="0.3">
      <c r="A203" s="99"/>
      <c r="B203" s="100"/>
      <c r="C203" s="103"/>
      <c r="D203" s="100"/>
      <c r="E203" s="100"/>
      <c r="F203" s="63"/>
      <c r="G203" s="63"/>
      <c r="H203" s="63"/>
      <c r="I203" s="40"/>
      <c r="J203" s="104"/>
      <c r="K203" s="105"/>
      <c r="L203" s="103"/>
      <c r="M203" s="100"/>
      <c r="N203" s="100"/>
      <c r="O203" s="63"/>
      <c r="P203" s="63"/>
      <c r="Q203" s="63"/>
      <c r="R203" s="40"/>
      <c r="S203" s="104"/>
      <c r="T203" s="105"/>
      <c r="U203" s="103"/>
      <c r="V203" s="100"/>
      <c r="W203" s="100"/>
      <c r="X203" s="63"/>
      <c r="Y203" s="63"/>
      <c r="Z203" s="63"/>
      <c r="AA203" s="40"/>
      <c r="AB203" s="104"/>
      <c r="AC203" s="105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3"/>
      <c r="AO203" s="63"/>
      <c r="AP203" s="63"/>
      <c r="AQ203" s="63"/>
      <c r="AR203" s="63"/>
      <c r="AS203" s="63"/>
      <c r="AT203" s="63"/>
      <c r="AU203" s="63"/>
      <c r="AV203" s="9"/>
    </row>
    <row r="204" spans="1:48" ht="14.25" customHeight="1" x14ac:dyDescent="0.3">
      <c r="A204" s="99"/>
      <c r="B204" s="100"/>
      <c r="C204" s="103"/>
      <c r="D204" s="100"/>
      <c r="E204" s="100"/>
      <c r="F204" s="63"/>
      <c r="G204" s="63"/>
      <c r="H204" s="63"/>
      <c r="I204" s="40"/>
      <c r="J204" s="104"/>
      <c r="K204" s="105"/>
      <c r="L204" s="103"/>
      <c r="M204" s="100"/>
      <c r="N204" s="100"/>
      <c r="O204" s="63"/>
      <c r="P204" s="63"/>
      <c r="Q204" s="63"/>
      <c r="R204" s="40"/>
      <c r="S204" s="104"/>
      <c r="T204" s="105"/>
      <c r="U204" s="103"/>
      <c r="V204" s="100"/>
      <c r="W204" s="100"/>
      <c r="X204" s="63"/>
      <c r="Y204" s="63"/>
      <c r="Z204" s="63"/>
      <c r="AA204" s="40"/>
      <c r="AB204" s="104"/>
      <c r="AC204" s="105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3"/>
      <c r="AO204" s="63"/>
      <c r="AP204" s="63"/>
      <c r="AQ204" s="63"/>
      <c r="AR204" s="63"/>
      <c r="AS204" s="63"/>
      <c r="AT204" s="63"/>
      <c r="AU204" s="63"/>
      <c r="AV204" s="9"/>
    </row>
    <row r="205" spans="1:48" ht="14.25" customHeight="1" x14ac:dyDescent="0.3">
      <c r="A205" s="99"/>
      <c r="B205" s="100"/>
      <c r="C205" s="103"/>
      <c r="D205" s="100"/>
      <c r="E205" s="100"/>
      <c r="F205" s="63"/>
      <c r="G205" s="63"/>
      <c r="H205" s="63"/>
      <c r="I205" s="40"/>
      <c r="J205" s="104"/>
      <c r="K205" s="105"/>
      <c r="L205" s="103"/>
      <c r="M205" s="100"/>
      <c r="N205" s="100"/>
      <c r="O205" s="63"/>
      <c r="P205" s="63"/>
      <c r="Q205" s="63"/>
      <c r="R205" s="40"/>
      <c r="S205" s="104"/>
      <c r="T205" s="105"/>
      <c r="U205" s="103"/>
      <c r="V205" s="100"/>
      <c r="W205" s="100"/>
      <c r="X205" s="63"/>
      <c r="Y205" s="63"/>
      <c r="Z205" s="63"/>
      <c r="AA205" s="40"/>
      <c r="AB205" s="104"/>
      <c r="AC205" s="105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3"/>
      <c r="AO205" s="63"/>
      <c r="AP205" s="63"/>
      <c r="AQ205" s="63"/>
      <c r="AR205" s="63"/>
      <c r="AS205" s="63"/>
      <c r="AT205" s="63"/>
      <c r="AU205" s="63"/>
      <c r="AV205" s="9"/>
    </row>
    <row r="206" spans="1:48" ht="14.25" customHeight="1" x14ac:dyDescent="0.3">
      <c r="A206" s="99"/>
      <c r="B206" s="100"/>
      <c r="C206" s="103"/>
      <c r="D206" s="100"/>
      <c r="E206" s="100"/>
      <c r="F206" s="63"/>
      <c r="G206" s="63"/>
      <c r="H206" s="63"/>
      <c r="I206" s="40"/>
      <c r="J206" s="104"/>
      <c r="K206" s="105"/>
      <c r="L206" s="103"/>
      <c r="M206" s="100"/>
      <c r="N206" s="100"/>
      <c r="O206" s="63"/>
      <c r="P206" s="63"/>
      <c r="Q206" s="63"/>
      <c r="R206" s="40"/>
      <c r="S206" s="104"/>
      <c r="T206" s="105"/>
      <c r="U206" s="103"/>
      <c r="V206" s="100"/>
      <c r="W206" s="100"/>
      <c r="X206" s="63"/>
      <c r="Y206" s="63"/>
      <c r="Z206" s="63"/>
      <c r="AA206" s="40"/>
      <c r="AB206" s="104"/>
      <c r="AC206" s="105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9"/>
    </row>
    <row r="207" spans="1:48" ht="14.25" customHeight="1" x14ac:dyDescent="0.3">
      <c r="A207" s="99"/>
      <c r="B207" s="100"/>
      <c r="C207" s="103"/>
      <c r="D207" s="100"/>
      <c r="E207" s="100"/>
      <c r="F207" s="63"/>
      <c r="G207" s="63"/>
      <c r="H207" s="63"/>
      <c r="I207" s="40"/>
      <c r="J207" s="104"/>
      <c r="K207" s="105"/>
      <c r="L207" s="103"/>
      <c r="M207" s="100"/>
      <c r="N207" s="100"/>
      <c r="O207" s="63"/>
      <c r="P207" s="63"/>
      <c r="Q207" s="63"/>
      <c r="R207" s="40"/>
      <c r="S207" s="104"/>
      <c r="T207" s="105"/>
      <c r="U207" s="103"/>
      <c r="V207" s="100"/>
      <c r="W207" s="100"/>
      <c r="X207" s="63"/>
      <c r="Y207" s="63"/>
      <c r="Z207" s="63"/>
      <c r="AA207" s="40"/>
      <c r="AB207" s="104"/>
      <c r="AC207" s="105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9"/>
    </row>
    <row r="208" spans="1:48" ht="14.25" customHeight="1" x14ac:dyDescent="0.3">
      <c r="A208" s="99"/>
      <c r="B208" s="100"/>
      <c r="C208" s="103"/>
      <c r="D208" s="100"/>
      <c r="E208" s="100"/>
      <c r="F208" s="63"/>
      <c r="G208" s="63"/>
      <c r="H208" s="63"/>
      <c r="I208" s="40"/>
      <c r="J208" s="104"/>
      <c r="K208" s="105"/>
      <c r="L208" s="103"/>
      <c r="M208" s="100"/>
      <c r="N208" s="100"/>
      <c r="O208" s="63"/>
      <c r="P208" s="63"/>
      <c r="Q208" s="63"/>
      <c r="R208" s="40"/>
      <c r="S208" s="104"/>
      <c r="T208" s="105"/>
      <c r="U208" s="103"/>
      <c r="V208" s="100"/>
      <c r="W208" s="100"/>
      <c r="X208" s="63"/>
      <c r="Y208" s="63"/>
      <c r="Z208" s="63"/>
      <c r="AA208" s="40"/>
      <c r="AB208" s="104"/>
      <c r="AC208" s="105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3"/>
      <c r="AO208" s="63"/>
      <c r="AP208" s="63"/>
      <c r="AQ208" s="63"/>
      <c r="AR208" s="63"/>
      <c r="AS208" s="63"/>
      <c r="AT208" s="63"/>
      <c r="AU208" s="63"/>
      <c r="AV208" s="9"/>
    </row>
    <row r="209" spans="1:48" ht="14.25" customHeight="1" x14ac:dyDescent="0.3">
      <c r="A209" s="99"/>
      <c r="B209" s="100"/>
      <c r="C209" s="103"/>
      <c r="D209" s="100"/>
      <c r="E209" s="100"/>
      <c r="F209" s="63"/>
      <c r="G209" s="63"/>
      <c r="H209" s="63"/>
      <c r="I209" s="40"/>
      <c r="J209" s="104"/>
      <c r="K209" s="105"/>
      <c r="L209" s="103"/>
      <c r="M209" s="100"/>
      <c r="N209" s="100"/>
      <c r="O209" s="63"/>
      <c r="P209" s="63"/>
      <c r="Q209" s="63"/>
      <c r="R209" s="40"/>
      <c r="S209" s="104"/>
      <c r="T209" s="105"/>
      <c r="U209" s="103"/>
      <c r="V209" s="100"/>
      <c r="W209" s="100"/>
      <c r="X209" s="63"/>
      <c r="Y209" s="63"/>
      <c r="Z209" s="63"/>
      <c r="AA209" s="40"/>
      <c r="AB209" s="104"/>
      <c r="AC209" s="105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3"/>
      <c r="AO209" s="63"/>
      <c r="AP209" s="63"/>
      <c r="AQ209" s="63"/>
      <c r="AR209" s="63"/>
      <c r="AS209" s="63"/>
      <c r="AT209" s="63"/>
      <c r="AU209" s="63"/>
      <c r="AV209" s="9"/>
    </row>
    <row r="210" spans="1:48" ht="14.25" customHeight="1" x14ac:dyDescent="0.3">
      <c r="A210" s="99"/>
      <c r="B210" s="100"/>
      <c r="C210" s="103"/>
      <c r="D210" s="100"/>
      <c r="E210" s="100"/>
      <c r="F210" s="63"/>
      <c r="G210" s="63"/>
      <c r="H210" s="63"/>
      <c r="I210" s="40"/>
      <c r="J210" s="104"/>
      <c r="K210" s="105"/>
      <c r="L210" s="103"/>
      <c r="M210" s="100"/>
      <c r="N210" s="100"/>
      <c r="O210" s="63"/>
      <c r="P210" s="63"/>
      <c r="Q210" s="63"/>
      <c r="R210" s="40"/>
      <c r="S210" s="104"/>
      <c r="T210" s="105"/>
      <c r="U210" s="103"/>
      <c r="V210" s="100"/>
      <c r="W210" s="100"/>
      <c r="X210" s="63"/>
      <c r="Y210" s="63"/>
      <c r="Z210" s="63"/>
      <c r="AA210" s="40"/>
      <c r="AB210" s="104"/>
      <c r="AC210" s="105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3"/>
      <c r="AO210" s="63"/>
      <c r="AP210" s="63"/>
      <c r="AQ210" s="63"/>
      <c r="AR210" s="63"/>
      <c r="AS210" s="63"/>
      <c r="AT210" s="63"/>
      <c r="AU210" s="63"/>
      <c r="AV210" s="9"/>
    </row>
    <row r="211" spans="1:48" ht="14.25" customHeight="1" x14ac:dyDescent="0.3">
      <c r="A211" s="99"/>
      <c r="B211" s="100"/>
      <c r="C211" s="103"/>
      <c r="D211" s="100"/>
      <c r="E211" s="100"/>
      <c r="F211" s="63"/>
      <c r="G211" s="63"/>
      <c r="H211" s="63"/>
      <c r="I211" s="40"/>
      <c r="J211" s="104"/>
      <c r="K211" s="105"/>
      <c r="L211" s="103"/>
      <c r="M211" s="100"/>
      <c r="N211" s="100"/>
      <c r="O211" s="63"/>
      <c r="P211" s="63"/>
      <c r="Q211" s="63"/>
      <c r="R211" s="40"/>
      <c r="S211" s="104"/>
      <c r="T211" s="105"/>
      <c r="U211" s="103"/>
      <c r="V211" s="100"/>
      <c r="W211" s="100"/>
      <c r="X211" s="63"/>
      <c r="Y211" s="63"/>
      <c r="Z211" s="63"/>
      <c r="AA211" s="40"/>
      <c r="AB211" s="104"/>
      <c r="AC211" s="105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3"/>
      <c r="AO211" s="63"/>
      <c r="AP211" s="63"/>
      <c r="AQ211" s="63"/>
      <c r="AR211" s="63"/>
      <c r="AS211" s="63"/>
      <c r="AT211" s="63"/>
      <c r="AU211" s="63"/>
      <c r="AV211" s="9"/>
    </row>
    <row r="212" spans="1:48" ht="14.25" customHeight="1" x14ac:dyDescent="0.3">
      <c r="A212" s="99"/>
      <c r="B212" s="100"/>
      <c r="C212" s="103"/>
      <c r="D212" s="100"/>
      <c r="E212" s="100"/>
      <c r="F212" s="63"/>
      <c r="G212" s="63"/>
      <c r="H212" s="63"/>
      <c r="I212" s="40"/>
      <c r="J212" s="104"/>
      <c r="K212" s="105"/>
      <c r="L212" s="103"/>
      <c r="M212" s="100"/>
      <c r="N212" s="100"/>
      <c r="O212" s="63"/>
      <c r="P212" s="63"/>
      <c r="Q212" s="63"/>
      <c r="R212" s="40"/>
      <c r="S212" s="104"/>
      <c r="T212" s="105"/>
      <c r="U212" s="103"/>
      <c r="V212" s="100"/>
      <c r="W212" s="100"/>
      <c r="X212" s="63"/>
      <c r="Y212" s="63"/>
      <c r="Z212" s="63"/>
      <c r="AA212" s="40"/>
      <c r="AB212" s="104"/>
      <c r="AC212" s="105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9"/>
    </row>
    <row r="213" spans="1:48" ht="14.25" customHeight="1" x14ac:dyDescent="0.3">
      <c r="A213" s="99"/>
      <c r="B213" s="100"/>
      <c r="C213" s="103"/>
      <c r="D213" s="100"/>
      <c r="E213" s="100"/>
      <c r="F213" s="63"/>
      <c r="G213" s="63"/>
      <c r="H213" s="63"/>
      <c r="I213" s="40"/>
      <c r="J213" s="104"/>
      <c r="K213" s="105"/>
      <c r="L213" s="103"/>
      <c r="M213" s="100"/>
      <c r="N213" s="100"/>
      <c r="O213" s="63"/>
      <c r="P213" s="63"/>
      <c r="Q213" s="63"/>
      <c r="R213" s="40"/>
      <c r="S213" s="104"/>
      <c r="T213" s="105"/>
      <c r="U213" s="103"/>
      <c r="V213" s="100"/>
      <c r="W213" s="100"/>
      <c r="X213" s="63"/>
      <c r="Y213" s="63"/>
      <c r="Z213" s="63"/>
      <c r="AA213" s="40"/>
      <c r="AB213" s="104"/>
      <c r="AC213" s="105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3"/>
      <c r="AO213" s="63"/>
      <c r="AP213" s="63"/>
      <c r="AQ213" s="63"/>
      <c r="AR213" s="63"/>
      <c r="AS213" s="63"/>
      <c r="AT213" s="63"/>
      <c r="AU213" s="63"/>
      <c r="AV213" s="9"/>
    </row>
    <row r="214" spans="1:48" ht="14.25" customHeight="1" x14ac:dyDescent="0.3">
      <c r="A214" s="99"/>
      <c r="B214" s="100"/>
      <c r="C214" s="103"/>
      <c r="D214" s="100"/>
      <c r="E214" s="100"/>
      <c r="F214" s="63"/>
      <c r="G214" s="63"/>
      <c r="H214" s="63"/>
      <c r="I214" s="40"/>
      <c r="J214" s="104"/>
      <c r="K214" s="105"/>
      <c r="L214" s="103"/>
      <c r="M214" s="100"/>
      <c r="N214" s="100"/>
      <c r="O214" s="63"/>
      <c r="P214" s="63"/>
      <c r="Q214" s="63"/>
      <c r="R214" s="40"/>
      <c r="S214" s="104"/>
      <c r="T214" s="105"/>
      <c r="U214" s="103"/>
      <c r="V214" s="100"/>
      <c r="W214" s="100"/>
      <c r="X214" s="63"/>
      <c r="Y214" s="63"/>
      <c r="Z214" s="63"/>
      <c r="AA214" s="40"/>
      <c r="AB214" s="104"/>
      <c r="AC214" s="105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3"/>
      <c r="AO214" s="63"/>
      <c r="AP214" s="63"/>
      <c r="AQ214" s="63"/>
      <c r="AR214" s="63"/>
      <c r="AS214" s="63"/>
      <c r="AT214" s="63"/>
      <c r="AU214" s="63"/>
      <c r="AV214" s="9"/>
    </row>
    <row r="215" spans="1:48" ht="14.25" customHeight="1" x14ac:dyDescent="0.3">
      <c r="A215" s="99"/>
      <c r="B215" s="100"/>
      <c r="C215" s="103"/>
      <c r="D215" s="100"/>
      <c r="E215" s="100"/>
      <c r="F215" s="63"/>
      <c r="G215" s="63"/>
      <c r="H215" s="63"/>
      <c r="I215" s="40"/>
      <c r="J215" s="104"/>
      <c r="K215" s="105"/>
      <c r="L215" s="103"/>
      <c r="M215" s="100"/>
      <c r="N215" s="100"/>
      <c r="O215" s="63"/>
      <c r="P215" s="63"/>
      <c r="Q215" s="63"/>
      <c r="R215" s="40"/>
      <c r="S215" s="104"/>
      <c r="T215" s="105"/>
      <c r="U215" s="103"/>
      <c r="V215" s="100"/>
      <c r="W215" s="100"/>
      <c r="X215" s="63"/>
      <c r="Y215" s="63"/>
      <c r="Z215" s="63"/>
      <c r="AA215" s="40"/>
      <c r="AB215" s="104"/>
      <c r="AC215" s="105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3"/>
      <c r="AO215" s="63"/>
      <c r="AP215" s="63"/>
      <c r="AQ215" s="63"/>
      <c r="AR215" s="63"/>
      <c r="AS215" s="63"/>
      <c r="AT215" s="63"/>
      <c r="AU215" s="63"/>
      <c r="AV215" s="9"/>
    </row>
    <row r="216" spans="1:48" ht="14.25" customHeight="1" x14ac:dyDescent="0.3">
      <c r="A216" s="99"/>
      <c r="B216" s="100"/>
      <c r="C216" s="103"/>
      <c r="D216" s="100"/>
      <c r="E216" s="100"/>
      <c r="F216" s="63"/>
      <c r="G216" s="63"/>
      <c r="H216" s="63"/>
      <c r="I216" s="40"/>
      <c r="J216" s="104"/>
      <c r="K216" s="105"/>
      <c r="L216" s="103"/>
      <c r="M216" s="100"/>
      <c r="N216" s="100"/>
      <c r="O216" s="63"/>
      <c r="P216" s="63"/>
      <c r="Q216" s="63"/>
      <c r="R216" s="40"/>
      <c r="S216" s="104"/>
      <c r="T216" s="105"/>
      <c r="U216" s="103"/>
      <c r="V216" s="100"/>
      <c r="W216" s="100"/>
      <c r="X216" s="63"/>
      <c r="Y216" s="63"/>
      <c r="Z216" s="63"/>
      <c r="AA216" s="40"/>
      <c r="AB216" s="104"/>
      <c r="AC216" s="105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3"/>
      <c r="AO216" s="63"/>
      <c r="AP216" s="63"/>
      <c r="AQ216" s="63"/>
      <c r="AR216" s="63"/>
      <c r="AS216" s="63"/>
      <c r="AT216" s="63"/>
      <c r="AU216" s="63"/>
      <c r="AV216" s="9"/>
    </row>
    <row r="217" spans="1:48" ht="14.25" customHeight="1" x14ac:dyDescent="0.3">
      <c r="A217" s="99"/>
      <c r="B217" s="100"/>
      <c r="C217" s="103"/>
      <c r="D217" s="100"/>
      <c r="E217" s="100"/>
      <c r="F217" s="63"/>
      <c r="G217" s="63"/>
      <c r="H217" s="63"/>
      <c r="I217" s="40"/>
      <c r="J217" s="104"/>
      <c r="K217" s="105"/>
      <c r="L217" s="103"/>
      <c r="M217" s="100"/>
      <c r="N217" s="100"/>
      <c r="O217" s="63"/>
      <c r="P217" s="63"/>
      <c r="Q217" s="63"/>
      <c r="R217" s="40"/>
      <c r="S217" s="104"/>
      <c r="T217" s="105"/>
      <c r="U217" s="103"/>
      <c r="V217" s="100"/>
      <c r="W217" s="100"/>
      <c r="X217" s="63"/>
      <c r="Y217" s="63"/>
      <c r="Z217" s="63"/>
      <c r="AA217" s="40"/>
      <c r="AB217" s="104"/>
      <c r="AC217" s="105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3"/>
      <c r="AO217" s="63"/>
      <c r="AP217" s="63"/>
      <c r="AQ217" s="63"/>
      <c r="AR217" s="63"/>
      <c r="AS217" s="63"/>
      <c r="AT217" s="63"/>
      <c r="AU217" s="63"/>
      <c r="AV217" s="9"/>
    </row>
    <row r="218" spans="1:48" ht="14.25" customHeight="1" x14ac:dyDescent="0.3">
      <c r="A218" s="99"/>
      <c r="B218" s="100"/>
      <c r="C218" s="103"/>
      <c r="D218" s="100"/>
      <c r="E218" s="100"/>
      <c r="F218" s="63"/>
      <c r="G218" s="63"/>
      <c r="H218" s="63"/>
      <c r="I218" s="40"/>
      <c r="J218" s="104"/>
      <c r="K218" s="105"/>
      <c r="L218" s="103"/>
      <c r="M218" s="100"/>
      <c r="N218" s="100"/>
      <c r="O218" s="63"/>
      <c r="P218" s="63"/>
      <c r="Q218" s="63"/>
      <c r="R218" s="40"/>
      <c r="S218" s="104"/>
      <c r="T218" s="105"/>
      <c r="U218" s="103"/>
      <c r="V218" s="100"/>
      <c r="W218" s="100"/>
      <c r="X218" s="63"/>
      <c r="Y218" s="63"/>
      <c r="Z218" s="63"/>
      <c r="AA218" s="40"/>
      <c r="AB218" s="104"/>
      <c r="AC218" s="105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3"/>
      <c r="AO218" s="63"/>
      <c r="AP218" s="63"/>
      <c r="AQ218" s="63"/>
      <c r="AR218" s="63"/>
      <c r="AS218" s="63"/>
      <c r="AT218" s="63"/>
      <c r="AU218" s="63"/>
      <c r="AV218" s="9"/>
    </row>
    <row r="219" spans="1:48" ht="14.25" customHeight="1" x14ac:dyDescent="0.3">
      <c r="A219" s="99"/>
      <c r="B219" s="100"/>
      <c r="C219" s="103"/>
      <c r="D219" s="100"/>
      <c r="E219" s="100"/>
      <c r="F219" s="63"/>
      <c r="G219" s="63"/>
      <c r="H219" s="63"/>
      <c r="I219" s="40"/>
      <c r="J219" s="104"/>
      <c r="K219" s="105"/>
      <c r="L219" s="103"/>
      <c r="M219" s="100"/>
      <c r="N219" s="100"/>
      <c r="O219" s="63"/>
      <c r="P219" s="63"/>
      <c r="Q219" s="63"/>
      <c r="R219" s="40"/>
      <c r="S219" s="104"/>
      <c r="T219" s="105"/>
      <c r="U219" s="103"/>
      <c r="V219" s="100"/>
      <c r="W219" s="100"/>
      <c r="X219" s="63"/>
      <c r="Y219" s="63"/>
      <c r="Z219" s="63"/>
      <c r="AA219" s="40"/>
      <c r="AB219" s="104"/>
      <c r="AC219" s="105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3"/>
      <c r="AO219" s="63"/>
      <c r="AP219" s="63"/>
      <c r="AQ219" s="63"/>
      <c r="AR219" s="63"/>
      <c r="AS219" s="63"/>
      <c r="AT219" s="63"/>
      <c r="AU219" s="63"/>
      <c r="AV219" s="9"/>
    </row>
    <row r="220" spans="1:48" ht="14.25" customHeight="1" x14ac:dyDescent="0.3">
      <c r="A220" s="99"/>
      <c r="B220" s="100"/>
      <c r="C220" s="103"/>
      <c r="D220" s="100"/>
      <c r="E220" s="100"/>
      <c r="F220" s="63"/>
      <c r="G220" s="63"/>
      <c r="H220" s="63"/>
      <c r="I220" s="40"/>
      <c r="J220" s="104"/>
      <c r="K220" s="105"/>
      <c r="L220" s="103"/>
      <c r="M220" s="100"/>
      <c r="N220" s="100"/>
      <c r="O220" s="63"/>
      <c r="P220" s="63"/>
      <c r="Q220" s="63"/>
      <c r="R220" s="40"/>
      <c r="S220" s="104"/>
      <c r="T220" s="105"/>
      <c r="U220" s="103"/>
      <c r="V220" s="100"/>
      <c r="W220" s="100"/>
      <c r="X220" s="63"/>
      <c r="Y220" s="63"/>
      <c r="Z220" s="63"/>
      <c r="AA220" s="40"/>
      <c r="AB220" s="104"/>
      <c r="AC220" s="105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3"/>
      <c r="AO220" s="63"/>
      <c r="AP220" s="63"/>
      <c r="AQ220" s="63"/>
      <c r="AR220" s="63"/>
      <c r="AS220" s="63"/>
      <c r="AT220" s="63"/>
      <c r="AU220" s="63"/>
      <c r="AV220" s="9"/>
    </row>
    <row r="221" spans="1:48" ht="14.25" customHeight="1" x14ac:dyDescent="0.3">
      <c r="A221" s="99"/>
      <c r="B221" s="100"/>
      <c r="C221" s="103"/>
      <c r="D221" s="100"/>
      <c r="E221" s="100"/>
      <c r="F221" s="63"/>
      <c r="G221" s="63"/>
      <c r="H221" s="63"/>
      <c r="I221" s="40"/>
      <c r="J221" s="104"/>
      <c r="K221" s="105"/>
      <c r="L221" s="103"/>
      <c r="M221" s="100"/>
      <c r="N221" s="100"/>
      <c r="O221" s="63"/>
      <c r="P221" s="63"/>
      <c r="Q221" s="63"/>
      <c r="R221" s="40"/>
      <c r="S221" s="104"/>
      <c r="T221" s="105"/>
      <c r="U221" s="103"/>
      <c r="V221" s="100"/>
      <c r="W221" s="100"/>
      <c r="X221" s="63"/>
      <c r="Y221" s="63"/>
      <c r="Z221" s="63"/>
      <c r="AA221" s="40"/>
      <c r="AB221" s="104"/>
      <c r="AC221" s="105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3"/>
      <c r="AO221" s="63"/>
      <c r="AP221" s="63"/>
      <c r="AQ221" s="63"/>
      <c r="AR221" s="63"/>
      <c r="AS221" s="63"/>
      <c r="AT221" s="63"/>
      <c r="AU221" s="63"/>
      <c r="AV221" s="9"/>
    </row>
    <row r="222" spans="1:48" ht="14.25" customHeight="1" x14ac:dyDescent="0.3">
      <c r="A222" s="99"/>
      <c r="B222" s="100"/>
      <c r="C222" s="103"/>
      <c r="D222" s="100"/>
      <c r="E222" s="100"/>
      <c r="F222" s="63"/>
      <c r="G222" s="63"/>
      <c r="H222" s="63"/>
      <c r="I222" s="40"/>
      <c r="J222" s="104"/>
      <c r="K222" s="105"/>
      <c r="L222" s="103"/>
      <c r="M222" s="100"/>
      <c r="N222" s="100"/>
      <c r="O222" s="63"/>
      <c r="P222" s="63"/>
      <c r="Q222" s="63"/>
      <c r="R222" s="40"/>
      <c r="S222" s="104"/>
      <c r="T222" s="105"/>
      <c r="U222" s="103"/>
      <c r="V222" s="100"/>
      <c r="W222" s="100"/>
      <c r="X222" s="63"/>
      <c r="Y222" s="63"/>
      <c r="Z222" s="63"/>
      <c r="AA222" s="40"/>
      <c r="AB222" s="104"/>
      <c r="AC222" s="105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9"/>
    </row>
    <row r="223" spans="1:48" ht="14.25" customHeight="1" x14ac:dyDescent="0.3">
      <c r="A223" s="99"/>
      <c r="B223" s="100"/>
      <c r="C223" s="103"/>
      <c r="D223" s="100"/>
      <c r="E223" s="100"/>
      <c r="F223" s="63"/>
      <c r="G223" s="63"/>
      <c r="H223" s="63"/>
      <c r="I223" s="40"/>
      <c r="J223" s="104"/>
      <c r="K223" s="105"/>
      <c r="L223" s="103"/>
      <c r="M223" s="100"/>
      <c r="N223" s="100"/>
      <c r="O223" s="63"/>
      <c r="P223" s="63"/>
      <c r="Q223" s="63"/>
      <c r="R223" s="40"/>
      <c r="S223" s="104"/>
      <c r="T223" s="105"/>
      <c r="U223" s="103"/>
      <c r="V223" s="100"/>
      <c r="W223" s="100"/>
      <c r="X223" s="63"/>
      <c r="Y223" s="63"/>
      <c r="Z223" s="63"/>
      <c r="AA223" s="40"/>
      <c r="AB223" s="104"/>
      <c r="AC223" s="105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9"/>
    </row>
    <row r="224" spans="1:48" ht="14.25" customHeight="1" x14ac:dyDescent="0.3">
      <c r="A224" s="99"/>
      <c r="B224" s="100"/>
      <c r="C224" s="103"/>
      <c r="D224" s="100"/>
      <c r="E224" s="100"/>
      <c r="F224" s="63"/>
      <c r="G224" s="63"/>
      <c r="H224" s="63"/>
      <c r="I224" s="40"/>
      <c r="J224" s="104"/>
      <c r="K224" s="105"/>
      <c r="L224" s="103"/>
      <c r="M224" s="100"/>
      <c r="N224" s="100"/>
      <c r="O224" s="63"/>
      <c r="P224" s="63"/>
      <c r="Q224" s="63"/>
      <c r="R224" s="40"/>
      <c r="S224" s="104"/>
      <c r="T224" s="105"/>
      <c r="U224" s="103"/>
      <c r="V224" s="100"/>
      <c r="W224" s="100"/>
      <c r="X224" s="63"/>
      <c r="Y224" s="63"/>
      <c r="Z224" s="63"/>
      <c r="AA224" s="40"/>
      <c r="AB224" s="104"/>
      <c r="AC224" s="105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3"/>
      <c r="AO224" s="63"/>
      <c r="AP224" s="63"/>
      <c r="AQ224" s="63"/>
      <c r="AR224" s="63"/>
      <c r="AS224" s="63"/>
      <c r="AT224" s="63"/>
      <c r="AU224" s="63"/>
      <c r="AV224" s="9"/>
    </row>
    <row r="225" spans="1:48" ht="14.25" customHeight="1" x14ac:dyDescent="0.3">
      <c r="A225" s="99"/>
      <c r="B225" s="100"/>
      <c r="C225" s="103"/>
      <c r="D225" s="100"/>
      <c r="E225" s="100"/>
      <c r="F225" s="63"/>
      <c r="G225" s="63"/>
      <c r="H225" s="63"/>
      <c r="I225" s="40"/>
      <c r="J225" s="104"/>
      <c r="K225" s="105"/>
      <c r="L225" s="103"/>
      <c r="M225" s="100"/>
      <c r="N225" s="100"/>
      <c r="O225" s="63"/>
      <c r="P225" s="63"/>
      <c r="Q225" s="63"/>
      <c r="R225" s="40"/>
      <c r="S225" s="104"/>
      <c r="T225" s="105"/>
      <c r="U225" s="103"/>
      <c r="V225" s="100"/>
      <c r="W225" s="100"/>
      <c r="X225" s="63"/>
      <c r="Y225" s="63"/>
      <c r="Z225" s="63"/>
      <c r="AA225" s="40"/>
      <c r="AB225" s="104"/>
      <c r="AC225" s="105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3"/>
      <c r="AO225" s="63"/>
      <c r="AP225" s="63"/>
      <c r="AQ225" s="63"/>
      <c r="AR225" s="63"/>
      <c r="AS225" s="63"/>
      <c r="AT225" s="63"/>
      <c r="AU225" s="63"/>
      <c r="AV225" s="9"/>
    </row>
    <row r="226" spans="1:48" ht="14.25" customHeight="1" x14ac:dyDescent="0.3">
      <c r="A226" s="99"/>
      <c r="B226" s="100"/>
      <c r="C226" s="103"/>
      <c r="D226" s="100"/>
      <c r="E226" s="100"/>
      <c r="F226" s="63"/>
      <c r="G226" s="63"/>
      <c r="H226" s="63"/>
      <c r="I226" s="40"/>
      <c r="J226" s="104"/>
      <c r="K226" s="105"/>
      <c r="L226" s="103"/>
      <c r="M226" s="100"/>
      <c r="N226" s="100"/>
      <c r="O226" s="63"/>
      <c r="P226" s="63"/>
      <c r="Q226" s="63"/>
      <c r="R226" s="40"/>
      <c r="S226" s="104"/>
      <c r="T226" s="105"/>
      <c r="U226" s="103"/>
      <c r="V226" s="100"/>
      <c r="W226" s="100"/>
      <c r="X226" s="63"/>
      <c r="Y226" s="63"/>
      <c r="Z226" s="63"/>
      <c r="AA226" s="40"/>
      <c r="AB226" s="104"/>
      <c r="AC226" s="105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3"/>
      <c r="AO226" s="63"/>
      <c r="AP226" s="63"/>
      <c r="AQ226" s="63"/>
      <c r="AR226" s="63"/>
      <c r="AS226" s="63"/>
      <c r="AT226" s="63"/>
      <c r="AU226" s="63"/>
      <c r="AV226" s="9"/>
    </row>
    <row r="227" spans="1:48" ht="14.25" customHeight="1" x14ac:dyDescent="0.3">
      <c r="A227" s="99"/>
      <c r="B227" s="100"/>
      <c r="C227" s="103"/>
      <c r="D227" s="100"/>
      <c r="E227" s="100"/>
      <c r="F227" s="63"/>
      <c r="G227" s="63"/>
      <c r="H227" s="63"/>
      <c r="I227" s="40"/>
      <c r="J227" s="104"/>
      <c r="K227" s="105"/>
      <c r="L227" s="103"/>
      <c r="M227" s="100"/>
      <c r="N227" s="100"/>
      <c r="O227" s="63"/>
      <c r="P227" s="63"/>
      <c r="Q227" s="63"/>
      <c r="R227" s="40"/>
      <c r="S227" s="104"/>
      <c r="T227" s="105"/>
      <c r="U227" s="103"/>
      <c r="V227" s="100"/>
      <c r="W227" s="100"/>
      <c r="X227" s="63"/>
      <c r="Y227" s="63"/>
      <c r="Z227" s="63"/>
      <c r="AA227" s="40"/>
      <c r="AB227" s="104"/>
      <c r="AC227" s="105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3"/>
      <c r="AO227" s="63"/>
      <c r="AP227" s="63"/>
      <c r="AQ227" s="63"/>
      <c r="AR227" s="63"/>
      <c r="AS227" s="63"/>
      <c r="AT227" s="63"/>
      <c r="AU227" s="63"/>
      <c r="AV227" s="9"/>
    </row>
    <row r="228" spans="1:48" ht="14.25" customHeight="1" x14ac:dyDescent="0.3">
      <c r="A228" s="99"/>
      <c r="B228" s="100"/>
      <c r="C228" s="103"/>
      <c r="D228" s="100"/>
      <c r="E228" s="100"/>
      <c r="F228" s="63"/>
      <c r="G228" s="63"/>
      <c r="H228" s="63"/>
      <c r="I228" s="40"/>
      <c r="J228" s="104"/>
      <c r="K228" s="105"/>
      <c r="L228" s="103"/>
      <c r="M228" s="100"/>
      <c r="N228" s="100"/>
      <c r="O228" s="63"/>
      <c r="P228" s="63"/>
      <c r="Q228" s="63"/>
      <c r="R228" s="40"/>
      <c r="S228" s="104"/>
      <c r="T228" s="105"/>
      <c r="U228" s="103"/>
      <c r="V228" s="100"/>
      <c r="W228" s="100"/>
      <c r="X228" s="63"/>
      <c r="Y228" s="63"/>
      <c r="Z228" s="63"/>
      <c r="AA228" s="40"/>
      <c r="AB228" s="104"/>
      <c r="AC228" s="105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3"/>
      <c r="AO228" s="63"/>
      <c r="AP228" s="63"/>
      <c r="AQ228" s="63"/>
      <c r="AR228" s="63"/>
      <c r="AS228" s="63"/>
      <c r="AT228" s="63"/>
      <c r="AU228" s="63"/>
      <c r="AV228" s="9"/>
    </row>
    <row r="229" spans="1:48" ht="14.25" customHeight="1" x14ac:dyDescent="0.3">
      <c r="A229" s="99"/>
      <c r="B229" s="100"/>
      <c r="C229" s="103"/>
      <c r="D229" s="100"/>
      <c r="E229" s="100"/>
      <c r="F229" s="63"/>
      <c r="G229" s="63"/>
      <c r="H229" s="63"/>
      <c r="I229" s="40"/>
      <c r="J229" s="104"/>
      <c r="K229" s="105"/>
      <c r="L229" s="103"/>
      <c r="M229" s="100"/>
      <c r="N229" s="100"/>
      <c r="O229" s="63"/>
      <c r="P229" s="63"/>
      <c r="Q229" s="63"/>
      <c r="R229" s="40"/>
      <c r="S229" s="104"/>
      <c r="T229" s="105"/>
      <c r="U229" s="103"/>
      <c r="V229" s="100"/>
      <c r="W229" s="100"/>
      <c r="X229" s="63"/>
      <c r="Y229" s="63"/>
      <c r="Z229" s="63"/>
      <c r="AA229" s="40"/>
      <c r="AB229" s="104"/>
      <c r="AC229" s="105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3"/>
      <c r="AO229" s="63"/>
      <c r="AP229" s="63"/>
      <c r="AQ229" s="63"/>
      <c r="AR229" s="63"/>
      <c r="AS229" s="63"/>
      <c r="AT229" s="63"/>
      <c r="AU229" s="63"/>
      <c r="AV229" s="9"/>
    </row>
    <row r="230" spans="1:48" ht="14.25" customHeight="1" x14ac:dyDescent="0.3">
      <c r="A230" s="99"/>
      <c r="B230" s="100"/>
      <c r="C230" s="103"/>
      <c r="D230" s="100"/>
      <c r="E230" s="100"/>
      <c r="F230" s="63"/>
      <c r="G230" s="63"/>
      <c r="H230" s="63"/>
      <c r="I230" s="40"/>
      <c r="J230" s="104"/>
      <c r="K230" s="105"/>
      <c r="L230" s="103"/>
      <c r="M230" s="100"/>
      <c r="N230" s="100"/>
      <c r="O230" s="63"/>
      <c r="P230" s="63"/>
      <c r="Q230" s="63"/>
      <c r="R230" s="40"/>
      <c r="S230" s="104"/>
      <c r="T230" s="105"/>
      <c r="U230" s="103"/>
      <c r="V230" s="100"/>
      <c r="W230" s="100"/>
      <c r="X230" s="63"/>
      <c r="Y230" s="63"/>
      <c r="Z230" s="63"/>
      <c r="AA230" s="40"/>
      <c r="AB230" s="104"/>
      <c r="AC230" s="105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  <c r="AR230" s="63"/>
      <c r="AS230" s="63"/>
      <c r="AT230" s="63"/>
      <c r="AU230" s="63"/>
      <c r="AV230" s="9"/>
    </row>
    <row r="231" spans="1:48" ht="14.25" customHeight="1" x14ac:dyDescent="0.3">
      <c r="A231" s="99"/>
      <c r="B231" s="100"/>
      <c r="C231" s="103"/>
      <c r="D231" s="100"/>
      <c r="E231" s="100"/>
      <c r="F231" s="63"/>
      <c r="G231" s="63"/>
      <c r="H231" s="63"/>
      <c r="I231" s="40"/>
      <c r="J231" s="104"/>
      <c r="K231" s="105"/>
      <c r="L231" s="103"/>
      <c r="M231" s="100"/>
      <c r="N231" s="100"/>
      <c r="O231" s="63"/>
      <c r="P231" s="63"/>
      <c r="Q231" s="63"/>
      <c r="R231" s="40"/>
      <c r="S231" s="104"/>
      <c r="T231" s="105"/>
      <c r="U231" s="103"/>
      <c r="V231" s="100"/>
      <c r="W231" s="100"/>
      <c r="X231" s="63"/>
      <c r="Y231" s="63"/>
      <c r="Z231" s="63"/>
      <c r="AA231" s="40"/>
      <c r="AB231" s="104"/>
      <c r="AC231" s="105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3"/>
      <c r="AO231" s="63"/>
      <c r="AP231" s="63"/>
      <c r="AQ231" s="63"/>
      <c r="AR231" s="63"/>
      <c r="AS231" s="63"/>
      <c r="AT231" s="63"/>
      <c r="AU231" s="63"/>
      <c r="AV231" s="9"/>
    </row>
    <row r="232" spans="1:48" ht="14.25" customHeight="1" x14ac:dyDescent="0.3">
      <c r="A232" s="99"/>
      <c r="B232" s="100"/>
      <c r="C232" s="103"/>
      <c r="D232" s="100"/>
      <c r="E232" s="100"/>
      <c r="F232" s="63"/>
      <c r="G232" s="63"/>
      <c r="H232" s="63"/>
      <c r="I232" s="40"/>
      <c r="J232" s="104"/>
      <c r="K232" s="105"/>
      <c r="L232" s="103"/>
      <c r="M232" s="100"/>
      <c r="N232" s="100"/>
      <c r="O232" s="63"/>
      <c r="P232" s="63"/>
      <c r="Q232" s="63"/>
      <c r="R232" s="40"/>
      <c r="S232" s="104"/>
      <c r="T232" s="105"/>
      <c r="U232" s="103"/>
      <c r="V232" s="100"/>
      <c r="W232" s="100"/>
      <c r="X232" s="63"/>
      <c r="Y232" s="63"/>
      <c r="Z232" s="63"/>
      <c r="AA232" s="40"/>
      <c r="AB232" s="104"/>
      <c r="AC232" s="105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3"/>
      <c r="AO232" s="63"/>
      <c r="AP232" s="63"/>
      <c r="AQ232" s="63"/>
      <c r="AR232" s="63"/>
      <c r="AS232" s="63"/>
      <c r="AT232" s="63"/>
      <c r="AU232" s="63"/>
      <c r="AV232" s="9"/>
    </row>
    <row r="233" spans="1:48" ht="14.25" customHeight="1" x14ac:dyDescent="0.3">
      <c r="A233" s="99"/>
      <c r="B233" s="100"/>
      <c r="C233" s="103"/>
      <c r="D233" s="100"/>
      <c r="E233" s="100"/>
      <c r="F233" s="63"/>
      <c r="G233" s="63"/>
      <c r="H233" s="63"/>
      <c r="I233" s="40"/>
      <c r="J233" s="104"/>
      <c r="K233" s="105"/>
      <c r="L233" s="103"/>
      <c r="M233" s="100"/>
      <c r="N233" s="100"/>
      <c r="O233" s="63"/>
      <c r="P233" s="63"/>
      <c r="Q233" s="63"/>
      <c r="R233" s="40"/>
      <c r="S233" s="104"/>
      <c r="T233" s="105"/>
      <c r="U233" s="103"/>
      <c r="V233" s="100"/>
      <c r="W233" s="100"/>
      <c r="X233" s="63"/>
      <c r="Y233" s="63"/>
      <c r="Z233" s="63"/>
      <c r="AA233" s="40"/>
      <c r="AB233" s="104"/>
      <c r="AC233" s="105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9"/>
    </row>
    <row r="234" spans="1:48" ht="14.25" customHeight="1" x14ac:dyDescent="0.3">
      <c r="A234" s="99"/>
      <c r="B234" s="100"/>
      <c r="C234" s="103"/>
      <c r="D234" s="100"/>
      <c r="E234" s="100"/>
      <c r="F234" s="63"/>
      <c r="G234" s="63"/>
      <c r="H234" s="63"/>
      <c r="I234" s="40"/>
      <c r="J234" s="104"/>
      <c r="K234" s="105"/>
      <c r="L234" s="103"/>
      <c r="M234" s="100"/>
      <c r="N234" s="100"/>
      <c r="O234" s="63"/>
      <c r="P234" s="63"/>
      <c r="Q234" s="63"/>
      <c r="R234" s="40"/>
      <c r="S234" s="104"/>
      <c r="T234" s="105"/>
      <c r="U234" s="103"/>
      <c r="V234" s="100"/>
      <c r="W234" s="100"/>
      <c r="X234" s="63"/>
      <c r="Y234" s="63"/>
      <c r="Z234" s="63"/>
      <c r="AA234" s="40"/>
      <c r="AB234" s="104"/>
      <c r="AC234" s="105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3"/>
      <c r="AO234" s="63"/>
      <c r="AP234" s="63"/>
      <c r="AQ234" s="63"/>
      <c r="AR234" s="63"/>
      <c r="AS234" s="63"/>
      <c r="AT234" s="63"/>
      <c r="AU234" s="63"/>
      <c r="AV234" s="9"/>
    </row>
    <row r="235" spans="1:48" ht="14.25" customHeight="1" x14ac:dyDescent="0.3">
      <c r="A235" s="99"/>
      <c r="B235" s="100"/>
      <c r="C235" s="103"/>
      <c r="D235" s="100"/>
      <c r="E235" s="100"/>
      <c r="F235" s="63"/>
      <c r="G235" s="63"/>
      <c r="H235" s="63"/>
      <c r="I235" s="40"/>
      <c r="J235" s="104"/>
      <c r="K235" s="105"/>
      <c r="L235" s="103"/>
      <c r="M235" s="100"/>
      <c r="N235" s="100"/>
      <c r="O235" s="63"/>
      <c r="P235" s="63"/>
      <c r="Q235" s="63"/>
      <c r="R235" s="40"/>
      <c r="S235" s="104"/>
      <c r="T235" s="105"/>
      <c r="U235" s="103"/>
      <c r="V235" s="100"/>
      <c r="W235" s="100"/>
      <c r="X235" s="63"/>
      <c r="Y235" s="63"/>
      <c r="Z235" s="63"/>
      <c r="AA235" s="40"/>
      <c r="AB235" s="104"/>
      <c r="AC235" s="105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3"/>
      <c r="AO235" s="63"/>
      <c r="AP235" s="63"/>
      <c r="AQ235" s="63"/>
      <c r="AR235" s="63"/>
      <c r="AS235" s="63"/>
      <c r="AT235" s="63"/>
      <c r="AU235" s="63"/>
      <c r="AV235" s="9"/>
    </row>
    <row r="236" spans="1:48" ht="14.25" customHeight="1" x14ac:dyDescent="0.3">
      <c r="A236" s="99"/>
      <c r="B236" s="100"/>
      <c r="C236" s="103"/>
      <c r="D236" s="100"/>
      <c r="E236" s="100"/>
      <c r="F236" s="63"/>
      <c r="G236" s="63"/>
      <c r="H236" s="63"/>
      <c r="I236" s="40"/>
      <c r="J236" s="104"/>
      <c r="K236" s="105"/>
      <c r="L236" s="103"/>
      <c r="M236" s="100"/>
      <c r="N236" s="100"/>
      <c r="O236" s="63"/>
      <c r="P236" s="63"/>
      <c r="Q236" s="63"/>
      <c r="R236" s="40"/>
      <c r="S236" s="104"/>
      <c r="T236" s="105"/>
      <c r="U236" s="103"/>
      <c r="V236" s="100"/>
      <c r="W236" s="100"/>
      <c r="X236" s="63"/>
      <c r="Y236" s="63"/>
      <c r="Z236" s="63"/>
      <c r="AA236" s="40"/>
      <c r="AB236" s="104"/>
      <c r="AC236" s="105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9"/>
    </row>
    <row r="237" spans="1:48" ht="14.25" customHeight="1" x14ac:dyDescent="0.3">
      <c r="A237" s="99"/>
      <c r="B237" s="100"/>
      <c r="C237" s="103"/>
      <c r="D237" s="100"/>
      <c r="E237" s="100"/>
      <c r="F237" s="63"/>
      <c r="G237" s="63"/>
      <c r="H237" s="63"/>
      <c r="I237" s="40"/>
      <c r="J237" s="104"/>
      <c r="K237" s="105"/>
      <c r="L237" s="103"/>
      <c r="M237" s="100"/>
      <c r="N237" s="100"/>
      <c r="O237" s="63"/>
      <c r="P237" s="63"/>
      <c r="Q237" s="63"/>
      <c r="R237" s="40"/>
      <c r="S237" s="104"/>
      <c r="T237" s="105"/>
      <c r="U237" s="103"/>
      <c r="V237" s="100"/>
      <c r="W237" s="100"/>
      <c r="X237" s="63"/>
      <c r="Y237" s="63"/>
      <c r="Z237" s="63"/>
      <c r="AA237" s="40"/>
      <c r="AB237" s="104"/>
      <c r="AC237" s="105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3"/>
      <c r="AO237" s="63"/>
      <c r="AP237" s="63"/>
      <c r="AQ237" s="63"/>
      <c r="AR237" s="63"/>
      <c r="AS237" s="63"/>
      <c r="AT237" s="63"/>
      <c r="AU237" s="63"/>
      <c r="AV237" s="9"/>
    </row>
    <row r="238" spans="1:48" ht="14.25" customHeight="1" x14ac:dyDescent="0.3">
      <c r="A238" s="99"/>
      <c r="B238" s="100"/>
      <c r="C238" s="103"/>
      <c r="D238" s="100"/>
      <c r="E238" s="100"/>
      <c r="F238" s="63"/>
      <c r="G238" s="63"/>
      <c r="H238" s="63"/>
      <c r="I238" s="40"/>
      <c r="J238" s="104"/>
      <c r="K238" s="105"/>
      <c r="L238" s="103"/>
      <c r="M238" s="100"/>
      <c r="N238" s="100"/>
      <c r="O238" s="63"/>
      <c r="P238" s="63"/>
      <c r="Q238" s="63"/>
      <c r="R238" s="40"/>
      <c r="S238" s="104"/>
      <c r="T238" s="105"/>
      <c r="U238" s="103"/>
      <c r="V238" s="100"/>
      <c r="W238" s="100"/>
      <c r="X238" s="63"/>
      <c r="Y238" s="63"/>
      <c r="Z238" s="63"/>
      <c r="AA238" s="40"/>
      <c r="AB238" s="104"/>
      <c r="AC238" s="105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3"/>
      <c r="AO238" s="63"/>
      <c r="AP238" s="63"/>
      <c r="AQ238" s="63"/>
      <c r="AR238" s="63"/>
      <c r="AS238" s="63"/>
      <c r="AT238" s="63"/>
      <c r="AU238" s="63"/>
      <c r="AV238" s="9"/>
    </row>
    <row r="239" spans="1:48" ht="14.25" customHeight="1" x14ac:dyDescent="0.3">
      <c r="A239" s="99"/>
      <c r="B239" s="100"/>
      <c r="C239" s="103"/>
      <c r="D239" s="100"/>
      <c r="E239" s="100"/>
      <c r="F239" s="63"/>
      <c r="G239" s="63"/>
      <c r="H239" s="63"/>
      <c r="I239" s="40"/>
      <c r="J239" s="104"/>
      <c r="K239" s="105"/>
      <c r="L239" s="103"/>
      <c r="M239" s="100"/>
      <c r="N239" s="100"/>
      <c r="O239" s="63"/>
      <c r="P239" s="63"/>
      <c r="Q239" s="63"/>
      <c r="R239" s="40"/>
      <c r="S239" s="104"/>
      <c r="T239" s="105"/>
      <c r="U239" s="103"/>
      <c r="V239" s="100"/>
      <c r="W239" s="100"/>
      <c r="X239" s="63"/>
      <c r="Y239" s="63"/>
      <c r="Z239" s="63"/>
      <c r="AA239" s="40"/>
      <c r="AB239" s="104"/>
      <c r="AC239" s="105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3"/>
      <c r="AO239" s="63"/>
      <c r="AP239" s="63"/>
      <c r="AQ239" s="63"/>
      <c r="AR239" s="63"/>
      <c r="AS239" s="63"/>
      <c r="AT239" s="63"/>
      <c r="AU239" s="63"/>
      <c r="AV239" s="9"/>
    </row>
    <row r="240" spans="1:48" ht="14.25" customHeight="1" x14ac:dyDescent="0.3">
      <c r="A240" s="99"/>
      <c r="B240" s="100"/>
      <c r="C240" s="103"/>
      <c r="D240" s="100"/>
      <c r="E240" s="100"/>
      <c r="F240" s="63"/>
      <c r="G240" s="63"/>
      <c r="H240" s="63"/>
      <c r="I240" s="40"/>
      <c r="J240" s="104"/>
      <c r="K240" s="105"/>
      <c r="L240" s="103"/>
      <c r="M240" s="100"/>
      <c r="N240" s="100"/>
      <c r="O240" s="63"/>
      <c r="P240" s="63"/>
      <c r="Q240" s="63"/>
      <c r="R240" s="40"/>
      <c r="S240" s="104"/>
      <c r="T240" s="105"/>
      <c r="U240" s="103"/>
      <c r="V240" s="100"/>
      <c r="W240" s="100"/>
      <c r="X240" s="63"/>
      <c r="Y240" s="63"/>
      <c r="Z240" s="63"/>
      <c r="AA240" s="40"/>
      <c r="AB240" s="104"/>
      <c r="AC240" s="105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3"/>
      <c r="AO240" s="63"/>
      <c r="AP240" s="63"/>
      <c r="AQ240" s="63"/>
      <c r="AR240" s="63"/>
      <c r="AS240" s="63"/>
      <c r="AT240" s="63"/>
      <c r="AU240" s="63"/>
      <c r="AV240" s="9"/>
    </row>
    <row r="241" spans="1:48" ht="14.25" customHeight="1" x14ac:dyDescent="0.3">
      <c r="A241" s="99"/>
      <c r="B241" s="100"/>
      <c r="C241" s="103"/>
      <c r="D241" s="100"/>
      <c r="E241" s="100"/>
      <c r="F241" s="63"/>
      <c r="G241" s="63"/>
      <c r="H241" s="63"/>
      <c r="I241" s="40"/>
      <c r="J241" s="104"/>
      <c r="K241" s="105"/>
      <c r="L241" s="103"/>
      <c r="M241" s="100"/>
      <c r="N241" s="100"/>
      <c r="O241" s="63"/>
      <c r="P241" s="63"/>
      <c r="Q241" s="63"/>
      <c r="R241" s="40"/>
      <c r="S241" s="104"/>
      <c r="T241" s="105"/>
      <c r="U241" s="103"/>
      <c r="V241" s="100"/>
      <c r="W241" s="100"/>
      <c r="X241" s="63"/>
      <c r="Y241" s="63"/>
      <c r="Z241" s="63"/>
      <c r="AA241" s="40"/>
      <c r="AB241" s="104"/>
      <c r="AC241" s="105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3"/>
      <c r="AO241" s="63"/>
      <c r="AP241" s="63"/>
      <c r="AQ241" s="63"/>
      <c r="AR241" s="63"/>
      <c r="AS241" s="63"/>
      <c r="AT241" s="63"/>
      <c r="AU241" s="63"/>
      <c r="AV241" s="9"/>
    </row>
    <row r="242" spans="1:48" ht="14.25" customHeight="1" x14ac:dyDescent="0.3">
      <c r="A242" s="99"/>
      <c r="B242" s="100"/>
      <c r="C242" s="103"/>
      <c r="D242" s="100"/>
      <c r="E242" s="100"/>
      <c r="F242" s="63"/>
      <c r="G242" s="63"/>
      <c r="H242" s="63"/>
      <c r="I242" s="40"/>
      <c r="J242" s="104"/>
      <c r="K242" s="105"/>
      <c r="L242" s="103"/>
      <c r="M242" s="100"/>
      <c r="N242" s="100"/>
      <c r="O242" s="63"/>
      <c r="P242" s="63"/>
      <c r="Q242" s="63"/>
      <c r="R242" s="40"/>
      <c r="S242" s="104"/>
      <c r="T242" s="105"/>
      <c r="U242" s="103"/>
      <c r="V242" s="100"/>
      <c r="W242" s="100"/>
      <c r="X242" s="63"/>
      <c r="Y242" s="63"/>
      <c r="Z242" s="63"/>
      <c r="AA242" s="40"/>
      <c r="AB242" s="104"/>
      <c r="AC242" s="105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9"/>
    </row>
    <row r="243" spans="1:48" ht="14.25" customHeight="1" x14ac:dyDescent="0.3">
      <c r="A243" s="99"/>
      <c r="B243" s="100"/>
      <c r="C243" s="103"/>
      <c r="D243" s="100"/>
      <c r="E243" s="100"/>
      <c r="F243" s="63"/>
      <c r="G243" s="63"/>
      <c r="H243" s="63"/>
      <c r="I243" s="40"/>
      <c r="J243" s="104"/>
      <c r="K243" s="105"/>
      <c r="L243" s="103"/>
      <c r="M243" s="100"/>
      <c r="N243" s="100"/>
      <c r="O243" s="63"/>
      <c r="P243" s="63"/>
      <c r="Q243" s="63"/>
      <c r="R243" s="40"/>
      <c r="S243" s="104"/>
      <c r="T243" s="105"/>
      <c r="U243" s="103"/>
      <c r="V243" s="100"/>
      <c r="W243" s="100"/>
      <c r="X243" s="63"/>
      <c r="Y243" s="63"/>
      <c r="Z243" s="63"/>
      <c r="AA243" s="40"/>
      <c r="AB243" s="104"/>
      <c r="AC243" s="105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3"/>
      <c r="AO243" s="63"/>
      <c r="AP243" s="63"/>
      <c r="AQ243" s="63"/>
      <c r="AR243" s="63"/>
      <c r="AS243" s="63"/>
      <c r="AT243" s="63"/>
      <c r="AU243" s="63"/>
      <c r="AV243" s="9"/>
    </row>
    <row r="244" spans="1:48" ht="14.25" customHeight="1" x14ac:dyDescent="0.3">
      <c r="A244" s="99"/>
      <c r="B244" s="100"/>
      <c r="C244" s="103"/>
      <c r="D244" s="100"/>
      <c r="E244" s="100"/>
      <c r="F244" s="63"/>
      <c r="G244" s="63"/>
      <c r="H244" s="63"/>
      <c r="I244" s="40"/>
      <c r="J244" s="104"/>
      <c r="K244" s="105"/>
      <c r="L244" s="103"/>
      <c r="M244" s="100"/>
      <c r="N244" s="100"/>
      <c r="O244" s="63"/>
      <c r="P244" s="63"/>
      <c r="Q244" s="63"/>
      <c r="R244" s="40"/>
      <c r="S244" s="104"/>
      <c r="T244" s="105"/>
      <c r="U244" s="103"/>
      <c r="V244" s="100"/>
      <c r="W244" s="100"/>
      <c r="X244" s="63"/>
      <c r="Y244" s="63"/>
      <c r="Z244" s="63"/>
      <c r="AA244" s="40"/>
      <c r="AB244" s="104"/>
      <c r="AC244" s="105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3"/>
      <c r="AO244" s="63"/>
      <c r="AP244" s="63"/>
      <c r="AQ244" s="63"/>
      <c r="AR244" s="63"/>
      <c r="AS244" s="63"/>
      <c r="AT244" s="63"/>
      <c r="AU244" s="63"/>
      <c r="AV244" s="9"/>
    </row>
    <row r="245" spans="1:48" ht="14.25" customHeight="1" x14ac:dyDescent="0.3">
      <c r="A245" s="99"/>
      <c r="B245" s="100"/>
      <c r="C245" s="103"/>
      <c r="D245" s="100"/>
      <c r="E245" s="100"/>
      <c r="F245" s="63"/>
      <c r="G245" s="63"/>
      <c r="H245" s="63"/>
      <c r="I245" s="40"/>
      <c r="J245" s="104"/>
      <c r="K245" s="105"/>
      <c r="L245" s="103"/>
      <c r="M245" s="100"/>
      <c r="N245" s="100"/>
      <c r="O245" s="63"/>
      <c r="P245" s="63"/>
      <c r="Q245" s="63"/>
      <c r="R245" s="40"/>
      <c r="S245" s="104"/>
      <c r="T245" s="105"/>
      <c r="U245" s="103"/>
      <c r="V245" s="100"/>
      <c r="W245" s="100"/>
      <c r="X245" s="63"/>
      <c r="Y245" s="63"/>
      <c r="Z245" s="63"/>
      <c r="AA245" s="40"/>
      <c r="AB245" s="104"/>
      <c r="AC245" s="105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9"/>
    </row>
    <row r="246" spans="1:48" ht="14.25" customHeight="1" x14ac:dyDescent="0.3">
      <c r="A246" s="99"/>
      <c r="B246" s="100"/>
      <c r="C246" s="103"/>
      <c r="D246" s="100"/>
      <c r="E246" s="100"/>
      <c r="F246" s="63"/>
      <c r="G246" s="63"/>
      <c r="H246" s="63"/>
      <c r="I246" s="40"/>
      <c r="J246" s="104"/>
      <c r="K246" s="105"/>
      <c r="L246" s="103"/>
      <c r="M246" s="100"/>
      <c r="N246" s="100"/>
      <c r="O246" s="63"/>
      <c r="P246" s="63"/>
      <c r="Q246" s="63"/>
      <c r="R246" s="40"/>
      <c r="S246" s="104"/>
      <c r="T246" s="105"/>
      <c r="U246" s="103"/>
      <c r="V246" s="100"/>
      <c r="W246" s="100"/>
      <c r="X246" s="63"/>
      <c r="Y246" s="63"/>
      <c r="Z246" s="63"/>
      <c r="AA246" s="40"/>
      <c r="AB246" s="104"/>
      <c r="AC246" s="105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9"/>
    </row>
    <row r="247" spans="1:48" ht="14.25" customHeight="1" x14ac:dyDescent="0.3">
      <c r="A247" s="99"/>
      <c r="B247" s="100"/>
      <c r="C247" s="103"/>
      <c r="D247" s="100"/>
      <c r="E247" s="100"/>
      <c r="F247" s="63"/>
      <c r="G247" s="63"/>
      <c r="H247" s="63"/>
      <c r="I247" s="40"/>
      <c r="J247" s="104"/>
      <c r="K247" s="105"/>
      <c r="L247" s="103"/>
      <c r="M247" s="100"/>
      <c r="N247" s="100"/>
      <c r="O247" s="63"/>
      <c r="P247" s="63"/>
      <c r="Q247" s="63"/>
      <c r="R247" s="40"/>
      <c r="S247" s="104"/>
      <c r="T247" s="105"/>
      <c r="U247" s="103"/>
      <c r="V247" s="100"/>
      <c r="W247" s="100"/>
      <c r="X247" s="63"/>
      <c r="Y247" s="63"/>
      <c r="Z247" s="63"/>
      <c r="AA247" s="40"/>
      <c r="AB247" s="104"/>
      <c r="AC247" s="105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9"/>
    </row>
    <row r="248" spans="1:48" ht="14.25" customHeight="1" x14ac:dyDescent="0.3">
      <c r="A248" s="99"/>
      <c r="B248" s="100"/>
      <c r="C248" s="103"/>
      <c r="D248" s="100"/>
      <c r="E248" s="100"/>
      <c r="F248" s="63"/>
      <c r="G248" s="63"/>
      <c r="H248" s="63"/>
      <c r="I248" s="40"/>
      <c r="J248" s="104"/>
      <c r="K248" s="105"/>
      <c r="L248" s="103"/>
      <c r="M248" s="100"/>
      <c r="N248" s="100"/>
      <c r="O248" s="63"/>
      <c r="P248" s="63"/>
      <c r="Q248" s="63"/>
      <c r="R248" s="40"/>
      <c r="S248" s="104"/>
      <c r="T248" s="105"/>
      <c r="U248" s="103"/>
      <c r="V248" s="100"/>
      <c r="W248" s="100"/>
      <c r="X248" s="63"/>
      <c r="Y248" s="63"/>
      <c r="Z248" s="63"/>
      <c r="AA248" s="40"/>
      <c r="AB248" s="104"/>
      <c r="AC248" s="105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9"/>
    </row>
    <row r="249" spans="1:48" ht="14.25" customHeight="1" x14ac:dyDescent="0.3">
      <c r="A249" s="99"/>
      <c r="B249" s="100"/>
      <c r="C249" s="103"/>
      <c r="D249" s="100"/>
      <c r="E249" s="100"/>
      <c r="F249" s="63"/>
      <c r="G249" s="63"/>
      <c r="H249" s="63"/>
      <c r="I249" s="40"/>
      <c r="J249" s="104"/>
      <c r="K249" s="105"/>
      <c r="L249" s="103"/>
      <c r="M249" s="100"/>
      <c r="N249" s="100"/>
      <c r="O249" s="63"/>
      <c r="P249" s="63"/>
      <c r="Q249" s="63"/>
      <c r="R249" s="40"/>
      <c r="S249" s="104"/>
      <c r="T249" s="105"/>
      <c r="U249" s="103"/>
      <c r="V249" s="100"/>
      <c r="W249" s="100"/>
      <c r="X249" s="63"/>
      <c r="Y249" s="63"/>
      <c r="Z249" s="63"/>
      <c r="AA249" s="40"/>
      <c r="AB249" s="104"/>
      <c r="AC249" s="105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3"/>
      <c r="AO249" s="63"/>
      <c r="AP249" s="63"/>
      <c r="AQ249" s="63"/>
      <c r="AR249" s="63"/>
      <c r="AS249" s="63"/>
      <c r="AT249" s="63"/>
      <c r="AU249" s="63"/>
      <c r="AV249" s="9"/>
    </row>
    <row r="250" spans="1:48" ht="14.25" customHeight="1" x14ac:dyDescent="0.3">
      <c r="A250" s="99"/>
      <c r="B250" s="100"/>
      <c r="C250" s="103"/>
      <c r="D250" s="100"/>
      <c r="E250" s="100"/>
      <c r="F250" s="63"/>
      <c r="G250" s="63"/>
      <c r="H250" s="63"/>
      <c r="I250" s="40"/>
      <c r="J250" s="104"/>
      <c r="K250" s="105"/>
      <c r="L250" s="103"/>
      <c r="M250" s="100"/>
      <c r="N250" s="100"/>
      <c r="O250" s="63"/>
      <c r="P250" s="63"/>
      <c r="Q250" s="63"/>
      <c r="R250" s="40"/>
      <c r="S250" s="104"/>
      <c r="T250" s="105"/>
      <c r="U250" s="103"/>
      <c r="V250" s="100"/>
      <c r="W250" s="100"/>
      <c r="X250" s="63"/>
      <c r="Y250" s="63"/>
      <c r="Z250" s="63"/>
      <c r="AA250" s="40"/>
      <c r="AB250" s="104"/>
      <c r="AC250" s="105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3"/>
      <c r="AO250" s="63"/>
      <c r="AP250" s="63"/>
      <c r="AQ250" s="63"/>
      <c r="AR250" s="63"/>
      <c r="AS250" s="63"/>
      <c r="AT250" s="63"/>
      <c r="AU250" s="63"/>
      <c r="AV250" s="9"/>
    </row>
    <row r="251" spans="1:48" ht="14.25" customHeight="1" x14ac:dyDescent="0.3">
      <c r="A251" s="99"/>
      <c r="B251" s="100"/>
      <c r="C251" s="103"/>
      <c r="D251" s="100"/>
      <c r="E251" s="100"/>
      <c r="F251" s="63"/>
      <c r="G251" s="63"/>
      <c r="H251" s="63"/>
      <c r="I251" s="40"/>
      <c r="J251" s="104"/>
      <c r="K251" s="105"/>
      <c r="L251" s="103"/>
      <c r="M251" s="100"/>
      <c r="N251" s="100"/>
      <c r="O251" s="63"/>
      <c r="P251" s="63"/>
      <c r="Q251" s="63"/>
      <c r="R251" s="40"/>
      <c r="S251" s="104"/>
      <c r="T251" s="105"/>
      <c r="U251" s="103"/>
      <c r="V251" s="100"/>
      <c r="W251" s="100"/>
      <c r="X251" s="63"/>
      <c r="Y251" s="63"/>
      <c r="Z251" s="63"/>
      <c r="AA251" s="40"/>
      <c r="AB251" s="104"/>
      <c r="AC251" s="105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9"/>
    </row>
    <row r="252" spans="1:48" ht="14.25" customHeight="1" x14ac:dyDescent="0.3">
      <c r="A252" s="99"/>
      <c r="B252" s="100"/>
      <c r="C252" s="103"/>
      <c r="D252" s="100"/>
      <c r="E252" s="100"/>
      <c r="F252" s="63"/>
      <c r="G252" s="63"/>
      <c r="H252" s="63"/>
      <c r="I252" s="40"/>
      <c r="J252" s="104"/>
      <c r="K252" s="105"/>
      <c r="L252" s="103"/>
      <c r="M252" s="100"/>
      <c r="N252" s="100"/>
      <c r="O252" s="63"/>
      <c r="P252" s="63"/>
      <c r="Q252" s="63"/>
      <c r="R252" s="40"/>
      <c r="S252" s="104"/>
      <c r="T252" s="105"/>
      <c r="U252" s="103"/>
      <c r="V252" s="100"/>
      <c r="W252" s="100"/>
      <c r="X252" s="63"/>
      <c r="Y252" s="63"/>
      <c r="Z252" s="63"/>
      <c r="AA252" s="40"/>
      <c r="AB252" s="104"/>
      <c r="AC252" s="105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3"/>
      <c r="AO252" s="63"/>
      <c r="AP252" s="63"/>
      <c r="AQ252" s="63"/>
      <c r="AR252" s="63"/>
      <c r="AS252" s="63"/>
      <c r="AT252" s="63"/>
      <c r="AU252" s="63"/>
      <c r="AV252" s="9"/>
    </row>
    <row r="253" spans="1:48" ht="14.25" customHeight="1" x14ac:dyDescent="0.3">
      <c r="A253" s="99"/>
      <c r="B253" s="100"/>
      <c r="C253" s="103"/>
      <c r="D253" s="100"/>
      <c r="E253" s="100"/>
      <c r="F253" s="63"/>
      <c r="G253" s="63"/>
      <c r="H253" s="63"/>
      <c r="I253" s="40"/>
      <c r="J253" s="104"/>
      <c r="K253" s="105"/>
      <c r="L253" s="103"/>
      <c r="M253" s="100"/>
      <c r="N253" s="100"/>
      <c r="O253" s="63"/>
      <c r="P253" s="63"/>
      <c r="Q253" s="63"/>
      <c r="R253" s="40"/>
      <c r="S253" s="104"/>
      <c r="T253" s="105"/>
      <c r="U253" s="103"/>
      <c r="V253" s="100"/>
      <c r="W253" s="100"/>
      <c r="X253" s="63"/>
      <c r="Y253" s="63"/>
      <c r="Z253" s="63"/>
      <c r="AA253" s="40"/>
      <c r="AB253" s="104"/>
      <c r="AC253" s="105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9"/>
    </row>
    <row r="254" spans="1:48" ht="14.25" customHeight="1" x14ac:dyDescent="0.3">
      <c r="A254" s="99"/>
      <c r="B254" s="100"/>
      <c r="C254" s="103"/>
      <c r="D254" s="100"/>
      <c r="E254" s="100"/>
      <c r="F254" s="63"/>
      <c r="G254" s="63"/>
      <c r="H254" s="63"/>
      <c r="I254" s="40"/>
      <c r="J254" s="104"/>
      <c r="K254" s="105"/>
      <c r="L254" s="103"/>
      <c r="M254" s="100"/>
      <c r="N254" s="100"/>
      <c r="O254" s="63"/>
      <c r="P254" s="63"/>
      <c r="Q254" s="63"/>
      <c r="R254" s="40"/>
      <c r="S254" s="104"/>
      <c r="T254" s="105"/>
      <c r="U254" s="103"/>
      <c r="V254" s="100"/>
      <c r="W254" s="100"/>
      <c r="X254" s="63"/>
      <c r="Y254" s="63"/>
      <c r="Z254" s="63"/>
      <c r="AA254" s="40"/>
      <c r="AB254" s="104"/>
      <c r="AC254" s="105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9"/>
    </row>
    <row r="255" spans="1:48" ht="14.25" customHeight="1" x14ac:dyDescent="0.3">
      <c r="A255" s="99"/>
      <c r="B255" s="100"/>
      <c r="C255" s="103"/>
      <c r="D255" s="100"/>
      <c r="E255" s="100"/>
      <c r="F255" s="63"/>
      <c r="G255" s="63"/>
      <c r="H255" s="63"/>
      <c r="I255" s="40"/>
      <c r="J255" s="104"/>
      <c r="K255" s="105"/>
      <c r="L255" s="103"/>
      <c r="M255" s="100"/>
      <c r="N255" s="100"/>
      <c r="O255" s="63"/>
      <c r="P255" s="63"/>
      <c r="Q255" s="63"/>
      <c r="R255" s="40"/>
      <c r="S255" s="104"/>
      <c r="T255" s="105"/>
      <c r="U255" s="103"/>
      <c r="V255" s="100"/>
      <c r="W255" s="100"/>
      <c r="X255" s="63"/>
      <c r="Y255" s="63"/>
      <c r="Z255" s="63"/>
      <c r="AA255" s="40"/>
      <c r="AB255" s="104"/>
      <c r="AC255" s="105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3"/>
      <c r="AO255" s="63"/>
      <c r="AP255" s="63"/>
      <c r="AQ255" s="63"/>
      <c r="AR255" s="63"/>
      <c r="AS255" s="63"/>
      <c r="AT255" s="63"/>
      <c r="AU255" s="63"/>
      <c r="AV255" s="9"/>
    </row>
    <row r="256" spans="1:48" ht="14.25" customHeight="1" x14ac:dyDescent="0.3">
      <c r="A256" s="99"/>
      <c r="B256" s="100"/>
      <c r="C256" s="103"/>
      <c r="D256" s="100"/>
      <c r="E256" s="100"/>
      <c r="F256" s="63"/>
      <c r="G256" s="63"/>
      <c r="H256" s="63"/>
      <c r="I256" s="40"/>
      <c r="J256" s="104"/>
      <c r="K256" s="105"/>
      <c r="L256" s="103"/>
      <c r="M256" s="100"/>
      <c r="N256" s="100"/>
      <c r="O256" s="63"/>
      <c r="P256" s="63"/>
      <c r="Q256" s="63"/>
      <c r="R256" s="40"/>
      <c r="S256" s="104"/>
      <c r="T256" s="105"/>
      <c r="U256" s="103"/>
      <c r="V256" s="100"/>
      <c r="W256" s="100"/>
      <c r="X256" s="63"/>
      <c r="Y256" s="63"/>
      <c r="Z256" s="63"/>
      <c r="AA256" s="40"/>
      <c r="AB256" s="104"/>
      <c r="AC256" s="105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3"/>
      <c r="AO256" s="63"/>
      <c r="AP256" s="63"/>
      <c r="AQ256" s="63"/>
      <c r="AR256" s="63"/>
      <c r="AS256" s="63"/>
      <c r="AT256" s="63"/>
      <c r="AU256" s="63"/>
      <c r="AV256" s="9"/>
    </row>
    <row r="257" spans="1:48" ht="14.25" customHeight="1" x14ac:dyDescent="0.3">
      <c r="A257" s="99"/>
      <c r="B257" s="100"/>
      <c r="C257" s="103"/>
      <c r="D257" s="100"/>
      <c r="E257" s="100"/>
      <c r="F257" s="63"/>
      <c r="G257" s="63"/>
      <c r="H257" s="63"/>
      <c r="I257" s="40"/>
      <c r="J257" s="104"/>
      <c r="K257" s="105"/>
      <c r="L257" s="103"/>
      <c r="M257" s="100"/>
      <c r="N257" s="100"/>
      <c r="O257" s="63"/>
      <c r="P257" s="63"/>
      <c r="Q257" s="63"/>
      <c r="R257" s="40"/>
      <c r="S257" s="104"/>
      <c r="T257" s="105"/>
      <c r="U257" s="103"/>
      <c r="V257" s="100"/>
      <c r="W257" s="100"/>
      <c r="X257" s="63"/>
      <c r="Y257" s="63"/>
      <c r="Z257" s="63"/>
      <c r="AA257" s="40"/>
      <c r="AB257" s="104"/>
      <c r="AC257" s="105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3"/>
      <c r="AO257" s="63"/>
      <c r="AP257" s="63"/>
      <c r="AQ257" s="63"/>
      <c r="AR257" s="63"/>
      <c r="AS257" s="63"/>
      <c r="AT257" s="63"/>
      <c r="AU257" s="63"/>
      <c r="AV257" s="9"/>
    </row>
    <row r="258" spans="1:48" ht="14.25" customHeight="1" x14ac:dyDescent="0.3">
      <c r="A258" s="99"/>
      <c r="B258" s="100"/>
      <c r="C258" s="103"/>
      <c r="D258" s="100"/>
      <c r="E258" s="100"/>
      <c r="F258" s="63"/>
      <c r="G258" s="63"/>
      <c r="H258" s="63"/>
      <c r="I258" s="40"/>
      <c r="J258" s="104"/>
      <c r="K258" s="105"/>
      <c r="L258" s="103"/>
      <c r="M258" s="100"/>
      <c r="N258" s="100"/>
      <c r="O258" s="63"/>
      <c r="P258" s="63"/>
      <c r="Q258" s="63"/>
      <c r="R258" s="40"/>
      <c r="S258" s="104"/>
      <c r="T258" s="105"/>
      <c r="U258" s="103"/>
      <c r="V258" s="100"/>
      <c r="W258" s="100"/>
      <c r="X258" s="63"/>
      <c r="Y258" s="63"/>
      <c r="Z258" s="63"/>
      <c r="AA258" s="40"/>
      <c r="AB258" s="104"/>
      <c r="AC258" s="105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3"/>
      <c r="AO258" s="63"/>
      <c r="AP258" s="63"/>
      <c r="AQ258" s="63"/>
      <c r="AR258" s="63"/>
      <c r="AS258" s="63"/>
      <c r="AT258" s="63"/>
      <c r="AU258" s="63"/>
      <c r="AV258" s="9"/>
    </row>
    <row r="259" spans="1:48" ht="14.25" customHeight="1" x14ac:dyDescent="0.3">
      <c r="A259" s="99"/>
      <c r="B259" s="100"/>
      <c r="C259" s="103"/>
      <c r="D259" s="100"/>
      <c r="E259" s="100"/>
      <c r="F259" s="63"/>
      <c r="G259" s="63"/>
      <c r="H259" s="63"/>
      <c r="I259" s="40"/>
      <c r="J259" s="104"/>
      <c r="K259" s="105"/>
      <c r="L259" s="103"/>
      <c r="M259" s="100"/>
      <c r="N259" s="100"/>
      <c r="O259" s="63"/>
      <c r="P259" s="63"/>
      <c r="Q259" s="63"/>
      <c r="R259" s="40"/>
      <c r="S259" s="104"/>
      <c r="T259" s="105"/>
      <c r="U259" s="103"/>
      <c r="V259" s="100"/>
      <c r="W259" s="100"/>
      <c r="X259" s="63"/>
      <c r="Y259" s="63"/>
      <c r="Z259" s="63"/>
      <c r="AA259" s="40"/>
      <c r="AB259" s="104"/>
      <c r="AC259" s="105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3"/>
      <c r="AO259" s="63"/>
      <c r="AP259" s="63"/>
      <c r="AQ259" s="63"/>
      <c r="AR259" s="63"/>
      <c r="AS259" s="63"/>
      <c r="AT259" s="63"/>
      <c r="AU259" s="63"/>
      <c r="AV259" s="9"/>
    </row>
    <row r="260" spans="1:48" ht="14.25" customHeight="1" x14ac:dyDescent="0.3">
      <c r="A260" s="99"/>
      <c r="B260" s="100"/>
      <c r="C260" s="103"/>
      <c r="D260" s="100"/>
      <c r="E260" s="100"/>
      <c r="F260" s="63"/>
      <c r="G260" s="63"/>
      <c r="H260" s="63"/>
      <c r="I260" s="40"/>
      <c r="J260" s="104"/>
      <c r="K260" s="105"/>
      <c r="L260" s="103"/>
      <c r="M260" s="100"/>
      <c r="N260" s="100"/>
      <c r="O260" s="63"/>
      <c r="P260" s="63"/>
      <c r="Q260" s="63"/>
      <c r="R260" s="40"/>
      <c r="S260" s="104"/>
      <c r="T260" s="105"/>
      <c r="U260" s="103"/>
      <c r="V260" s="100"/>
      <c r="W260" s="100"/>
      <c r="X260" s="63"/>
      <c r="Y260" s="63"/>
      <c r="Z260" s="63"/>
      <c r="AA260" s="40"/>
      <c r="AB260" s="104"/>
      <c r="AC260" s="105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3"/>
      <c r="AO260" s="63"/>
      <c r="AP260" s="63"/>
      <c r="AQ260" s="63"/>
      <c r="AR260" s="63"/>
      <c r="AS260" s="63"/>
      <c r="AT260" s="63"/>
      <c r="AU260" s="63"/>
      <c r="AV260" s="9"/>
    </row>
    <row r="261" spans="1:48" ht="14.25" customHeight="1" x14ac:dyDescent="0.3">
      <c r="A261" s="99"/>
      <c r="B261" s="100"/>
      <c r="C261" s="103"/>
      <c r="D261" s="100"/>
      <c r="E261" s="100"/>
      <c r="F261" s="63"/>
      <c r="G261" s="63"/>
      <c r="H261" s="63"/>
      <c r="I261" s="40"/>
      <c r="J261" s="104"/>
      <c r="K261" s="105"/>
      <c r="L261" s="103"/>
      <c r="M261" s="100"/>
      <c r="N261" s="100"/>
      <c r="O261" s="63"/>
      <c r="P261" s="63"/>
      <c r="Q261" s="63"/>
      <c r="R261" s="40"/>
      <c r="S261" s="104"/>
      <c r="T261" s="105"/>
      <c r="U261" s="103"/>
      <c r="V261" s="100"/>
      <c r="W261" s="100"/>
      <c r="X261" s="63"/>
      <c r="Y261" s="63"/>
      <c r="Z261" s="63"/>
      <c r="AA261" s="40"/>
      <c r="AB261" s="104"/>
      <c r="AC261" s="105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3"/>
      <c r="AO261" s="63"/>
      <c r="AP261" s="63"/>
      <c r="AQ261" s="63"/>
      <c r="AR261" s="63"/>
      <c r="AS261" s="63"/>
      <c r="AT261" s="63"/>
      <c r="AU261" s="63"/>
      <c r="AV261" s="9"/>
    </row>
    <row r="262" spans="1:48" ht="14.25" customHeight="1" x14ac:dyDescent="0.3">
      <c r="A262" s="99"/>
      <c r="B262" s="100"/>
      <c r="C262" s="103"/>
      <c r="D262" s="100"/>
      <c r="E262" s="100"/>
      <c r="F262" s="63"/>
      <c r="G262" s="63"/>
      <c r="H262" s="63"/>
      <c r="I262" s="40"/>
      <c r="J262" s="104"/>
      <c r="K262" s="105"/>
      <c r="L262" s="103"/>
      <c r="M262" s="100"/>
      <c r="N262" s="100"/>
      <c r="O262" s="63"/>
      <c r="P262" s="63"/>
      <c r="Q262" s="63"/>
      <c r="R262" s="40"/>
      <c r="S262" s="104"/>
      <c r="T262" s="105"/>
      <c r="U262" s="103"/>
      <c r="V262" s="100"/>
      <c r="W262" s="100"/>
      <c r="X262" s="63"/>
      <c r="Y262" s="63"/>
      <c r="Z262" s="63"/>
      <c r="AA262" s="40"/>
      <c r="AB262" s="104"/>
      <c r="AC262" s="105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3"/>
      <c r="AO262" s="63"/>
      <c r="AP262" s="63"/>
      <c r="AQ262" s="63"/>
      <c r="AR262" s="63"/>
      <c r="AS262" s="63"/>
      <c r="AT262" s="63"/>
      <c r="AU262" s="63"/>
      <c r="AV262" s="9"/>
    </row>
    <row r="263" spans="1:48" ht="14.25" customHeight="1" x14ac:dyDescent="0.3">
      <c r="A263" s="99"/>
      <c r="B263" s="100"/>
      <c r="C263" s="103"/>
      <c r="D263" s="100"/>
      <c r="E263" s="100"/>
      <c r="F263" s="63"/>
      <c r="G263" s="63"/>
      <c r="H263" s="63"/>
      <c r="I263" s="40"/>
      <c r="J263" s="104"/>
      <c r="K263" s="105"/>
      <c r="L263" s="103"/>
      <c r="M263" s="100"/>
      <c r="N263" s="100"/>
      <c r="O263" s="63"/>
      <c r="P263" s="63"/>
      <c r="Q263" s="63"/>
      <c r="R263" s="40"/>
      <c r="S263" s="104"/>
      <c r="T263" s="105"/>
      <c r="U263" s="103"/>
      <c r="V263" s="100"/>
      <c r="W263" s="100"/>
      <c r="X263" s="63"/>
      <c r="Y263" s="63"/>
      <c r="Z263" s="63"/>
      <c r="AA263" s="40"/>
      <c r="AB263" s="104"/>
      <c r="AC263" s="105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  <c r="AR263" s="63"/>
      <c r="AS263" s="63"/>
      <c r="AT263" s="63"/>
      <c r="AU263" s="63"/>
      <c r="AV263" s="9"/>
    </row>
    <row r="264" spans="1:48" ht="14.25" customHeight="1" x14ac:dyDescent="0.3">
      <c r="A264" s="99"/>
      <c r="B264" s="100"/>
      <c r="C264" s="103"/>
      <c r="D264" s="100"/>
      <c r="E264" s="100"/>
      <c r="F264" s="63"/>
      <c r="G264" s="63"/>
      <c r="H264" s="63"/>
      <c r="I264" s="40"/>
      <c r="J264" s="104"/>
      <c r="K264" s="105"/>
      <c r="L264" s="103"/>
      <c r="M264" s="100"/>
      <c r="N264" s="100"/>
      <c r="O264" s="63"/>
      <c r="P264" s="63"/>
      <c r="Q264" s="63"/>
      <c r="R264" s="40"/>
      <c r="S264" s="104"/>
      <c r="T264" s="105"/>
      <c r="U264" s="103"/>
      <c r="V264" s="100"/>
      <c r="W264" s="100"/>
      <c r="X264" s="63"/>
      <c r="Y264" s="63"/>
      <c r="Z264" s="63"/>
      <c r="AA264" s="40"/>
      <c r="AB264" s="104"/>
      <c r="AC264" s="105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9"/>
    </row>
    <row r="265" spans="1:48" ht="14.25" customHeight="1" x14ac:dyDescent="0.3">
      <c r="A265" s="99"/>
      <c r="B265" s="100"/>
      <c r="C265" s="103"/>
      <c r="D265" s="100"/>
      <c r="E265" s="100"/>
      <c r="F265" s="63"/>
      <c r="G265" s="63"/>
      <c r="H265" s="63"/>
      <c r="I265" s="40"/>
      <c r="J265" s="104"/>
      <c r="K265" s="105"/>
      <c r="L265" s="103"/>
      <c r="M265" s="100"/>
      <c r="N265" s="100"/>
      <c r="O265" s="63"/>
      <c r="P265" s="63"/>
      <c r="Q265" s="63"/>
      <c r="R265" s="40"/>
      <c r="S265" s="104"/>
      <c r="T265" s="105"/>
      <c r="U265" s="103"/>
      <c r="V265" s="100"/>
      <c r="W265" s="100"/>
      <c r="X265" s="63"/>
      <c r="Y265" s="63"/>
      <c r="Z265" s="63"/>
      <c r="AA265" s="40"/>
      <c r="AB265" s="104"/>
      <c r="AC265" s="105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3"/>
      <c r="AO265" s="63"/>
      <c r="AP265" s="63"/>
      <c r="AQ265" s="63"/>
      <c r="AR265" s="63"/>
      <c r="AS265" s="63"/>
      <c r="AT265" s="63"/>
      <c r="AU265" s="63"/>
      <c r="AV265" s="9"/>
    </row>
    <row r="266" spans="1:48" ht="14.25" customHeight="1" x14ac:dyDescent="0.3">
      <c r="A266" s="99"/>
      <c r="B266" s="100"/>
      <c r="C266" s="103"/>
      <c r="D266" s="100"/>
      <c r="E266" s="100"/>
      <c r="F266" s="63"/>
      <c r="G266" s="63"/>
      <c r="H266" s="63"/>
      <c r="I266" s="40"/>
      <c r="J266" s="104"/>
      <c r="K266" s="105"/>
      <c r="L266" s="103"/>
      <c r="M266" s="100"/>
      <c r="N266" s="100"/>
      <c r="O266" s="63"/>
      <c r="P266" s="63"/>
      <c r="Q266" s="63"/>
      <c r="R266" s="40"/>
      <c r="S266" s="104"/>
      <c r="T266" s="105"/>
      <c r="U266" s="103"/>
      <c r="V266" s="100"/>
      <c r="W266" s="100"/>
      <c r="X266" s="63"/>
      <c r="Y266" s="63"/>
      <c r="Z266" s="63"/>
      <c r="AA266" s="40"/>
      <c r="AB266" s="104"/>
      <c r="AC266" s="105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3"/>
      <c r="AO266" s="63"/>
      <c r="AP266" s="63"/>
      <c r="AQ266" s="63"/>
      <c r="AR266" s="63"/>
      <c r="AS266" s="63"/>
      <c r="AT266" s="63"/>
      <c r="AU266" s="63"/>
      <c r="AV266" s="9"/>
    </row>
    <row r="267" spans="1:48" ht="14.25" customHeight="1" x14ac:dyDescent="0.3">
      <c r="A267" s="99"/>
      <c r="B267" s="100"/>
      <c r="C267" s="103"/>
      <c r="D267" s="100"/>
      <c r="E267" s="100"/>
      <c r="F267" s="63"/>
      <c r="G267" s="63"/>
      <c r="H267" s="63"/>
      <c r="I267" s="40"/>
      <c r="J267" s="104"/>
      <c r="K267" s="105"/>
      <c r="L267" s="103"/>
      <c r="M267" s="100"/>
      <c r="N267" s="100"/>
      <c r="O267" s="63"/>
      <c r="P267" s="63"/>
      <c r="Q267" s="63"/>
      <c r="R267" s="40"/>
      <c r="S267" s="104"/>
      <c r="T267" s="105"/>
      <c r="U267" s="103"/>
      <c r="V267" s="100"/>
      <c r="W267" s="100"/>
      <c r="X267" s="63"/>
      <c r="Y267" s="63"/>
      <c r="Z267" s="63"/>
      <c r="AA267" s="40"/>
      <c r="AB267" s="104"/>
      <c r="AC267" s="105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9"/>
    </row>
    <row r="268" spans="1:48" ht="14.25" customHeight="1" x14ac:dyDescent="0.3">
      <c r="A268" s="99"/>
      <c r="B268" s="100"/>
      <c r="C268" s="103"/>
      <c r="D268" s="100"/>
      <c r="E268" s="100"/>
      <c r="F268" s="63"/>
      <c r="G268" s="63"/>
      <c r="H268" s="63"/>
      <c r="I268" s="40"/>
      <c r="J268" s="104"/>
      <c r="K268" s="105"/>
      <c r="L268" s="103"/>
      <c r="M268" s="100"/>
      <c r="N268" s="100"/>
      <c r="O268" s="63"/>
      <c r="P268" s="63"/>
      <c r="Q268" s="63"/>
      <c r="R268" s="40"/>
      <c r="S268" s="104"/>
      <c r="T268" s="105"/>
      <c r="U268" s="103"/>
      <c r="V268" s="100"/>
      <c r="W268" s="100"/>
      <c r="X268" s="63"/>
      <c r="Y268" s="63"/>
      <c r="Z268" s="63"/>
      <c r="AA268" s="40"/>
      <c r="AB268" s="104"/>
      <c r="AC268" s="105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9"/>
    </row>
    <row r="269" spans="1:48" ht="14.25" customHeight="1" x14ac:dyDescent="0.3">
      <c r="A269" s="99"/>
      <c r="B269" s="100"/>
      <c r="C269" s="103"/>
      <c r="D269" s="100"/>
      <c r="E269" s="100"/>
      <c r="F269" s="63"/>
      <c r="G269" s="63"/>
      <c r="H269" s="63"/>
      <c r="I269" s="40"/>
      <c r="J269" s="104"/>
      <c r="K269" s="105"/>
      <c r="L269" s="103"/>
      <c r="M269" s="100"/>
      <c r="N269" s="100"/>
      <c r="O269" s="63"/>
      <c r="P269" s="63"/>
      <c r="Q269" s="63"/>
      <c r="R269" s="40"/>
      <c r="S269" s="104"/>
      <c r="T269" s="105"/>
      <c r="U269" s="103"/>
      <c r="V269" s="100"/>
      <c r="W269" s="100"/>
      <c r="X269" s="63"/>
      <c r="Y269" s="63"/>
      <c r="Z269" s="63"/>
      <c r="AA269" s="40"/>
      <c r="AB269" s="104"/>
      <c r="AC269" s="105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3"/>
      <c r="AO269" s="63"/>
      <c r="AP269" s="63"/>
      <c r="AQ269" s="63"/>
      <c r="AR269" s="63"/>
      <c r="AS269" s="63"/>
      <c r="AT269" s="63"/>
      <c r="AU269" s="63"/>
      <c r="AV269" s="9"/>
    </row>
    <row r="270" spans="1:48" ht="14.25" customHeight="1" x14ac:dyDescent="0.3">
      <c r="A270" s="99"/>
      <c r="B270" s="100"/>
      <c r="C270" s="103"/>
      <c r="D270" s="100"/>
      <c r="E270" s="100"/>
      <c r="F270" s="63"/>
      <c r="G270" s="63"/>
      <c r="H270" s="63"/>
      <c r="I270" s="40"/>
      <c r="J270" s="104"/>
      <c r="K270" s="105"/>
      <c r="L270" s="103"/>
      <c r="M270" s="100"/>
      <c r="N270" s="100"/>
      <c r="O270" s="63"/>
      <c r="P270" s="63"/>
      <c r="Q270" s="63"/>
      <c r="R270" s="40"/>
      <c r="S270" s="104"/>
      <c r="T270" s="105"/>
      <c r="U270" s="103"/>
      <c r="V270" s="100"/>
      <c r="W270" s="100"/>
      <c r="X270" s="63"/>
      <c r="Y270" s="63"/>
      <c r="Z270" s="63"/>
      <c r="AA270" s="40"/>
      <c r="AB270" s="104"/>
      <c r="AC270" s="105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3"/>
      <c r="AO270" s="63"/>
      <c r="AP270" s="63"/>
      <c r="AQ270" s="63"/>
      <c r="AR270" s="63"/>
      <c r="AS270" s="63"/>
      <c r="AT270" s="63"/>
      <c r="AU270" s="63"/>
      <c r="AV270" s="9"/>
    </row>
    <row r="271" spans="1:48" ht="14.25" customHeight="1" x14ac:dyDescent="0.3">
      <c r="A271" s="99"/>
      <c r="B271" s="100"/>
      <c r="C271" s="103"/>
      <c r="D271" s="100"/>
      <c r="E271" s="100"/>
      <c r="F271" s="63"/>
      <c r="G271" s="63"/>
      <c r="H271" s="63"/>
      <c r="I271" s="40"/>
      <c r="J271" s="104"/>
      <c r="K271" s="105"/>
      <c r="L271" s="103"/>
      <c r="M271" s="100"/>
      <c r="N271" s="100"/>
      <c r="O271" s="63"/>
      <c r="P271" s="63"/>
      <c r="Q271" s="63"/>
      <c r="R271" s="40"/>
      <c r="S271" s="104"/>
      <c r="T271" s="105"/>
      <c r="U271" s="103"/>
      <c r="V271" s="100"/>
      <c r="W271" s="100"/>
      <c r="X271" s="63"/>
      <c r="Y271" s="63"/>
      <c r="Z271" s="63"/>
      <c r="AA271" s="40"/>
      <c r="AB271" s="104"/>
      <c r="AC271" s="105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3"/>
      <c r="AO271" s="63"/>
      <c r="AP271" s="63"/>
      <c r="AQ271" s="63"/>
      <c r="AR271" s="63"/>
      <c r="AS271" s="63"/>
      <c r="AT271" s="63"/>
      <c r="AU271" s="63"/>
      <c r="AV271" s="9"/>
    </row>
    <row r="272" spans="1:48" ht="14.25" customHeight="1" x14ac:dyDescent="0.3">
      <c r="A272" s="99"/>
      <c r="B272" s="100"/>
      <c r="C272" s="103"/>
      <c r="D272" s="100"/>
      <c r="E272" s="100"/>
      <c r="F272" s="63"/>
      <c r="G272" s="63"/>
      <c r="H272" s="63"/>
      <c r="I272" s="40"/>
      <c r="J272" s="104"/>
      <c r="K272" s="105"/>
      <c r="L272" s="103"/>
      <c r="M272" s="100"/>
      <c r="N272" s="100"/>
      <c r="O272" s="63"/>
      <c r="P272" s="63"/>
      <c r="Q272" s="63"/>
      <c r="R272" s="40"/>
      <c r="S272" s="104"/>
      <c r="T272" s="105"/>
      <c r="U272" s="103"/>
      <c r="V272" s="100"/>
      <c r="W272" s="100"/>
      <c r="X272" s="63"/>
      <c r="Y272" s="63"/>
      <c r="Z272" s="63"/>
      <c r="AA272" s="40"/>
      <c r="AB272" s="104"/>
      <c r="AC272" s="105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  <c r="AU272" s="63"/>
      <c r="AV272" s="9"/>
    </row>
    <row r="273" spans="1:48" ht="14.25" customHeight="1" x14ac:dyDescent="0.3">
      <c r="A273" s="99"/>
      <c r="B273" s="100"/>
      <c r="C273" s="103"/>
      <c r="D273" s="100"/>
      <c r="E273" s="100"/>
      <c r="F273" s="63"/>
      <c r="G273" s="63"/>
      <c r="H273" s="63"/>
      <c r="I273" s="40"/>
      <c r="J273" s="104"/>
      <c r="K273" s="105"/>
      <c r="L273" s="103"/>
      <c r="M273" s="100"/>
      <c r="N273" s="100"/>
      <c r="O273" s="63"/>
      <c r="P273" s="63"/>
      <c r="Q273" s="63"/>
      <c r="R273" s="40"/>
      <c r="S273" s="104"/>
      <c r="T273" s="105"/>
      <c r="U273" s="103"/>
      <c r="V273" s="100"/>
      <c r="W273" s="100"/>
      <c r="X273" s="63"/>
      <c r="Y273" s="63"/>
      <c r="Z273" s="63"/>
      <c r="AA273" s="40"/>
      <c r="AB273" s="104"/>
      <c r="AC273" s="105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9"/>
    </row>
    <row r="274" spans="1:48" ht="14.25" customHeight="1" x14ac:dyDescent="0.3">
      <c r="A274" s="99"/>
      <c r="B274" s="100"/>
      <c r="C274" s="103"/>
      <c r="D274" s="100"/>
      <c r="E274" s="100"/>
      <c r="F274" s="63"/>
      <c r="G274" s="63"/>
      <c r="H274" s="63"/>
      <c r="I274" s="40"/>
      <c r="J274" s="104"/>
      <c r="K274" s="105"/>
      <c r="L274" s="103"/>
      <c r="M274" s="100"/>
      <c r="N274" s="100"/>
      <c r="O274" s="63"/>
      <c r="P274" s="63"/>
      <c r="Q274" s="63"/>
      <c r="R274" s="40"/>
      <c r="S274" s="104"/>
      <c r="T274" s="105"/>
      <c r="U274" s="103"/>
      <c r="V274" s="100"/>
      <c r="W274" s="100"/>
      <c r="X274" s="63"/>
      <c r="Y274" s="63"/>
      <c r="Z274" s="63"/>
      <c r="AA274" s="40"/>
      <c r="AB274" s="104"/>
      <c r="AC274" s="105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3"/>
      <c r="AO274" s="63"/>
      <c r="AP274" s="63"/>
      <c r="AQ274" s="63"/>
      <c r="AR274" s="63"/>
      <c r="AS274" s="63"/>
      <c r="AT274" s="63"/>
      <c r="AU274" s="63"/>
      <c r="AV274" s="9"/>
    </row>
    <row r="275" spans="1:48" ht="14.25" customHeight="1" x14ac:dyDescent="0.3">
      <c r="A275" s="99"/>
      <c r="B275" s="100"/>
      <c r="C275" s="103"/>
      <c r="D275" s="100"/>
      <c r="E275" s="100"/>
      <c r="F275" s="63"/>
      <c r="G275" s="63"/>
      <c r="H275" s="63"/>
      <c r="I275" s="40"/>
      <c r="J275" s="104"/>
      <c r="K275" s="105"/>
      <c r="L275" s="103"/>
      <c r="M275" s="100"/>
      <c r="N275" s="100"/>
      <c r="O275" s="63"/>
      <c r="P275" s="63"/>
      <c r="Q275" s="63"/>
      <c r="R275" s="40"/>
      <c r="S275" s="104"/>
      <c r="T275" s="105"/>
      <c r="U275" s="103"/>
      <c r="V275" s="100"/>
      <c r="W275" s="100"/>
      <c r="X275" s="63"/>
      <c r="Y275" s="63"/>
      <c r="Z275" s="63"/>
      <c r="AA275" s="40"/>
      <c r="AB275" s="104"/>
      <c r="AC275" s="105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  <c r="AU275" s="63"/>
      <c r="AV275" s="9"/>
    </row>
    <row r="276" spans="1:48" ht="14.25" customHeight="1" x14ac:dyDescent="0.3">
      <c r="A276" s="99"/>
      <c r="B276" s="100"/>
      <c r="C276" s="103"/>
      <c r="D276" s="100"/>
      <c r="E276" s="100"/>
      <c r="F276" s="63"/>
      <c r="G276" s="63"/>
      <c r="H276" s="63"/>
      <c r="I276" s="40"/>
      <c r="J276" s="104"/>
      <c r="K276" s="105"/>
      <c r="L276" s="103"/>
      <c r="M276" s="100"/>
      <c r="N276" s="100"/>
      <c r="O276" s="63"/>
      <c r="P276" s="63"/>
      <c r="Q276" s="63"/>
      <c r="R276" s="40"/>
      <c r="S276" s="104"/>
      <c r="T276" s="105"/>
      <c r="U276" s="103"/>
      <c r="V276" s="100"/>
      <c r="W276" s="100"/>
      <c r="X276" s="63"/>
      <c r="Y276" s="63"/>
      <c r="Z276" s="63"/>
      <c r="AA276" s="40"/>
      <c r="AB276" s="104"/>
      <c r="AC276" s="105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3"/>
      <c r="AO276" s="63"/>
      <c r="AP276" s="63"/>
      <c r="AQ276" s="63"/>
      <c r="AR276" s="63"/>
      <c r="AS276" s="63"/>
      <c r="AT276" s="63"/>
      <c r="AU276" s="63"/>
      <c r="AV276" s="9"/>
    </row>
    <row r="277" spans="1:48" ht="14.25" customHeight="1" x14ac:dyDescent="0.3">
      <c r="A277" s="99"/>
      <c r="B277" s="100"/>
      <c r="C277" s="103"/>
      <c r="D277" s="100"/>
      <c r="E277" s="100"/>
      <c r="F277" s="63"/>
      <c r="G277" s="63"/>
      <c r="H277" s="63"/>
      <c r="I277" s="40"/>
      <c r="J277" s="104"/>
      <c r="K277" s="105"/>
      <c r="L277" s="103"/>
      <c r="M277" s="100"/>
      <c r="N277" s="100"/>
      <c r="O277" s="63"/>
      <c r="P277" s="63"/>
      <c r="Q277" s="63"/>
      <c r="R277" s="40"/>
      <c r="S277" s="104"/>
      <c r="T277" s="105"/>
      <c r="U277" s="103"/>
      <c r="V277" s="100"/>
      <c r="W277" s="100"/>
      <c r="X277" s="63"/>
      <c r="Y277" s="63"/>
      <c r="Z277" s="63"/>
      <c r="AA277" s="40"/>
      <c r="AB277" s="104"/>
      <c r="AC277" s="105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3"/>
      <c r="AO277" s="63"/>
      <c r="AP277" s="63"/>
      <c r="AQ277" s="63"/>
      <c r="AR277" s="63"/>
      <c r="AS277" s="63"/>
      <c r="AT277" s="63"/>
      <c r="AU277" s="63"/>
      <c r="AV277" s="9"/>
    </row>
    <row r="278" spans="1:48" ht="14.25" customHeight="1" x14ac:dyDescent="0.3">
      <c r="A278" s="99"/>
      <c r="B278" s="100"/>
      <c r="C278" s="103"/>
      <c r="D278" s="100"/>
      <c r="E278" s="100"/>
      <c r="F278" s="63"/>
      <c r="G278" s="63"/>
      <c r="H278" s="63"/>
      <c r="I278" s="40"/>
      <c r="J278" s="104"/>
      <c r="K278" s="105"/>
      <c r="L278" s="103"/>
      <c r="M278" s="100"/>
      <c r="N278" s="100"/>
      <c r="O278" s="63"/>
      <c r="P278" s="63"/>
      <c r="Q278" s="63"/>
      <c r="R278" s="40"/>
      <c r="S278" s="104"/>
      <c r="T278" s="105"/>
      <c r="U278" s="103"/>
      <c r="V278" s="100"/>
      <c r="W278" s="100"/>
      <c r="X278" s="63"/>
      <c r="Y278" s="63"/>
      <c r="Z278" s="63"/>
      <c r="AA278" s="40"/>
      <c r="AB278" s="104"/>
      <c r="AC278" s="105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3"/>
      <c r="AO278" s="63"/>
      <c r="AP278" s="63"/>
      <c r="AQ278" s="63"/>
      <c r="AR278" s="63"/>
      <c r="AS278" s="63"/>
      <c r="AT278" s="63"/>
      <c r="AU278" s="63"/>
      <c r="AV278" s="9"/>
    </row>
    <row r="279" spans="1:48" ht="14.25" customHeight="1" x14ac:dyDescent="0.3">
      <c r="A279" s="99"/>
      <c r="B279" s="100"/>
      <c r="C279" s="103"/>
      <c r="D279" s="100"/>
      <c r="E279" s="100"/>
      <c r="F279" s="63"/>
      <c r="G279" s="63"/>
      <c r="H279" s="63"/>
      <c r="I279" s="40"/>
      <c r="J279" s="104"/>
      <c r="K279" s="105"/>
      <c r="L279" s="103"/>
      <c r="M279" s="100"/>
      <c r="N279" s="100"/>
      <c r="O279" s="63"/>
      <c r="P279" s="63"/>
      <c r="Q279" s="63"/>
      <c r="R279" s="40"/>
      <c r="S279" s="104"/>
      <c r="T279" s="105"/>
      <c r="U279" s="103"/>
      <c r="V279" s="100"/>
      <c r="W279" s="100"/>
      <c r="X279" s="63"/>
      <c r="Y279" s="63"/>
      <c r="Z279" s="63"/>
      <c r="AA279" s="40"/>
      <c r="AB279" s="104"/>
      <c r="AC279" s="105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3"/>
      <c r="AO279" s="63"/>
      <c r="AP279" s="63"/>
      <c r="AQ279" s="63"/>
      <c r="AR279" s="63"/>
      <c r="AS279" s="63"/>
      <c r="AT279" s="63"/>
      <c r="AU279" s="63"/>
      <c r="AV279" s="9"/>
    </row>
    <row r="280" spans="1:48" ht="14.25" customHeight="1" x14ac:dyDescent="0.3">
      <c r="A280" s="99"/>
      <c r="B280" s="100"/>
      <c r="C280" s="103"/>
      <c r="D280" s="100"/>
      <c r="E280" s="100"/>
      <c r="F280" s="63"/>
      <c r="G280" s="63"/>
      <c r="H280" s="63"/>
      <c r="I280" s="40"/>
      <c r="J280" s="104"/>
      <c r="K280" s="105"/>
      <c r="L280" s="103"/>
      <c r="M280" s="100"/>
      <c r="N280" s="100"/>
      <c r="O280" s="63"/>
      <c r="P280" s="63"/>
      <c r="Q280" s="63"/>
      <c r="R280" s="40"/>
      <c r="S280" s="104"/>
      <c r="T280" s="105"/>
      <c r="U280" s="103"/>
      <c r="V280" s="100"/>
      <c r="W280" s="100"/>
      <c r="X280" s="63"/>
      <c r="Y280" s="63"/>
      <c r="Z280" s="63"/>
      <c r="AA280" s="40"/>
      <c r="AB280" s="104"/>
      <c r="AC280" s="105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3"/>
      <c r="AO280" s="63"/>
      <c r="AP280" s="63"/>
      <c r="AQ280" s="63"/>
      <c r="AR280" s="63"/>
      <c r="AS280" s="63"/>
      <c r="AT280" s="63"/>
      <c r="AU280" s="63"/>
      <c r="AV280" s="9"/>
    </row>
    <row r="281" spans="1:48" ht="14.25" customHeight="1" x14ac:dyDescent="0.3">
      <c r="A281" s="99"/>
      <c r="B281" s="100"/>
      <c r="C281" s="103"/>
      <c r="D281" s="100"/>
      <c r="E281" s="100"/>
      <c r="F281" s="63"/>
      <c r="G281" s="63"/>
      <c r="H281" s="63"/>
      <c r="I281" s="40"/>
      <c r="J281" s="104"/>
      <c r="K281" s="105"/>
      <c r="L281" s="103"/>
      <c r="M281" s="100"/>
      <c r="N281" s="100"/>
      <c r="O281" s="63"/>
      <c r="P281" s="63"/>
      <c r="Q281" s="63"/>
      <c r="R281" s="40"/>
      <c r="S281" s="104"/>
      <c r="T281" s="105"/>
      <c r="U281" s="103"/>
      <c r="V281" s="100"/>
      <c r="W281" s="100"/>
      <c r="X281" s="63"/>
      <c r="Y281" s="63"/>
      <c r="Z281" s="63"/>
      <c r="AA281" s="40"/>
      <c r="AB281" s="104"/>
      <c r="AC281" s="105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3"/>
      <c r="AO281" s="63"/>
      <c r="AP281" s="63"/>
      <c r="AQ281" s="63"/>
      <c r="AR281" s="63"/>
      <c r="AS281" s="63"/>
      <c r="AT281" s="63"/>
      <c r="AU281" s="63"/>
      <c r="AV281" s="9"/>
    </row>
    <row r="282" spans="1:48" ht="14.25" customHeight="1" x14ac:dyDescent="0.3">
      <c r="A282" s="99"/>
      <c r="B282" s="100"/>
      <c r="C282" s="103"/>
      <c r="D282" s="100"/>
      <c r="E282" s="100"/>
      <c r="F282" s="63"/>
      <c r="G282" s="63"/>
      <c r="H282" s="63"/>
      <c r="I282" s="40"/>
      <c r="J282" s="104"/>
      <c r="K282" s="105"/>
      <c r="L282" s="103"/>
      <c r="M282" s="100"/>
      <c r="N282" s="100"/>
      <c r="O282" s="63"/>
      <c r="P282" s="63"/>
      <c r="Q282" s="63"/>
      <c r="R282" s="40"/>
      <c r="S282" s="104"/>
      <c r="T282" s="105"/>
      <c r="U282" s="103"/>
      <c r="V282" s="100"/>
      <c r="W282" s="100"/>
      <c r="X282" s="63"/>
      <c r="Y282" s="63"/>
      <c r="Z282" s="63"/>
      <c r="AA282" s="40"/>
      <c r="AB282" s="104"/>
      <c r="AC282" s="105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3"/>
      <c r="AO282" s="63"/>
      <c r="AP282" s="63"/>
      <c r="AQ282" s="63"/>
      <c r="AR282" s="63"/>
      <c r="AS282" s="63"/>
      <c r="AT282" s="63"/>
      <c r="AU282" s="63"/>
      <c r="AV282" s="9"/>
    </row>
    <row r="283" spans="1:48" ht="14.25" customHeight="1" x14ac:dyDescent="0.3">
      <c r="A283" s="99"/>
      <c r="B283" s="100"/>
      <c r="C283" s="103"/>
      <c r="D283" s="100"/>
      <c r="E283" s="100"/>
      <c r="F283" s="63"/>
      <c r="G283" s="63"/>
      <c r="H283" s="63"/>
      <c r="I283" s="40"/>
      <c r="J283" s="104"/>
      <c r="K283" s="105"/>
      <c r="L283" s="103"/>
      <c r="M283" s="100"/>
      <c r="N283" s="100"/>
      <c r="O283" s="63"/>
      <c r="P283" s="63"/>
      <c r="Q283" s="63"/>
      <c r="R283" s="40"/>
      <c r="S283" s="104"/>
      <c r="T283" s="105"/>
      <c r="U283" s="103"/>
      <c r="V283" s="100"/>
      <c r="W283" s="100"/>
      <c r="X283" s="63"/>
      <c r="Y283" s="63"/>
      <c r="Z283" s="63"/>
      <c r="AA283" s="40"/>
      <c r="AB283" s="104"/>
      <c r="AC283" s="105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3"/>
      <c r="AO283" s="63"/>
      <c r="AP283" s="63"/>
      <c r="AQ283" s="63"/>
      <c r="AR283" s="63"/>
      <c r="AS283" s="63"/>
      <c r="AT283" s="63"/>
      <c r="AU283" s="63"/>
      <c r="AV283" s="9"/>
    </row>
    <row r="284" spans="1:48" ht="14.25" customHeight="1" x14ac:dyDescent="0.3">
      <c r="A284" s="99"/>
      <c r="B284" s="100"/>
      <c r="C284" s="103"/>
      <c r="D284" s="100"/>
      <c r="E284" s="100"/>
      <c r="F284" s="63"/>
      <c r="G284" s="63"/>
      <c r="H284" s="63"/>
      <c r="I284" s="40"/>
      <c r="J284" s="104"/>
      <c r="K284" s="105"/>
      <c r="L284" s="103"/>
      <c r="M284" s="100"/>
      <c r="N284" s="100"/>
      <c r="O284" s="63"/>
      <c r="P284" s="63"/>
      <c r="Q284" s="63"/>
      <c r="R284" s="40"/>
      <c r="S284" s="104"/>
      <c r="T284" s="105"/>
      <c r="U284" s="103"/>
      <c r="V284" s="100"/>
      <c r="W284" s="100"/>
      <c r="X284" s="63"/>
      <c r="Y284" s="63"/>
      <c r="Z284" s="63"/>
      <c r="AA284" s="40"/>
      <c r="AB284" s="104"/>
      <c r="AC284" s="105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  <c r="AU284" s="63"/>
      <c r="AV284" s="9"/>
    </row>
    <row r="285" spans="1:48" ht="14.25" customHeight="1" x14ac:dyDescent="0.3">
      <c r="A285" s="99"/>
      <c r="B285" s="100"/>
      <c r="C285" s="103"/>
      <c r="D285" s="100"/>
      <c r="E285" s="100"/>
      <c r="F285" s="63"/>
      <c r="G285" s="63"/>
      <c r="H285" s="63"/>
      <c r="I285" s="40"/>
      <c r="J285" s="104"/>
      <c r="K285" s="105"/>
      <c r="L285" s="103"/>
      <c r="M285" s="100"/>
      <c r="N285" s="100"/>
      <c r="O285" s="63"/>
      <c r="P285" s="63"/>
      <c r="Q285" s="63"/>
      <c r="R285" s="40"/>
      <c r="S285" s="104"/>
      <c r="T285" s="105"/>
      <c r="U285" s="103"/>
      <c r="V285" s="100"/>
      <c r="W285" s="100"/>
      <c r="X285" s="63"/>
      <c r="Y285" s="63"/>
      <c r="Z285" s="63"/>
      <c r="AA285" s="40"/>
      <c r="AB285" s="104"/>
      <c r="AC285" s="105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3"/>
      <c r="AO285" s="63"/>
      <c r="AP285" s="63"/>
      <c r="AQ285" s="63"/>
      <c r="AR285" s="63"/>
      <c r="AS285" s="63"/>
      <c r="AT285" s="63"/>
      <c r="AU285" s="63"/>
      <c r="AV285" s="9"/>
    </row>
    <row r="286" spans="1:48" ht="14.25" customHeight="1" x14ac:dyDescent="0.3">
      <c r="A286" s="99"/>
      <c r="B286" s="100"/>
      <c r="C286" s="103"/>
      <c r="D286" s="100"/>
      <c r="E286" s="100"/>
      <c r="F286" s="63"/>
      <c r="G286" s="63"/>
      <c r="H286" s="63"/>
      <c r="I286" s="40"/>
      <c r="J286" s="104"/>
      <c r="K286" s="105"/>
      <c r="L286" s="103"/>
      <c r="M286" s="100"/>
      <c r="N286" s="100"/>
      <c r="O286" s="63"/>
      <c r="P286" s="63"/>
      <c r="Q286" s="63"/>
      <c r="R286" s="40"/>
      <c r="S286" s="104"/>
      <c r="T286" s="105"/>
      <c r="U286" s="103"/>
      <c r="V286" s="100"/>
      <c r="W286" s="100"/>
      <c r="X286" s="63"/>
      <c r="Y286" s="63"/>
      <c r="Z286" s="63"/>
      <c r="AA286" s="40"/>
      <c r="AB286" s="104"/>
      <c r="AC286" s="105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3"/>
      <c r="AO286" s="63"/>
      <c r="AP286" s="63"/>
      <c r="AQ286" s="63"/>
      <c r="AR286" s="63"/>
      <c r="AS286" s="63"/>
      <c r="AT286" s="63"/>
      <c r="AU286" s="63"/>
      <c r="AV286" s="9"/>
    </row>
    <row r="287" spans="1:48" ht="14.25" customHeight="1" x14ac:dyDescent="0.3">
      <c r="A287" s="99"/>
      <c r="B287" s="100"/>
      <c r="C287" s="103"/>
      <c r="D287" s="100"/>
      <c r="E287" s="100"/>
      <c r="F287" s="63"/>
      <c r="G287" s="63"/>
      <c r="H287" s="63"/>
      <c r="I287" s="40"/>
      <c r="J287" s="104"/>
      <c r="K287" s="105"/>
      <c r="L287" s="103"/>
      <c r="M287" s="100"/>
      <c r="N287" s="100"/>
      <c r="O287" s="63"/>
      <c r="P287" s="63"/>
      <c r="Q287" s="63"/>
      <c r="R287" s="40"/>
      <c r="S287" s="104"/>
      <c r="T287" s="105"/>
      <c r="U287" s="103"/>
      <c r="V287" s="100"/>
      <c r="W287" s="100"/>
      <c r="X287" s="63"/>
      <c r="Y287" s="63"/>
      <c r="Z287" s="63"/>
      <c r="AA287" s="40"/>
      <c r="AB287" s="104"/>
      <c r="AC287" s="105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3"/>
      <c r="AO287" s="63"/>
      <c r="AP287" s="63"/>
      <c r="AQ287" s="63"/>
      <c r="AR287" s="63"/>
      <c r="AS287" s="63"/>
      <c r="AT287" s="63"/>
      <c r="AU287" s="63"/>
      <c r="AV287" s="9"/>
    </row>
    <row r="288" spans="1:48" ht="14.25" customHeight="1" x14ac:dyDescent="0.3">
      <c r="A288" s="99"/>
      <c r="B288" s="100"/>
      <c r="C288" s="103"/>
      <c r="D288" s="100"/>
      <c r="E288" s="100"/>
      <c r="F288" s="63"/>
      <c r="G288" s="63"/>
      <c r="H288" s="63"/>
      <c r="I288" s="40"/>
      <c r="J288" s="104"/>
      <c r="K288" s="105"/>
      <c r="L288" s="103"/>
      <c r="M288" s="100"/>
      <c r="N288" s="100"/>
      <c r="O288" s="63"/>
      <c r="P288" s="63"/>
      <c r="Q288" s="63"/>
      <c r="R288" s="40"/>
      <c r="S288" s="104"/>
      <c r="T288" s="105"/>
      <c r="U288" s="103"/>
      <c r="V288" s="100"/>
      <c r="W288" s="100"/>
      <c r="X288" s="63"/>
      <c r="Y288" s="63"/>
      <c r="Z288" s="63"/>
      <c r="AA288" s="40"/>
      <c r="AB288" s="104"/>
      <c r="AC288" s="105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3"/>
      <c r="AO288" s="63"/>
      <c r="AP288" s="63"/>
      <c r="AQ288" s="63"/>
      <c r="AR288" s="63"/>
      <c r="AS288" s="63"/>
      <c r="AT288" s="63"/>
      <c r="AU288" s="63"/>
      <c r="AV288" s="9"/>
    </row>
    <row r="289" spans="1:48" ht="14.25" customHeight="1" x14ac:dyDescent="0.3">
      <c r="A289" s="99"/>
      <c r="B289" s="100"/>
      <c r="C289" s="103"/>
      <c r="D289" s="100"/>
      <c r="E289" s="100"/>
      <c r="F289" s="63"/>
      <c r="G289" s="63"/>
      <c r="H289" s="63"/>
      <c r="I289" s="40"/>
      <c r="J289" s="104"/>
      <c r="K289" s="105"/>
      <c r="L289" s="103"/>
      <c r="M289" s="100"/>
      <c r="N289" s="100"/>
      <c r="O289" s="63"/>
      <c r="P289" s="63"/>
      <c r="Q289" s="63"/>
      <c r="R289" s="40"/>
      <c r="S289" s="104"/>
      <c r="T289" s="105"/>
      <c r="U289" s="103"/>
      <c r="V289" s="100"/>
      <c r="W289" s="100"/>
      <c r="X289" s="63"/>
      <c r="Y289" s="63"/>
      <c r="Z289" s="63"/>
      <c r="AA289" s="40"/>
      <c r="AB289" s="104"/>
      <c r="AC289" s="105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3"/>
      <c r="AO289" s="63"/>
      <c r="AP289" s="63"/>
      <c r="AQ289" s="63"/>
      <c r="AR289" s="63"/>
      <c r="AS289" s="63"/>
      <c r="AT289" s="63"/>
      <c r="AU289" s="63"/>
      <c r="AV289" s="9"/>
    </row>
    <row r="290" spans="1:48" ht="14.25" customHeight="1" x14ac:dyDescent="0.3">
      <c r="A290" s="99"/>
      <c r="B290" s="100"/>
      <c r="C290" s="103"/>
      <c r="D290" s="100"/>
      <c r="E290" s="100"/>
      <c r="F290" s="63"/>
      <c r="G290" s="63"/>
      <c r="H290" s="63"/>
      <c r="I290" s="40"/>
      <c r="J290" s="104"/>
      <c r="K290" s="105"/>
      <c r="L290" s="103"/>
      <c r="M290" s="100"/>
      <c r="N290" s="100"/>
      <c r="O290" s="63"/>
      <c r="P290" s="63"/>
      <c r="Q290" s="63"/>
      <c r="R290" s="40"/>
      <c r="S290" s="104"/>
      <c r="T290" s="105"/>
      <c r="U290" s="103"/>
      <c r="V290" s="100"/>
      <c r="W290" s="100"/>
      <c r="X290" s="63"/>
      <c r="Y290" s="63"/>
      <c r="Z290" s="63"/>
      <c r="AA290" s="40"/>
      <c r="AB290" s="104"/>
      <c r="AC290" s="105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3"/>
      <c r="AO290" s="63"/>
      <c r="AP290" s="63"/>
      <c r="AQ290" s="63"/>
      <c r="AR290" s="63"/>
      <c r="AS290" s="63"/>
      <c r="AT290" s="63"/>
      <c r="AU290" s="63"/>
      <c r="AV290" s="9"/>
    </row>
    <row r="291" spans="1:48" ht="14.25" customHeight="1" x14ac:dyDescent="0.3">
      <c r="A291" s="99"/>
      <c r="B291" s="100"/>
      <c r="C291" s="103"/>
      <c r="D291" s="100"/>
      <c r="E291" s="100"/>
      <c r="F291" s="63"/>
      <c r="G291" s="63"/>
      <c r="H291" s="63"/>
      <c r="I291" s="40"/>
      <c r="J291" s="104"/>
      <c r="K291" s="105"/>
      <c r="L291" s="103"/>
      <c r="M291" s="100"/>
      <c r="N291" s="100"/>
      <c r="O291" s="63"/>
      <c r="P291" s="63"/>
      <c r="Q291" s="63"/>
      <c r="R291" s="40"/>
      <c r="S291" s="104"/>
      <c r="T291" s="105"/>
      <c r="U291" s="103"/>
      <c r="V291" s="100"/>
      <c r="W291" s="100"/>
      <c r="X291" s="63"/>
      <c r="Y291" s="63"/>
      <c r="Z291" s="63"/>
      <c r="AA291" s="40"/>
      <c r="AB291" s="104"/>
      <c r="AC291" s="105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3"/>
      <c r="AO291" s="63"/>
      <c r="AP291" s="63"/>
      <c r="AQ291" s="63"/>
      <c r="AR291" s="63"/>
      <c r="AS291" s="63"/>
      <c r="AT291" s="63"/>
      <c r="AU291" s="63"/>
      <c r="AV291" s="9"/>
    </row>
    <row r="292" spans="1:48" ht="14.25" customHeight="1" x14ac:dyDescent="0.3">
      <c r="A292" s="99"/>
      <c r="B292" s="100"/>
      <c r="C292" s="103"/>
      <c r="D292" s="100"/>
      <c r="E292" s="100"/>
      <c r="F292" s="63"/>
      <c r="G292" s="63"/>
      <c r="H292" s="63"/>
      <c r="I292" s="40"/>
      <c r="J292" s="104"/>
      <c r="K292" s="105"/>
      <c r="L292" s="103"/>
      <c r="M292" s="100"/>
      <c r="N292" s="100"/>
      <c r="O292" s="63"/>
      <c r="P292" s="63"/>
      <c r="Q292" s="63"/>
      <c r="R292" s="40"/>
      <c r="S292" s="104"/>
      <c r="T292" s="105"/>
      <c r="U292" s="103"/>
      <c r="V292" s="100"/>
      <c r="W292" s="100"/>
      <c r="X292" s="63"/>
      <c r="Y292" s="63"/>
      <c r="Z292" s="63"/>
      <c r="AA292" s="40"/>
      <c r="AB292" s="104"/>
      <c r="AC292" s="105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3"/>
      <c r="AO292" s="63"/>
      <c r="AP292" s="63"/>
      <c r="AQ292" s="63"/>
      <c r="AR292" s="63"/>
      <c r="AS292" s="63"/>
      <c r="AT292" s="63"/>
      <c r="AU292" s="63"/>
      <c r="AV292" s="9"/>
    </row>
    <row r="293" spans="1:48" ht="14.25" customHeight="1" x14ac:dyDescent="0.3">
      <c r="A293" s="99"/>
      <c r="B293" s="100"/>
      <c r="C293" s="103"/>
      <c r="D293" s="100"/>
      <c r="E293" s="100"/>
      <c r="F293" s="63"/>
      <c r="G293" s="63"/>
      <c r="H293" s="63"/>
      <c r="I293" s="40"/>
      <c r="J293" s="104"/>
      <c r="K293" s="105"/>
      <c r="L293" s="103"/>
      <c r="M293" s="100"/>
      <c r="N293" s="100"/>
      <c r="O293" s="63"/>
      <c r="P293" s="63"/>
      <c r="Q293" s="63"/>
      <c r="R293" s="40"/>
      <c r="S293" s="104"/>
      <c r="T293" s="105"/>
      <c r="U293" s="103"/>
      <c r="V293" s="100"/>
      <c r="W293" s="100"/>
      <c r="X293" s="63"/>
      <c r="Y293" s="63"/>
      <c r="Z293" s="63"/>
      <c r="AA293" s="40"/>
      <c r="AB293" s="104"/>
      <c r="AC293" s="105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  <c r="AU293" s="63"/>
      <c r="AV293" s="9"/>
    </row>
    <row r="294" spans="1:48" ht="14.25" customHeight="1" x14ac:dyDescent="0.3">
      <c r="A294" s="99"/>
      <c r="B294" s="100"/>
      <c r="C294" s="103"/>
      <c r="D294" s="100"/>
      <c r="E294" s="100"/>
      <c r="F294" s="63"/>
      <c r="G294" s="63"/>
      <c r="H294" s="63"/>
      <c r="I294" s="40"/>
      <c r="J294" s="104"/>
      <c r="K294" s="105"/>
      <c r="L294" s="103"/>
      <c r="M294" s="100"/>
      <c r="N294" s="100"/>
      <c r="O294" s="63"/>
      <c r="P294" s="63"/>
      <c r="Q294" s="63"/>
      <c r="R294" s="40"/>
      <c r="S294" s="104"/>
      <c r="T294" s="105"/>
      <c r="U294" s="103"/>
      <c r="V294" s="100"/>
      <c r="W294" s="100"/>
      <c r="X294" s="63"/>
      <c r="Y294" s="63"/>
      <c r="Z294" s="63"/>
      <c r="AA294" s="40"/>
      <c r="AB294" s="104"/>
      <c r="AC294" s="105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3"/>
      <c r="AO294" s="63"/>
      <c r="AP294" s="63"/>
      <c r="AQ294" s="63"/>
      <c r="AR294" s="63"/>
      <c r="AS294" s="63"/>
      <c r="AT294" s="63"/>
      <c r="AU294" s="63"/>
      <c r="AV294" s="9"/>
    </row>
    <row r="295" spans="1:48" ht="14.25" customHeight="1" x14ac:dyDescent="0.3">
      <c r="A295" s="99"/>
      <c r="B295" s="100"/>
      <c r="C295" s="103"/>
      <c r="D295" s="100"/>
      <c r="E295" s="100"/>
      <c r="F295" s="63"/>
      <c r="G295" s="63"/>
      <c r="H295" s="63"/>
      <c r="I295" s="40"/>
      <c r="J295" s="104"/>
      <c r="K295" s="105"/>
      <c r="L295" s="103"/>
      <c r="M295" s="100"/>
      <c r="N295" s="100"/>
      <c r="O295" s="63"/>
      <c r="P295" s="63"/>
      <c r="Q295" s="63"/>
      <c r="R295" s="40"/>
      <c r="S295" s="104"/>
      <c r="T295" s="105"/>
      <c r="U295" s="103"/>
      <c r="V295" s="100"/>
      <c r="W295" s="100"/>
      <c r="X295" s="63"/>
      <c r="Y295" s="63"/>
      <c r="Z295" s="63"/>
      <c r="AA295" s="40"/>
      <c r="AB295" s="104"/>
      <c r="AC295" s="105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9"/>
    </row>
    <row r="296" spans="1:48" ht="14.25" customHeight="1" x14ac:dyDescent="0.3">
      <c r="A296" s="99"/>
      <c r="B296" s="100"/>
      <c r="C296" s="103"/>
      <c r="D296" s="100"/>
      <c r="E296" s="100"/>
      <c r="F296" s="63"/>
      <c r="G296" s="63"/>
      <c r="H296" s="63"/>
      <c r="I296" s="40"/>
      <c r="J296" s="104"/>
      <c r="K296" s="105"/>
      <c r="L296" s="103"/>
      <c r="M296" s="100"/>
      <c r="N296" s="100"/>
      <c r="O296" s="63"/>
      <c r="P296" s="63"/>
      <c r="Q296" s="63"/>
      <c r="R296" s="40"/>
      <c r="S296" s="104"/>
      <c r="T296" s="105"/>
      <c r="U296" s="103"/>
      <c r="V296" s="100"/>
      <c r="W296" s="100"/>
      <c r="X296" s="63"/>
      <c r="Y296" s="63"/>
      <c r="Z296" s="63"/>
      <c r="AA296" s="40"/>
      <c r="AB296" s="104"/>
      <c r="AC296" s="105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  <c r="AU296" s="63"/>
      <c r="AV296" s="9"/>
    </row>
    <row r="297" spans="1:48" ht="14.25" customHeight="1" x14ac:dyDescent="0.3">
      <c r="A297" s="106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9"/>
    </row>
    <row r="298" spans="1:48" ht="14.25" customHeight="1" x14ac:dyDescent="0.3">
      <c r="A298" s="106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9"/>
    </row>
    <row r="299" spans="1:48" ht="14.25" customHeight="1" x14ac:dyDescent="0.3">
      <c r="A299" s="106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9"/>
    </row>
    <row r="300" spans="1:48" ht="15.75" customHeight="1" x14ac:dyDescent="0.3"/>
    <row r="301" spans="1:48" ht="15.75" customHeight="1" x14ac:dyDescent="0.3"/>
    <row r="302" spans="1:48" ht="15.75" customHeight="1" x14ac:dyDescent="0.3"/>
    <row r="303" spans="1:48" ht="15.75" customHeight="1" x14ac:dyDescent="0.3"/>
    <row r="304" spans="1:48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2">
    <mergeCell ref="B53:B63"/>
    <mergeCell ref="B65:B75"/>
    <mergeCell ref="A76:A99"/>
    <mergeCell ref="B77:B87"/>
    <mergeCell ref="B89:B99"/>
    <mergeCell ref="A52:A75"/>
    <mergeCell ref="A4:A27"/>
    <mergeCell ref="B5:B15"/>
    <mergeCell ref="B17:B27"/>
    <mergeCell ref="A28:A51"/>
    <mergeCell ref="B29:B39"/>
    <mergeCell ref="B41:B51"/>
  </mergeCells>
  <conditionalFormatting sqref="C17:C25 D18:K18">
    <cfRule type="expression" dxfId="450" priority="1">
      <formula>$AM17=TRUE</formula>
    </cfRule>
  </conditionalFormatting>
  <conditionalFormatting sqref="C29:C37 D30:K30">
    <cfRule type="expression" dxfId="449" priority="2">
      <formula>$AM29=TRUE</formula>
    </cfRule>
  </conditionalFormatting>
  <conditionalFormatting sqref="C41:C49 D42:K42 C53:C61 D54:K54 C65:C73 D66:K66 C77:C85 D78:K78 C89:C97 D90:K90">
    <cfRule type="expression" dxfId="448" priority="3">
      <formula>$AM41=TRUE</formula>
    </cfRule>
  </conditionalFormatting>
  <conditionalFormatting sqref="C42:C49 C54:C61 C66:C73 C78:C85 C90:C97 D42:K42 D54:K54 D66:K66 D78:K78 D90:K90">
    <cfRule type="expression" dxfId="447" priority="37">
      <formula>$AP42=TRUE</formula>
    </cfRule>
  </conditionalFormatting>
  <conditionalFormatting sqref="C5:K5 C17:C25 C29:C37 C41:C49 C53:C61 C65:C73 C77:C85 C89:C97">
    <cfRule type="expression" dxfId="446" priority="6">
      <formula>$AS5=TRUE</formula>
    </cfRule>
  </conditionalFormatting>
  <conditionalFormatting sqref="C5:K5 C41:C49 C53:C61 C65:C73 C77:C85 C89:C97 C29:C37 C17:C25">
    <cfRule type="expression" dxfId="445" priority="5">
      <formula>$AP5=TRUE</formula>
    </cfRule>
  </conditionalFormatting>
  <conditionalFormatting sqref="C5:K5">
    <cfRule type="expression" dxfId="444" priority="4">
      <formula>$AM5=TRUE</formula>
    </cfRule>
  </conditionalFormatting>
  <conditionalFormatting sqref="C5:K13 C17:K25 C29:K37 C41:K49 C53:K61 C65:K73 C77:K85 C89:K97">
    <cfRule type="expression" dxfId="443" priority="7">
      <formula>$AG5=TRUE</formula>
    </cfRule>
  </conditionalFormatting>
  <conditionalFormatting sqref="C7:K13">
    <cfRule type="expression" dxfId="442" priority="8">
      <formula>$AM7=TRUE</formula>
    </cfRule>
    <cfRule type="expression" dxfId="441" priority="9">
      <formula>$AP7=TRUE</formula>
    </cfRule>
    <cfRule type="expression" dxfId="440" priority="10">
      <formula>$AS7=TRUE</formula>
    </cfRule>
  </conditionalFormatting>
  <conditionalFormatting sqref="C17:K17">
    <cfRule type="expression" dxfId="439" priority="11">
      <formula>$AM17=TRUE</formula>
    </cfRule>
    <cfRule type="expression" dxfId="438" priority="12">
      <formula>$AP17=TRUE</formula>
    </cfRule>
    <cfRule type="expression" dxfId="437" priority="13">
      <formula>$AS17=TRUE</formula>
    </cfRule>
  </conditionalFormatting>
  <conditionalFormatting sqref="C19:K25">
    <cfRule type="expression" dxfId="436" priority="14">
      <formula>$AM19=TRUE</formula>
    </cfRule>
    <cfRule type="expression" dxfId="435" priority="15">
      <formula>$AP19=TRUE</formula>
    </cfRule>
    <cfRule type="expression" dxfId="434" priority="16">
      <formula>$AS19=TRUE</formula>
    </cfRule>
  </conditionalFormatting>
  <conditionalFormatting sqref="C29:K29">
    <cfRule type="expression" dxfId="433" priority="17">
      <formula>$AM29=TRUE</formula>
    </cfRule>
    <cfRule type="expression" dxfId="432" priority="18">
      <formula>$AP29=TRUE</formula>
    </cfRule>
    <cfRule type="expression" dxfId="431" priority="19">
      <formula>$AS29=TRUE</formula>
    </cfRule>
  </conditionalFormatting>
  <conditionalFormatting sqref="C31:K37">
    <cfRule type="expression" dxfId="430" priority="20">
      <formula>$AM31=TRUE</formula>
    </cfRule>
    <cfRule type="expression" dxfId="429" priority="21">
      <formula>$AP31=TRUE</formula>
    </cfRule>
    <cfRule type="expression" dxfId="428" priority="22">
      <formula>$AS31=TRUE</formula>
    </cfRule>
  </conditionalFormatting>
  <conditionalFormatting sqref="C41:K41 C53:K53 C65:K65 C77:K77 C89:K89">
    <cfRule type="expression" dxfId="427" priority="24">
      <formula>$AP41=TRUE</formula>
    </cfRule>
    <cfRule type="expression" dxfId="426" priority="25">
      <formula>$AS41=TRUE</formula>
    </cfRule>
    <cfRule type="expression" dxfId="425" priority="23">
      <formula>$AM41=TRUE</formula>
    </cfRule>
  </conditionalFormatting>
  <conditionalFormatting sqref="C41:K49 C53:K61 C65:K73 C77:K85 C89:K97 C29:K37 C17:K25 C5:K13">
    <cfRule type="expression" dxfId="424" priority="26">
      <formula>$AJ5=TRUE</formula>
    </cfRule>
  </conditionalFormatting>
  <conditionalFormatting sqref="C43:K49 C55:K61 C67:K73 C79:K85 C91:K97">
    <cfRule type="expression" dxfId="423" priority="27">
      <formula>$AM43=TRUE</formula>
    </cfRule>
    <cfRule type="expression" dxfId="422" priority="28">
      <formula>$AP43=TRUE</formula>
    </cfRule>
    <cfRule type="expression" dxfId="421" priority="29">
      <formula>$AS43=TRUE</formula>
    </cfRule>
  </conditionalFormatting>
  <conditionalFormatting sqref="D6:K6 C6:C13">
    <cfRule type="expression" dxfId="420" priority="31">
      <formula>$AP6=TRUE</formula>
    </cfRule>
    <cfRule type="expression" dxfId="419" priority="32">
      <formula>$AS6=TRUE</formula>
    </cfRule>
    <cfRule type="expression" dxfId="418" priority="30">
      <formula>$AM6=TRUE</formula>
    </cfRule>
  </conditionalFormatting>
  <conditionalFormatting sqref="D18:K18 C18:C25">
    <cfRule type="expression" dxfId="417" priority="33">
      <formula>$AP18=TRUE</formula>
    </cfRule>
    <cfRule type="expression" dxfId="416" priority="34">
      <formula>$AS18=TRUE</formula>
    </cfRule>
  </conditionalFormatting>
  <conditionalFormatting sqref="D30:K30 C30:C37">
    <cfRule type="expression" dxfId="415" priority="35">
      <formula>$AP30=TRUE</formula>
    </cfRule>
    <cfRule type="expression" dxfId="414" priority="36">
      <formula>$AS30=TRUE</formula>
    </cfRule>
  </conditionalFormatting>
  <conditionalFormatting sqref="D42:K42 C42:C49 D54:K54 C54:C61 D66:K66 C66:C73 D78:K78 C78:C85 D90:K90 C90:C97">
    <cfRule type="expression" dxfId="413" priority="38">
      <formula>$AS42=TRUE</formula>
    </cfRule>
  </conditionalFormatting>
  <conditionalFormatting sqref="E2 N2 W2">
    <cfRule type="containsText" dxfId="412" priority="39" operator="containsText" text="MAKİNE">
      <formula>NOT(ISERROR(SEARCH(("MAKİNE"),(E2))))</formula>
    </cfRule>
    <cfRule type="containsText" dxfId="411" priority="40" operator="containsText" text="İNŞAAT">
      <formula>NOT(ISERROR(SEARCH(("İNŞAAT"),(E2))))</formula>
    </cfRule>
    <cfRule type="containsText" dxfId="410" priority="41" operator="containsText" text="ELEKTRİK">
      <formula>NOT(ISERROR(SEARCH(("ELEKTRİK"),(E2))))</formula>
    </cfRule>
    <cfRule type="containsText" dxfId="409" priority="42" operator="containsText" text="BİLGİSAYAR">
      <formula>NOT(ISERROR(SEARCH(("BİLGİSAYAR"),(E2))))</formula>
    </cfRule>
    <cfRule type="containsText" dxfId="408" priority="43" operator="containsText" text="ENDÜSTRİ">
      <formula>NOT(ISERROR(SEARCH(("ENDÜSTRİ"),(E2))))</formula>
    </cfRule>
  </conditionalFormatting>
  <conditionalFormatting sqref="K2">
    <cfRule type="cellIs" dxfId="407" priority="44" operator="equal">
      <formula>240</formula>
    </cfRule>
    <cfRule type="cellIs" dxfId="406" priority="45" operator="notEqual">
      <formula>240</formula>
    </cfRule>
  </conditionalFormatting>
  <conditionalFormatting sqref="L5:AC13 L17:AC25 L29:AC37 L41:AC49 L53:AC61 L65:AC73 L77:AC85 L89:AC97">
    <cfRule type="expression" dxfId="405" priority="46">
      <formula>$AH5=TRUE</formula>
    </cfRule>
  </conditionalFormatting>
  <conditionalFormatting sqref="L5:AC13">
    <cfRule type="expression" dxfId="404" priority="47">
      <formula>$AN5=TRUE</formula>
    </cfRule>
    <cfRule type="expression" dxfId="403" priority="48">
      <formula>$AQ5=TRUE</formula>
    </cfRule>
    <cfRule type="expression" dxfId="402" priority="49">
      <formula>$AT5=TRUE</formula>
    </cfRule>
  </conditionalFormatting>
  <conditionalFormatting sqref="L17:AC25">
    <cfRule type="expression" dxfId="401" priority="50">
      <formula>$AN17=TRUE</formula>
    </cfRule>
    <cfRule type="expression" dxfId="400" priority="51">
      <formula>$AQ17=TRUE</formula>
    </cfRule>
    <cfRule type="expression" dxfId="399" priority="52">
      <formula>$AT17=TRUE</formula>
    </cfRule>
  </conditionalFormatting>
  <conditionalFormatting sqref="L29:AC37 L17:AC25 L5:AC13 L41:AC49 L53:AC61 L65:AC73 L77:AC85 L89:AC97">
    <cfRule type="expression" dxfId="398" priority="56">
      <formula>$AK5=TRUE</formula>
    </cfRule>
  </conditionalFormatting>
  <conditionalFormatting sqref="L29:AC37">
    <cfRule type="expression" dxfId="397" priority="53">
      <formula>$AN29=TRUE</formula>
    </cfRule>
    <cfRule type="expression" dxfId="396" priority="54">
      <formula>$AQ29=TRUE</formula>
    </cfRule>
    <cfRule type="expression" dxfId="395" priority="55">
      <formula>$AT29=TRUE</formula>
    </cfRule>
  </conditionalFormatting>
  <conditionalFormatting sqref="L41:AC49 L53:AC61 L65:AC73 L77:AC85 L89:AC97">
    <cfRule type="expression" dxfId="394" priority="57">
      <formula>$AN41=TRUE</formula>
    </cfRule>
    <cfRule type="expression" dxfId="393" priority="58">
      <formula>$AQ41=TRUE</formula>
    </cfRule>
    <cfRule type="expression" dxfId="392" priority="59">
      <formula>$AT41=TRUE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J1008"/>
  <sheetViews>
    <sheetView showGridLines="0" workbookViewId="0">
      <pane xSplit="12" ySplit="3" topLeftCell="M39" activePane="bottomRight" state="frozen"/>
      <selection pane="topRight" activeCell="M1" sqref="M1"/>
      <selection pane="bottomLeft" activeCell="A4" sqref="A4"/>
      <selection pane="bottomRight" activeCell="O94" sqref="O94"/>
    </sheetView>
  </sheetViews>
  <sheetFormatPr defaultColWidth="14.44140625" defaultRowHeight="15" customHeight="1" x14ac:dyDescent="0.3"/>
  <cols>
    <col min="1" max="3" width="3.33203125" customWidth="1"/>
    <col min="4" max="4" width="7.6640625" customWidth="1"/>
    <col min="5" max="5" width="28.6640625" customWidth="1"/>
    <col min="6" max="6" width="3.6640625" hidden="1" customWidth="1"/>
    <col min="7" max="9" width="3.6640625" customWidth="1"/>
    <col min="10" max="11" width="4.6640625" customWidth="1"/>
    <col min="12" max="12" width="7.33203125" customWidth="1"/>
    <col min="13" max="13" width="3.33203125" customWidth="1"/>
    <col min="14" max="14" width="7.6640625" customWidth="1"/>
    <col min="15" max="15" width="28.6640625" customWidth="1"/>
    <col min="16" max="16" width="3.6640625" hidden="1" customWidth="1"/>
    <col min="17" max="19" width="3.6640625" customWidth="1"/>
    <col min="20" max="21" width="4.6640625" customWidth="1"/>
    <col min="22" max="22" width="7.33203125" customWidth="1"/>
    <col min="23" max="23" width="3.33203125" customWidth="1"/>
    <col min="24" max="24" width="7.6640625" customWidth="1"/>
    <col min="25" max="25" width="28.6640625" customWidth="1"/>
    <col min="26" max="28" width="3.6640625" customWidth="1"/>
    <col min="29" max="30" width="4.6640625" customWidth="1"/>
    <col min="31" max="31" width="7.33203125" customWidth="1"/>
    <col min="32" max="32" width="6.44140625" customWidth="1"/>
    <col min="33" max="36" width="5.88671875" customWidth="1"/>
  </cols>
  <sheetData>
    <row r="1" spans="1:36" ht="14.25" customHeight="1" x14ac:dyDescent="0.3">
      <c r="A1" s="1"/>
      <c r="B1" s="2" t="s">
        <v>275</v>
      </c>
      <c r="C1" s="3"/>
      <c r="D1" s="3"/>
      <c r="E1" s="4"/>
      <c r="F1" s="5"/>
      <c r="G1" s="4"/>
      <c r="H1" s="6"/>
      <c r="I1" s="6"/>
      <c r="J1" s="6"/>
      <c r="K1" s="7"/>
      <c r="L1" s="4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8"/>
      <c r="AH1" s="2"/>
      <c r="AI1" s="2"/>
      <c r="AJ1" s="9"/>
    </row>
    <row r="2" spans="1:36" ht="14.25" customHeight="1" x14ac:dyDescent="0.3">
      <c r="A2" s="10"/>
      <c r="B2" s="11"/>
      <c r="C2" s="12"/>
      <c r="D2" s="13">
        <f>COUNTA(D5:D12,D16:D24,D30:D39,D43:D50,D55:D62,D68:D76,D80:D87,D93:D105)</f>
        <v>60</v>
      </c>
      <c r="E2" s="313" t="s">
        <v>276</v>
      </c>
      <c r="F2" s="314"/>
      <c r="G2" s="14">
        <f t="shared" ref="G2:K2" si="0">G102</f>
        <v>143</v>
      </c>
      <c r="H2" s="15">
        <f t="shared" si="0"/>
        <v>10</v>
      </c>
      <c r="I2" s="15">
        <f t="shared" si="0"/>
        <v>18</v>
      </c>
      <c r="J2" s="16">
        <f t="shared" si="0"/>
        <v>157</v>
      </c>
      <c r="K2" s="17">
        <f t="shared" si="0"/>
        <v>240</v>
      </c>
      <c r="L2" s="18">
        <f>U2+AD2</f>
        <v>242</v>
      </c>
      <c r="M2" s="12"/>
      <c r="N2" s="19">
        <v>28</v>
      </c>
      <c r="O2" s="20" t="s">
        <v>213</v>
      </c>
      <c r="P2" s="21"/>
      <c r="Q2" s="21"/>
      <c r="R2" s="21"/>
      <c r="S2" s="21"/>
      <c r="T2" s="22"/>
      <c r="U2" s="17">
        <f>SUM(U5:U12,U16:U26,U30:U39,U43:U51,U55:U64,U68:U76,U80:U88,U93:U100)</f>
        <v>88</v>
      </c>
      <c r="V2" s="23"/>
      <c r="W2" s="12"/>
      <c r="X2" s="19">
        <v>30</v>
      </c>
      <c r="Y2" s="20" t="s">
        <v>276</v>
      </c>
      <c r="Z2" s="21"/>
      <c r="AA2" s="21"/>
      <c r="AB2" s="21"/>
      <c r="AC2" s="22"/>
      <c r="AD2" s="17">
        <f>SUM(AI5:AI12,AI16:AI26,AI30:AI39,AI43:AI51,AI55:AI64,AI68:AI76,AI80:AI88,AI93:AI100)</f>
        <v>154</v>
      </c>
      <c r="AE2" s="23"/>
      <c r="AF2" s="24"/>
      <c r="AG2" s="25"/>
      <c r="AH2" s="26" t="s">
        <v>3</v>
      </c>
      <c r="AI2" s="27"/>
      <c r="AJ2" s="28"/>
    </row>
    <row r="3" spans="1:36" ht="14.25" customHeight="1" x14ac:dyDescent="0.3">
      <c r="A3" s="29"/>
      <c r="B3" s="30" t="s">
        <v>4</v>
      </c>
      <c r="C3" s="31" t="s">
        <v>5</v>
      </c>
      <c r="D3" s="32" t="s">
        <v>6</v>
      </c>
      <c r="E3" s="32" t="s">
        <v>7</v>
      </c>
      <c r="F3" s="33"/>
      <c r="G3" s="34" t="s">
        <v>8</v>
      </c>
      <c r="H3" s="35" t="s">
        <v>9</v>
      </c>
      <c r="I3" s="35" t="s">
        <v>10</v>
      </c>
      <c r="J3" s="35" t="s">
        <v>11</v>
      </c>
      <c r="K3" s="35" t="s">
        <v>3</v>
      </c>
      <c r="L3" s="36" t="s">
        <v>12</v>
      </c>
      <c r="M3" s="37" t="s">
        <v>5</v>
      </c>
      <c r="N3" s="38" t="s">
        <v>6</v>
      </c>
      <c r="O3" s="38" t="s">
        <v>13</v>
      </c>
      <c r="P3" s="35"/>
      <c r="Q3" s="35" t="s">
        <v>8</v>
      </c>
      <c r="R3" s="35" t="s">
        <v>9</v>
      </c>
      <c r="S3" s="35" t="s">
        <v>10</v>
      </c>
      <c r="T3" s="35" t="s">
        <v>11</v>
      </c>
      <c r="U3" s="37" t="s">
        <v>3</v>
      </c>
      <c r="V3" s="39" t="s">
        <v>12</v>
      </c>
      <c r="W3" s="37" t="s">
        <v>5</v>
      </c>
      <c r="X3" s="38" t="s">
        <v>6</v>
      </c>
      <c r="Y3" s="38" t="s">
        <v>14</v>
      </c>
      <c r="Z3" s="37" t="s">
        <v>8</v>
      </c>
      <c r="AA3" s="37" t="s">
        <v>9</v>
      </c>
      <c r="AB3" s="37" t="s">
        <v>10</v>
      </c>
      <c r="AC3" s="37" t="s">
        <v>11</v>
      </c>
      <c r="AD3" s="37" t="s">
        <v>3</v>
      </c>
      <c r="AE3" s="39" t="s">
        <v>12</v>
      </c>
      <c r="AF3" s="40"/>
      <c r="AG3" s="41" t="s">
        <v>15</v>
      </c>
      <c r="AH3" s="42" t="s">
        <v>16</v>
      </c>
      <c r="AI3" s="42" t="s">
        <v>17</v>
      </c>
      <c r="AJ3" s="43"/>
    </row>
    <row r="4" spans="1:36" ht="14.25" customHeight="1" x14ac:dyDescent="0.3">
      <c r="A4" s="308" t="s">
        <v>18</v>
      </c>
      <c r="B4" s="44">
        <v>1</v>
      </c>
      <c r="C4" s="45" t="s">
        <v>5</v>
      </c>
      <c r="D4" s="46" t="s">
        <v>6</v>
      </c>
      <c r="E4" s="46" t="s">
        <v>7</v>
      </c>
      <c r="F4" s="47" t="s">
        <v>15</v>
      </c>
      <c r="G4" s="47" t="s">
        <v>8</v>
      </c>
      <c r="H4" s="45" t="s">
        <v>9</v>
      </c>
      <c r="I4" s="45" t="s">
        <v>10</v>
      </c>
      <c r="J4" s="45" t="s">
        <v>11</v>
      </c>
      <c r="K4" s="45" t="s">
        <v>3</v>
      </c>
      <c r="L4" s="48" t="s">
        <v>12</v>
      </c>
      <c r="M4" s="45" t="s">
        <v>5</v>
      </c>
      <c r="N4" s="49" t="s">
        <v>6</v>
      </c>
      <c r="O4" s="49" t="s">
        <v>7</v>
      </c>
      <c r="P4" s="45"/>
      <c r="Q4" s="45" t="s">
        <v>8</v>
      </c>
      <c r="R4" s="45" t="s">
        <v>9</v>
      </c>
      <c r="S4" s="45" t="s">
        <v>10</v>
      </c>
      <c r="T4" s="45" t="s">
        <v>11</v>
      </c>
      <c r="U4" s="45" t="s">
        <v>3</v>
      </c>
      <c r="V4" s="48" t="s">
        <v>12</v>
      </c>
      <c r="W4" s="45" t="s">
        <v>5</v>
      </c>
      <c r="X4" s="49" t="s">
        <v>6</v>
      </c>
      <c r="Y4" s="49" t="s">
        <v>7</v>
      </c>
      <c r="Z4" s="45" t="s">
        <v>8</v>
      </c>
      <c r="AA4" s="45" t="s">
        <v>9</v>
      </c>
      <c r="AB4" s="45" t="s">
        <v>10</v>
      </c>
      <c r="AC4" s="45" t="s">
        <v>11</v>
      </c>
      <c r="AD4" s="45" t="s">
        <v>3</v>
      </c>
      <c r="AE4" s="48" t="s">
        <v>12</v>
      </c>
      <c r="AF4" s="50"/>
      <c r="AG4" s="50"/>
      <c r="AH4" s="50"/>
      <c r="AI4" s="50"/>
      <c r="AJ4" s="51"/>
    </row>
    <row r="5" spans="1:36" ht="14.25" customHeight="1" x14ac:dyDescent="0.3">
      <c r="A5" s="309"/>
      <c r="B5" s="305" t="s">
        <v>19</v>
      </c>
      <c r="C5" s="52">
        <f>IF($D5="","",1)</f>
        <v>1</v>
      </c>
      <c r="D5" s="53" t="s">
        <v>20</v>
      </c>
      <c r="E5" s="54" t="s">
        <v>21</v>
      </c>
      <c r="F5" s="134" t="b">
        <v>0</v>
      </c>
      <c r="G5" s="57">
        <v>4</v>
      </c>
      <c r="H5" s="57">
        <v>0</v>
      </c>
      <c r="I5" s="57">
        <v>0</v>
      </c>
      <c r="J5" s="58">
        <f t="shared" ref="J5:J12" si="1">IF(G5="","",G5+(H5+I5)/2)</f>
        <v>4</v>
      </c>
      <c r="K5" s="59">
        <v>6</v>
      </c>
      <c r="L5" s="60"/>
      <c r="M5" s="52">
        <f>IF($D5="","",1)</f>
        <v>1</v>
      </c>
      <c r="N5" s="135" t="s">
        <v>20</v>
      </c>
      <c r="O5" s="135" t="s">
        <v>21</v>
      </c>
      <c r="P5" s="57">
        <v>4</v>
      </c>
      <c r="Q5" s="136">
        <v>4</v>
      </c>
      <c r="R5" s="57">
        <v>0</v>
      </c>
      <c r="S5" s="57">
        <v>0</v>
      </c>
      <c r="T5" s="136">
        <v>4</v>
      </c>
      <c r="U5" s="136">
        <v>6</v>
      </c>
      <c r="V5" s="60"/>
      <c r="W5" s="52">
        <f>IF($D5="","",1)</f>
        <v>1</v>
      </c>
      <c r="X5" s="61"/>
      <c r="Y5" s="62"/>
      <c r="Z5" s="57"/>
      <c r="AA5" s="57"/>
      <c r="AB5" s="57"/>
      <c r="AC5" s="58"/>
      <c r="AD5" s="59"/>
      <c r="AE5" s="60" t="str">
        <f t="shared" ref="AE5:AE8" si="2">IF($F5=TRUE,L5,"")</f>
        <v/>
      </c>
      <c r="AF5" s="63"/>
      <c r="AG5" s="64">
        <f t="shared" ref="AG5:AG12" si="3">IF(OR(AND(E5&lt;&gt;"",O5="",Y5=""),AND(E5&lt;&gt;"",O5&lt;&gt;"",Y5&lt;&gt;"")),1,0)</f>
        <v>0</v>
      </c>
      <c r="AH5" s="65">
        <f t="shared" ref="AH5:AH12" si="4">IF(O5="",0,K5)</f>
        <v>6</v>
      </c>
      <c r="AI5" s="66">
        <f t="shared" ref="AI5:AI12" si="5">IF(Y5="",0,AD5)</f>
        <v>0</v>
      </c>
      <c r="AJ5" s="9"/>
    </row>
    <row r="6" spans="1:36" ht="14.25" customHeight="1" x14ac:dyDescent="0.3">
      <c r="A6" s="309"/>
      <c r="B6" s="306"/>
      <c r="C6" s="52">
        <f t="shared" ref="C6:C11" si="6">IF($D6="","",MAX(C$5:C5)+1)</f>
        <v>2</v>
      </c>
      <c r="D6" s="53" t="s">
        <v>22</v>
      </c>
      <c r="E6" s="54" t="s">
        <v>23</v>
      </c>
      <c r="F6" s="134" t="b">
        <v>0</v>
      </c>
      <c r="G6" s="57">
        <v>3</v>
      </c>
      <c r="H6" s="57">
        <v>0</v>
      </c>
      <c r="I6" s="57">
        <v>2</v>
      </c>
      <c r="J6" s="58">
        <f t="shared" si="1"/>
        <v>4</v>
      </c>
      <c r="K6" s="59">
        <v>6</v>
      </c>
      <c r="L6" s="60"/>
      <c r="M6" s="52">
        <f t="shared" ref="M6:M10" si="7">IF($D6="","",MAX(M$5:M5)+1)</f>
        <v>2</v>
      </c>
      <c r="N6" s="135" t="s">
        <v>22</v>
      </c>
      <c r="O6" s="135" t="s">
        <v>23</v>
      </c>
      <c r="P6" s="57">
        <v>3</v>
      </c>
      <c r="Q6" s="136">
        <v>3</v>
      </c>
      <c r="R6" s="57">
        <v>0</v>
      </c>
      <c r="S6" s="57">
        <v>2</v>
      </c>
      <c r="T6" s="136">
        <v>4</v>
      </c>
      <c r="U6" s="136">
        <v>6</v>
      </c>
      <c r="V6" s="60"/>
      <c r="W6" s="52">
        <f t="shared" ref="W6:W10" si="8">IF($D6="","",MAX(W$5:W5)+1)</f>
        <v>2</v>
      </c>
      <c r="X6" s="61"/>
      <c r="Y6" s="62"/>
      <c r="Z6" s="57"/>
      <c r="AA6" s="57"/>
      <c r="AB6" s="57"/>
      <c r="AC6" s="58"/>
      <c r="AD6" s="59"/>
      <c r="AE6" s="60" t="str">
        <f t="shared" si="2"/>
        <v/>
      </c>
      <c r="AF6" s="63"/>
      <c r="AG6" s="64">
        <f t="shared" si="3"/>
        <v>0</v>
      </c>
      <c r="AH6" s="65">
        <f t="shared" si="4"/>
        <v>6</v>
      </c>
      <c r="AI6" s="66">
        <f t="shared" si="5"/>
        <v>0</v>
      </c>
      <c r="AJ6" s="9"/>
    </row>
    <row r="7" spans="1:36" ht="14.25" customHeight="1" x14ac:dyDescent="0.3">
      <c r="A7" s="309"/>
      <c r="B7" s="306"/>
      <c r="C7" s="52">
        <f t="shared" si="6"/>
        <v>3</v>
      </c>
      <c r="D7" s="53" t="s">
        <v>24</v>
      </c>
      <c r="E7" s="54" t="s">
        <v>25</v>
      </c>
      <c r="F7" s="134" t="b">
        <v>0</v>
      </c>
      <c r="G7" s="57">
        <v>3</v>
      </c>
      <c r="H7" s="57">
        <v>0</v>
      </c>
      <c r="I7" s="57">
        <v>2</v>
      </c>
      <c r="J7" s="58">
        <f t="shared" si="1"/>
        <v>4</v>
      </c>
      <c r="K7" s="59">
        <v>5</v>
      </c>
      <c r="L7" s="60"/>
      <c r="M7" s="52">
        <f t="shared" si="7"/>
        <v>3</v>
      </c>
      <c r="N7" s="135" t="s">
        <v>24</v>
      </c>
      <c r="O7" s="135" t="s">
        <v>25</v>
      </c>
      <c r="P7" s="57">
        <v>3</v>
      </c>
      <c r="Q7" s="136">
        <v>3</v>
      </c>
      <c r="R7" s="57">
        <v>0</v>
      </c>
      <c r="S7" s="57">
        <v>2</v>
      </c>
      <c r="T7" s="136">
        <v>4</v>
      </c>
      <c r="U7" s="136">
        <v>5</v>
      </c>
      <c r="V7" s="60"/>
      <c r="W7" s="52">
        <f t="shared" si="8"/>
        <v>3</v>
      </c>
      <c r="X7" s="61"/>
      <c r="Y7" s="62"/>
      <c r="Z7" s="57"/>
      <c r="AA7" s="57"/>
      <c r="AB7" s="57"/>
      <c r="AC7" s="58"/>
      <c r="AD7" s="59"/>
      <c r="AE7" s="60" t="str">
        <f t="shared" si="2"/>
        <v/>
      </c>
      <c r="AF7" s="63"/>
      <c r="AG7" s="64">
        <f t="shared" si="3"/>
        <v>0</v>
      </c>
      <c r="AH7" s="65">
        <f t="shared" si="4"/>
        <v>5</v>
      </c>
      <c r="AI7" s="66">
        <f t="shared" si="5"/>
        <v>0</v>
      </c>
      <c r="AJ7" s="9"/>
    </row>
    <row r="8" spans="1:36" ht="14.25" customHeight="1" x14ac:dyDescent="0.3">
      <c r="A8" s="309"/>
      <c r="B8" s="306"/>
      <c r="C8" s="52">
        <f t="shared" si="6"/>
        <v>4</v>
      </c>
      <c r="D8" s="53" t="s">
        <v>178</v>
      </c>
      <c r="E8" s="54" t="s">
        <v>179</v>
      </c>
      <c r="F8" s="134" t="b">
        <v>0</v>
      </c>
      <c r="G8" s="57">
        <v>2</v>
      </c>
      <c r="H8" s="57">
        <v>0</v>
      </c>
      <c r="I8" s="57">
        <v>0</v>
      </c>
      <c r="J8" s="58">
        <f t="shared" si="1"/>
        <v>2</v>
      </c>
      <c r="K8" s="57">
        <v>3</v>
      </c>
      <c r="L8" s="60"/>
      <c r="M8" s="52">
        <f t="shared" si="7"/>
        <v>4</v>
      </c>
      <c r="N8" s="135"/>
      <c r="O8" s="135"/>
      <c r="P8" s="57"/>
      <c r="Q8" s="136"/>
      <c r="R8" s="57"/>
      <c r="S8" s="57"/>
      <c r="T8" s="136"/>
      <c r="U8" s="136"/>
      <c r="V8" s="60"/>
      <c r="W8" s="52">
        <f t="shared" si="8"/>
        <v>4</v>
      </c>
      <c r="X8" s="53" t="s">
        <v>178</v>
      </c>
      <c r="Y8" s="54" t="s">
        <v>179</v>
      </c>
      <c r="Z8" s="57">
        <v>2</v>
      </c>
      <c r="AA8" s="57">
        <v>0</v>
      </c>
      <c r="AB8" s="57">
        <v>0</v>
      </c>
      <c r="AC8" s="58">
        <f>IF(Z8="","",Z8+(AA8+AB8)/2)</f>
        <v>2</v>
      </c>
      <c r="AD8" s="57">
        <v>3</v>
      </c>
      <c r="AE8" s="60" t="str">
        <f t="shared" si="2"/>
        <v/>
      </c>
      <c r="AF8" s="63"/>
      <c r="AG8" s="64">
        <f t="shared" si="3"/>
        <v>0</v>
      </c>
      <c r="AH8" s="65">
        <f t="shared" si="4"/>
        <v>0</v>
      </c>
      <c r="AI8" s="66">
        <f t="shared" si="5"/>
        <v>3</v>
      </c>
      <c r="AJ8" s="9"/>
    </row>
    <row r="9" spans="1:36" ht="14.25" customHeight="1" x14ac:dyDescent="0.3">
      <c r="A9" s="309"/>
      <c r="B9" s="306"/>
      <c r="C9" s="52">
        <f t="shared" si="6"/>
        <v>5</v>
      </c>
      <c r="D9" s="53" t="s">
        <v>51</v>
      </c>
      <c r="E9" s="54" t="s">
        <v>52</v>
      </c>
      <c r="F9" s="134" t="b">
        <v>0</v>
      </c>
      <c r="G9" s="57">
        <v>1</v>
      </c>
      <c r="H9" s="57">
        <v>2</v>
      </c>
      <c r="I9" s="57">
        <v>0</v>
      </c>
      <c r="J9" s="58">
        <f t="shared" si="1"/>
        <v>2</v>
      </c>
      <c r="K9" s="59">
        <v>4</v>
      </c>
      <c r="L9" s="60"/>
      <c r="M9" s="52">
        <f t="shared" si="7"/>
        <v>5</v>
      </c>
      <c r="N9" s="135" t="s">
        <v>51</v>
      </c>
      <c r="O9" s="135" t="s">
        <v>52</v>
      </c>
      <c r="P9" s="57"/>
      <c r="Q9" s="136">
        <v>1</v>
      </c>
      <c r="R9" s="57">
        <v>2</v>
      </c>
      <c r="S9" s="57">
        <v>0</v>
      </c>
      <c r="T9" s="136">
        <v>2</v>
      </c>
      <c r="U9" s="136">
        <v>4</v>
      </c>
      <c r="V9" s="60"/>
      <c r="W9" s="52">
        <f t="shared" si="8"/>
        <v>5</v>
      </c>
      <c r="X9" s="61"/>
      <c r="Y9" s="62"/>
      <c r="Z9" s="57"/>
      <c r="AA9" s="57"/>
      <c r="AB9" s="58"/>
      <c r="AC9" s="58"/>
      <c r="AD9" s="59"/>
      <c r="AE9" s="60"/>
      <c r="AF9" s="63"/>
      <c r="AG9" s="64">
        <f t="shared" si="3"/>
        <v>0</v>
      </c>
      <c r="AH9" s="65">
        <f t="shared" si="4"/>
        <v>4</v>
      </c>
      <c r="AI9" s="66">
        <f t="shared" si="5"/>
        <v>0</v>
      </c>
      <c r="AJ9" s="9"/>
    </row>
    <row r="10" spans="1:36" ht="14.25" customHeight="1" x14ac:dyDescent="0.3">
      <c r="A10" s="309"/>
      <c r="B10" s="306"/>
      <c r="C10" s="52">
        <f t="shared" si="6"/>
        <v>6</v>
      </c>
      <c r="D10" s="53" t="s">
        <v>38</v>
      </c>
      <c r="E10" s="54" t="s">
        <v>39</v>
      </c>
      <c r="F10" s="137" t="b">
        <v>0</v>
      </c>
      <c r="G10" s="57">
        <v>2</v>
      </c>
      <c r="H10" s="57">
        <v>1</v>
      </c>
      <c r="I10" s="57">
        <v>0</v>
      </c>
      <c r="J10" s="58">
        <f t="shared" si="1"/>
        <v>2.5</v>
      </c>
      <c r="K10" s="59">
        <v>2</v>
      </c>
      <c r="L10" s="60"/>
      <c r="M10" s="52">
        <f t="shared" si="7"/>
        <v>6</v>
      </c>
      <c r="N10" s="135" t="s">
        <v>38</v>
      </c>
      <c r="O10" s="135" t="s">
        <v>39</v>
      </c>
      <c r="P10" s="57"/>
      <c r="Q10" s="136">
        <v>2</v>
      </c>
      <c r="R10" s="57">
        <v>1</v>
      </c>
      <c r="S10" s="57">
        <v>0</v>
      </c>
      <c r="T10" s="138">
        <v>2.5</v>
      </c>
      <c r="U10" s="136">
        <v>2</v>
      </c>
      <c r="V10" s="60"/>
      <c r="W10" s="52">
        <f t="shared" si="8"/>
        <v>6</v>
      </c>
      <c r="X10" s="61"/>
      <c r="Y10" s="62"/>
      <c r="Z10" s="57"/>
      <c r="AA10" s="57"/>
      <c r="AB10" s="57"/>
      <c r="AC10" s="58"/>
      <c r="AD10" s="59"/>
      <c r="AE10" s="60" t="str">
        <f>IF($F10=TRUE,L10,"")</f>
        <v/>
      </c>
      <c r="AF10" s="63"/>
      <c r="AG10" s="64">
        <f t="shared" si="3"/>
        <v>0</v>
      </c>
      <c r="AH10" s="65">
        <f t="shared" si="4"/>
        <v>2</v>
      </c>
      <c r="AI10" s="66">
        <f t="shared" si="5"/>
        <v>0</v>
      </c>
      <c r="AJ10" s="9"/>
    </row>
    <row r="11" spans="1:36" ht="14.25" customHeight="1" x14ac:dyDescent="0.3">
      <c r="A11" s="309"/>
      <c r="B11" s="306"/>
      <c r="C11" s="52">
        <f t="shared" si="6"/>
        <v>7</v>
      </c>
      <c r="D11" s="53" t="s">
        <v>118</v>
      </c>
      <c r="E11" s="54" t="s">
        <v>119</v>
      </c>
      <c r="F11" s="134" t="b">
        <v>0</v>
      </c>
      <c r="G11" s="57">
        <v>2</v>
      </c>
      <c r="H11" s="57">
        <v>0</v>
      </c>
      <c r="I11" s="57">
        <v>0</v>
      </c>
      <c r="J11" s="58">
        <f t="shared" si="1"/>
        <v>2</v>
      </c>
      <c r="K11" s="59">
        <v>2</v>
      </c>
      <c r="L11" s="60"/>
      <c r="M11" s="52">
        <v>7</v>
      </c>
      <c r="N11" s="135" t="s">
        <v>118</v>
      </c>
      <c r="O11" s="135" t="s">
        <v>277</v>
      </c>
      <c r="P11" s="56"/>
      <c r="Q11" s="136">
        <v>2</v>
      </c>
      <c r="R11" s="139">
        <v>0</v>
      </c>
      <c r="S11" s="139">
        <v>0</v>
      </c>
      <c r="T11" s="136">
        <v>2</v>
      </c>
      <c r="U11" s="140">
        <v>2</v>
      </c>
      <c r="V11" s="60"/>
      <c r="W11" s="52">
        <v>7</v>
      </c>
      <c r="X11" s="61"/>
      <c r="Y11" s="62"/>
      <c r="Z11" s="57"/>
      <c r="AA11" s="57"/>
      <c r="AB11" s="57"/>
      <c r="AC11" s="58"/>
      <c r="AD11" s="59"/>
      <c r="AE11" s="60"/>
      <c r="AF11" s="63"/>
      <c r="AG11" s="64">
        <f t="shared" si="3"/>
        <v>0</v>
      </c>
      <c r="AH11" s="65">
        <f t="shared" si="4"/>
        <v>2</v>
      </c>
      <c r="AI11" s="66">
        <f t="shared" si="5"/>
        <v>0</v>
      </c>
      <c r="AJ11" s="9"/>
    </row>
    <row r="12" spans="1:36" ht="14.25" customHeight="1" x14ac:dyDescent="0.3">
      <c r="A12" s="309"/>
      <c r="B12" s="306"/>
      <c r="C12" s="52">
        <v>8</v>
      </c>
      <c r="D12" s="53"/>
      <c r="E12" s="54"/>
      <c r="F12" s="134"/>
      <c r="G12" s="57"/>
      <c r="H12" s="57"/>
      <c r="I12" s="57"/>
      <c r="J12" s="58" t="str">
        <f t="shared" si="1"/>
        <v/>
      </c>
      <c r="K12" s="59"/>
      <c r="L12" s="60"/>
      <c r="M12" s="52">
        <v>8</v>
      </c>
      <c r="N12" s="135"/>
      <c r="O12" s="135"/>
      <c r="P12" s="57"/>
      <c r="Q12" s="136"/>
      <c r="R12" s="57"/>
      <c r="S12" s="57"/>
      <c r="T12" s="138"/>
      <c r="U12" s="136"/>
      <c r="V12" s="60"/>
      <c r="W12" s="52">
        <v>8</v>
      </c>
      <c r="X12" s="61"/>
      <c r="Y12" s="62"/>
      <c r="Z12" s="57"/>
      <c r="AA12" s="57"/>
      <c r="AB12" s="57"/>
      <c r="AC12" s="58"/>
      <c r="AD12" s="59"/>
      <c r="AE12" s="60" t="str">
        <f>IF($F12=TRUE,L12,"")</f>
        <v/>
      </c>
      <c r="AF12" s="63"/>
      <c r="AG12" s="64">
        <f t="shared" si="3"/>
        <v>0</v>
      </c>
      <c r="AH12" s="65">
        <f t="shared" si="4"/>
        <v>0</v>
      </c>
      <c r="AI12" s="66">
        <f t="shared" si="5"/>
        <v>0</v>
      </c>
      <c r="AJ12" s="9"/>
    </row>
    <row r="13" spans="1:36" ht="14.25" customHeight="1" x14ac:dyDescent="0.3">
      <c r="A13" s="309"/>
      <c r="B13" s="306"/>
      <c r="C13" s="72"/>
      <c r="D13" s="73"/>
      <c r="E13" s="303" t="s">
        <v>40</v>
      </c>
      <c r="F13" s="304"/>
      <c r="G13" s="74">
        <f t="shared" ref="G13:K13" si="9">+SUM(G5:G12)</f>
        <v>17</v>
      </c>
      <c r="H13" s="75">
        <f t="shared" si="9"/>
        <v>3</v>
      </c>
      <c r="I13" s="75">
        <f t="shared" si="9"/>
        <v>4</v>
      </c>
      <c r="J13" s="75">
        <f t="shared" si="9"/>
        <v>20.5</v>
      </c>
      <c r="K13" s="76">
        <f t="shared" si="9"/>
        <v>28</v>
      </c>
      <c r="L13" s="77"/>
      <c r="M13" s="72"/>
      <c r="N13" s="73"/>
      <c r="O13" s="78" t="s">
        <v>40</v>
      </c>
      <c r="P13" s="74"/>
      <c r="Q13" s="74">
        <f t="shared" ref="Q13:U13" si="10">+SUM(Q5:Q12)</f>
        <v>15</v>
      </c>
      <c r="R13" s="75">
        <f t="shared" si="10"/>
        <v>3</v>
      </c>
      <c r="S13" s="75">
        <f t="shared" si="10"/>
        <v>4</v>
      </c>
      <c r="T13" s="75">
        <f t="shared" si="10"/>
        <v>18.5</v>
      </c>
      <c r="U13" s="76">
        <f t="shared" si="10"/>
        <v>25</v>
      </c>
      <c r="V13" s="77"/>
      <c r="W13" s="72"/>
      <c r="X13" s="73"/>
      <c r="Y13" s="78" t="s">
        <v>40</v>
      </c>
      <c r="Z13" s="74">
        <f t="shared" ref="Z13:AD13" si="11">+SUM(Z5:Z12)</f>
        <v>2</v>
      </c>
      <c r="AA13" s="75">
        <f t="shared" si="11"/>
        <v>0</v>
      </c>
      <c r="AB13" s="75">
        <f t="shared" si="11"/>
        <v>0</v>
      </c>
      <c r="AC13" s="75">
        <f t="shared" si="11"/>
        <v>2</v>
      </c>
      <c r="AD13" s="76">
        <f t="shared" si="11"/>
        <v>3</v>
      </c>
      <c r="AE13" s="77"/>
      <c r="AF13" s="40"/>
      <c r="AG13" s="79"/>
      <c r="AH13" s="40"/>
      <c r="AI13" s="40"/>
      <c r="AJ13" s="9"/>
    </row>
    <row r="14" spans="1:36" ht="14.25" customHeight="1" x14ac:dyDescent="0.3">
      <c r="A14" s="309"/>
      <c r="B14" s="307"/>
      <c r="C14" s="80"/>
      <c r="D14" s="81"/>
      <c r="E14" s="301" t="s">
        <v>41</v>
      </c>
      <c r="F14" s="302"/>
      <c r="G14" s="90">
        <f t="shared" ref="G14:K14" si="12">G13</f>
        <v>17</v>
      </c>
      <c r="H14" s="90">
        <f t="shared" si="12"/>
        <v>3</v>
      </c>
      <c r="I14" s="90">
        <f t="shared" si="12"/>
        <v>4</v>
      </c>
      <c r="J14" s="83">
        <f t="shared" si="12"/>
        <v>20.5</v>
      </c>
      <c r="K14" s="91">
        <f t="shared" si="12"/>
        <v>28</v>
      </c>
      <c r="L14" s="85"/>
      <c r="M14" s="86"/>
      <c r="N14" s="87"/>
      <c r="O14" s="88" t="s">
        <v>41</v>
      </c>
      <c r="P14" s="89"/>
      <c r="Q14" s="90">
        <f t="shared" ref="Q14:U14" si="13">Q13</f>
        <v>15</v>
      </c>
      <c r="R14" s="90">
        <f t="shared" si="13"/>
        <v>3</v>
      </c>
      <c r="S14" s="90">
        <f t="shared" si="13"/>
        <v>4</v>
      </c>
      <c r="T14" s="83">
        <f t="shared" si="13"/>
        <v>18.5</v>
      </c>
      <c r="U14" s="91">
        <f t="shared" si="13"/>
        <v>25</v>
      </c>
      <c r="V14" s="92"/>
      <c r="W14" s="86"/>
      <c r="X14" s="87"/>
      <c r="Y14" s="88" t="s">
        <v>41</v>
      </c>
      <c r="Z14" s="90">
        <f t="shared" ref="Z14:AD14" si="14">Z13</f>
        <v>2</v>
      </c>
      <c r="AA14" s="90">
        <f t="shared" si="14"/>
        <v>0</v>
      </c>
      <c r="AB14" s="90">
        <f t="shared" si="14"/>
        <v>0</v>
      </c>
      <c r="AC14" s="83">
        <f t="shared" si="14"/>
        <v>2</v>
      </c>
      <c r="AD14" s="91">
        <f t="shared" si="14"/>
        <v>3</v>
      </c>
      <c r="AE14" s="92"/>
      <c r="AF14" s="40"/>
      <c r="AG14" s="79"/>
      <c r="AH14" s="40"/>
      <c r="AI14" s="40"/>
      <c r="AJ14" s="9"/>
    </row>
    <row r="15" spans="1:36" ht="14.25" customHeight="1" x14ac:dyDescent="0.3">
      <c r="A15" s="309"/>
      <c r="B15" s="44">
        <v>2</v>
      </c>
      <c r="C15" s="45" t="s">
        <v>5</v>
      </c>
      <c r="D15" s="46" t="s">
        <v>6</v>
      </c>
      <c r="E15" s="46" t="s">
        <v>7</v>
      </c>
      <c r="F15" s="47" t="s">
        <v>15</v>
      </c>
      <c r="G15" s="45" t="s">
        <v>8</v>
      </c>
      <c r="H15" s="45" t="s">
        <v>9</v>
      </c>
      <c r="I15" s="45" t="s">
        <v>10</v>
      </c>
      <c r="J15" s="45" t="s">
        <v>11</v>
      </c>
      <c r="K15" s="45" t="s">
        <v>3</v>
      </c>
      <c r="L15" s="48" t="s">
        <v>12</v>
      </c>
      <c r="M15" s="45" t="s">
        <v>5</v>
      </c>
      <c r="N15" s="49" t="s">
        <v>6</v>
      </c>
      <c r="O15" s="49" t="s">
        <v>7</v>
      </c>
      <c r="P15" s="45"/>
      <c r="Q15" s="45" t="s">
        <v>8</v>
      </c>
      <c r="R15" s="45" t="s">
        <v>9</v>
      </c>
      <c r="S15" s="45" t="s">
        <v>10</v>
      </c>
      <c r="T15" s="45" t="s">
        <v>11</v>
      </c>
      <c r="U15" s="45" t="s">
        <v>3</v>
      </c>
      <c r="V15" s="48" t="s">
        <v>12</v>
      </c>
      <c r="W15" s="45" t="s">
        <v>5</v>
      </c>
      <c r="X15" s="49" t="s">
        <v>6</v>
      </c>
      <c r="Y15" s="49" t="s">
        <v>7</v>
      </c>
      <c r="Z15" s="45" t="s">
        <v>8</v>
      </c>
      <c r="AA15" s="45" t="s">
        <v>9</v>
      </c>
      <c r="AB15" s="45" t="s">
        <v>10</v>
      </c>
      <c r="AC15" s="45" t="s">
        <v>11</v>
      </c>
      <c r="AD15" s="45" t="s">
        <v>3</v>
      </c>
      <c r="AE15" s="48" t="s">
        <v>12</v>
      </c>
      <c r="AF15" s="50"/>
      <c r="AG15" s="93"/>
      <c r="AH15" s="50"/>
      <c r="AI15" s="50"/>
      <c r="AJ15" s="51"/>
    </row>
    <row r="16" spans="1:36" ht="14.25" customHeight="1" x14ac:dyDescent="0.3">
      <c r="A16" s="309"/>
      <c r="B16" s="305" t="s">
        <v>42</v>
      </c>
      <c r="C16" s="52">
        <f>IF($D16="","",1)</f>
        <v>1</v>
      </c>
      <c r="D16" s="53" t="s">
        <v>43</v>
      </c>
      <c r="E16" s="54" t="s">
        <v>44</v>
      </c>
      <c r="F16" s="134" t="b">
        <v>0</v>
      </c>
      <c r="G16" s="57">
        <v>4</v>
      </c>
      <c r="H16" s="57">
        <v>0</v>
      </c>
      <c r="I16" s="57">
        <v>0</v>
      </c>
      <c r="J16" s="58">
        <f t="shared" ref="J16:J23" si="15">IF(G16="","",G16+(H16+I16)/2)</f>
        <v>4</v>
      </c>
      <c r="K16" s="59">
        <v>6</v>
      </c>
      <c r="L16" s="60"/>
      <c r="M16" s="52">
        <f>IF($D16="","",1)</f>
        <v>1</v>
      </c>
      <c r="N16" s="135" t="s">
        <v>43</v>
      </c>
      <c r="O16" s="135" t="s">
        <v>44</v>
      </c>
      <c r="P16" s="57"/>
      <c r="Q16" s="136">
        <v>4</v>
      </c>
      <c r="R16" s="57">
        <v>0</v>
      </c>
      <c r="S16" s="57">
        <v>0</v>
      </c>
      <c r="T16" s="136">
        <v>4</v>
      </c>
      <c r="U16" s="136">
        <v>6</v>
      </c>
      <c r="V16" s="60"/>
      <c r="W16" s="52">
        <f>IF($D16="","",1)</f>
        <v>1</v>
      </c>
      <c r="X16" s="61" t="str">
        <f t="shared" ref="X16:Y16" si="16">IF($F16=TRUE,D16,"")</f>
        <v/>
      </c>
      <c r="Y16" s="62" t="str">
        <f t="shared" si="16"/>
        <v/>
      </c>
      <c r="Z16" s="57" t="str">
        <f t="shared" ref="Z16:AB16" si="17">IF($F16=TRUE,G16,"")</f>
        <v/>
      </c>
      <c r="AA16" s="57" t="str">
        <f t="shared" si="17"/>
        <v/>
      </c>
      <c r="AB16" s="57" t="str">
        <f t="shared" si="17"/>
        <v/>
      </c>
      <c r="AC16" s="58" t="str">
        <f>IF(Z16="","",Z16+(AA16+AB16)/2)</f>
        <v/>
      </c>
      <c r="AD16" s="59" t="str">
        <f>IF($F16=TRUE,K16,"")</f>
        <v/>
      </c>
      <c r="AE16" s="60"/>
      <c r="AF16" s="63"/>
      <c r="AG16" s="64">
        <f t="shared" ref="AG16:AG26" si="18">IF(OR(AND(E16&lt;&gt;"",O16="",Y16=""),AND(E16&lt;&gt;"",O16&lt;&gt;"",Y16&lt;&gt;"")),1,0)</f>
        <v>0</v>
      </c>
      <c r="AH16" s="65">
        <f t="shared" ref="AH16:AH26" si="19">IF(O16="",0,K16)</f>
        <v>6</v>
      </c>
      <c r="AI16" s="66">
        <f t="shared" ref="AI16:AI26" si="20">IF(Y16="",0,AD16)</f>
        <v>0</v>
      </c>
      <c r="AJ16" s="9"/>
    </row>
    <row r="17" spans="1:36" ht="14.25" customHeight="1" x14ac:dyDescent="0.3">
      <c r="A17" s="309"/>
      <c r="B17" s="306"/>
      <c r="C17" s="52">
        <f t="shared" ref="C17:C21" si="21">IF($D17="","",MAX(C$16:C16)+1)</f>
        <v>2</v>
      </c>
      <c r="D17" s="53" t="s">
        <v>45</v>
      </c>
      <c r="E17" s="54" t="s">
        <v>46</v>
      </c>
      <c r="F17" s="134" t="b">
        <v>1</v>
      </c>
      <c r="G17" s="57">
        <v>3</v>
      </c>
      <c r="H17" s="57">
        <v>0</v>
      </c>
      <c r="I17" s="57">
        <v>2</v>
      </c>
      <c r="J17" s="58">
        <f t="shared" si="15"/>
        <v>4</v>
      </c>
      <c r="K17" s="59">
        <v>6</v>
      </c>
      <c r="L17" s="60"/>
      <c r="M17" s="52">
        <f t="shared" ref="M17:M21" si="22">IF($D17="","",MAX(M$16:M16)+1)</f>
        <v>2</v>
      </c>
      <c r="N17" s="135" t="s">
        <v>45</v>
      </c>
      <c r="O17" s="135" t="s">
        <v>46</v>
      </c>
      <c r="P17" s="57"/>
      <c r="Q17" s="136">
        <v>3</v>
      </c>
      <c r="R17" s="57">
        <v>0</v>
      </c>
      <c r="S17" s="57">
        <v>2</v>
      </c>
      <c r="T17" s="136">
        <v>4</v>
      </c>
      <c r="U17" s="136">
        <v>6</v>
      </c>
      <c r="V17" s="60"/>
      <c r="W17" s="52">
        <f t="shared" ref="W17:W21" si="23">IF($D17="","",MAX(W$16:W16)+1)</f>
        <v>2</v>
      </c>
      <c r="X17" s="61"/>
      <c r="Y17" s="62"/>
      <c r="Z17" s="57"/>
      <c r="AA17" s="57"/>
      <c r="AB17" s="57"/>
      <c r="AC17" s="58"/>
      <c r="AD17" s="59"/>
      <c r="AE17" s="60"/>
      <c r="AF17" s="63"/>
      <c r="AG17" s="64">
        <f t="shared" si="18"/>
        <v>0</v>
      </c>
      <c r="AH17" s="65">
        <f t="shared" si="19"/>
        <v>6</v>
      </c>
      <c r="AI17" s="66">
        <f t="shared" si="20"/>
        <v>0</v>
      </c>
      <c r="AJ17" s="9"/>
    </row>
    <row r="18" spans="1:36" ht="14.25" customHeight="1" x14ac:dyDescent="0.3">
      <c r="A18" s="309"/>
      <c r="B18" s="306"/>
      <c r="C18" s="52">
        <f t="shared" si="21"/>
        <v>3</v>
      </c>
      <c r="D18" s="53" t="s">
        <v>180</v>
      </c>
      <c r="E18" s="54" t="s">
        <v>181</v>
      </c>
      <c r="F18" s="134" t="b">
        <v>1</v>
      </c>
      <c r="G18" s="57">
        <v>4</v>
      </c>
      <c r="H18" s="57">
        <v>0</v>
      </c>
      <c r="I18" s="57">
        <v>0</v>
      </c>
      <c r="J18" s="58">
        <f t="shared" si="15"/>
        <v>4</v>
      </c>
      <c r="K18" s="59">
        <v>6</v>
      </c>
      <c r="L18" s="60"/>
      <c r="M18" s="52">
        <f t="shared" si="22"/>
        <v>3</v>
      </c>
      <c r="N18" s="135"/>
      <c r="O18" s="135"/>
      <c r="P18" s="57"/>
      <c r="Q18" s="136"/>
      <c r="R18" s="57"/>
      <c r="S18" s="57"/>
      <c r="T18" s="136"/>
      <c r="U18" s="136"/>
      <c r="V18" s="60"/>
      <c r="W18" s="52">
        <f t="shared" si="23"/>
        <v>3</v>
      </c>
      <c r="X18" s="61" t="str">
        <f t="shared" ref="X18:Y18" si="24">IF($F18=TRUE,D18,"")</f>
        <v>EEM102</v>
      </c>
      <c r="Y18" s="62" t="str">
        <f t="shared" si="24"/>
        <v>Elektrik Devre Temelleri</v>
      </c>
      <c r="Z18" s="57">
        <f t="shared" ref="Z18:AB18" si="25">IF($F18=TRUE,G18,"")</f>
        <v>4</v>
      </c>
      <c r="AA18" s="57">
        <f t="shared" si="25"/>
        <v>0</v>
      </c>
      <c r="AB18" s="57">
        <f t="shared" si="25"/>
        <v>0</v>
      </c>
      <c r="AC18" s="58">
        <f t="shared" ref="AC18:AC21" si="26">IF(Z18="","",Z18+(AA18+AB18)/2)</f>
        <v>4</v>
      </c>
      <c r="AD18" s="59">
        <f t="shared" ref="AD18:AD19" si="27">IF($F18=TRUE,K18,"")</f>
        <v>6</v>
      </c>
      <c r="AE18" s="60"/>
      <c r="AF18" s="63"/>
      <c r="AG18" s="64">
        <f t="shared" si="18"/>
        <v>0</v>
      </c>
      <c r="AH18" s="65">
        <f t="shared" si="19"/>
        <v>0</v>
      </c>
      <c r="AI18" s="66">
        <f t="shared" si="20"/>
        <v>6</v>
      </c>
      <c r="AJ18" s="9"/>
    </row>
    <row r="19" spans="1:36" ht="14.25" customHeight="1" x14ac:dyDescent="0.3">
      <c r="A19" s="309"/>
      <c r="B19" s="306"/>
      <c r="C19" s="52">
        <f t="shared" si="21"/>
        <v>4</v>
      </c>
      <c r="D19" s="53" t="s">
        <v>278</v>
      </c>
      <c r="E19" s="54" t="s">
        <v>279</v>
      </c>
      <c r="F19" s="134" t="b">
        <v>1</v>
      </c>
      <c r="G19" s="57">
        <v>3</v>
      </c>
      <c r="H19" s="57">
        <v>0</v>
      </c>
      <c r="I19" s="57">
        <v>0</v>
      </c>
      <c r="J19" s="58">
        <f t="shared" si="15"/>
        <v>3</v>
      </c>
      <c r="K19" s="59">
        <v>4</v>
      </c>
      <c r="L19" s="60"/>
      <c r="M19" s="52">
        <f t="shared" si="22"/>
        <v>4</v>
      </c>
      <c r="N19" s="135"/>
      <c r="O19" s="135"/>
      <c r="P19" s="57"/>
      <c r="Q19" s="136"/>
      <c r="R19" s="57"/>
      <c r="S19" s="57"/>
      <c r="T19" s="136"/>
      <c r="U19" s="136"/>
      <c r="V19" s="60"/>
      <c r="W19" s="52">
        <f t="shared" si="23"/>
        <v>4</v>
      </c>
      <c r="X19" s="61" t="str">
        <f t="shared" ref="X19:Y19" si="28">IF($F19=TRUE,D19,"")</f>
        <v>EEM104</v>
      </c>
      <c r="Y19" s="62" t="str">
        <f t="shared" si="28"/>
        <v>EEM İçin Malzeme Bilgisi</v>
      </c>
      <c r="Z19" s="57">
        <f t="shared" ref="Z19:AB19" si="29">IF($F19=TRUE,G19,"")</f>
        <v>3</v>
      </c>
      <c r="AA19" s="57">
        <f t="shared" si="29"/>
        <v>0</v>
      </c>
      <c r="AB19" s="57">
        <f t="shared" si="29"/>
        <v>0</v>
      </c>
      <c r="AC19" s="58">
        <f t="shared" si="26"/>
        <v>3</v>
      </c>
      <c r="AD19" s="59">
        <f t="shared" si="27"/>
        <v>4</v>
      </c>
      <c r="AE19" s="60"/>
      <c r="AF19" s="63"/>
      <c r="AG19" s="64">
        <f t="shared" si="18"/>
        <v>0</v>
      </c>
      <c r="AH19" s="65">
        <f t="shared" si="19"/>
        <v>0</v>
      </c>
      <c r="AI19" s="66">
        <f t="shared" si="20"/>
        <v>4</v>
      </c>
      <c r="AJ19" s="9"/>
    </row>
    <row r="20" spans="1:36" ht="14.25" customHeight="1" x14ac:dyDescent="0.3">
      <c r="A20" s="309"/>
      <c r="B20" s="306"/>
      <c r="C20" s="52">
        <f t="shared" si="21"/>
        <v>5</v>
      </c>
      <c r="D20" s="53" t="s">
        <v>280</v>
      </c>
      <c r="E20" s="54" t="s">
        <v>196</v>
      </c>
      <c r="F20" s="134" t="b">
        <v>1</v>
      </c>
      <c r="G20" s="57">
        <v>3</v>
      </c>
      <c r="H20" s="57">
        <v>0</v>
      </c>
      <c r="I20" s="57">
        <v>0</v>
      </c>
      <c r="J20" s="58">
        <f t="shared" si="15"/>
        <v>3</v>
      </c>
      <c r="K20" s="59">
        <v>4</v>
      </c>
      <c r="L20" s="60"/>
      <c r="M20" s="52">
        <f t="shared" si="22"/>
        <v>5</v>
      </c>
      <c r="N20" s="135"/>
      <c r="O20" s="135"/>
      <c r="P20" s="57"/>
      <c r="Q20" s="136"/>
      <c r="R20" s="57"/>
      <c r="S20" s="57"/>
      <c r="T20" s="136"/>
      <c r="U20" s="136"/>
      <c r="V20" s="60"/>
      <c r="W20" s="52">
        <f t="shared" si="23"/>
        <v>5</v>
      </c>
      <c r="X20" s="53" t="s">
        <v>280</v>
      </c>
      <c r="Y20" s="54" t="s">
        <v>196</v>
      </c>
      <c r="Z20" s="57">
        <v>3</v>
      </c>
      <c r="AA20" s="57">
        <v>0</v>
      </c>
      <c r="AB20" s="57">
        <v>0</v>
      </c>
      <c r="AC20" s="58">
        <f t="shared" si="26"/>
        <v>3</v>
      </c>
      <c r="AD20" s="59">
        <v>4</v>
      </c>
      <c r="AE20" s="59"/>
      <c r="AF20" s="63"/>
      <c r="AG20" s="64">
        <f t="shared" si="18"/>
        <v>0</v>
      </c>
      <c r="AH20" s="65">
        <f t="shared" si="19"/>
        <v>0</v>
      </c>
      <c r="AI20" s="66">
        <f t="shared" si="20"/>
        <v>4</v>
      </c>
      <c r="AJ20" s="9"/>
    </row>
    <row r="21" spans="1:36" ht="14.25" customHeight="1" x14ac:dyDescent="0.3">
      <c r="A21" s="309"/>
      <c r="B21" s="306"/>
      <c r="C21" s="52">
        <f t="shared" si="21"/>
        <v>6</v>
      </c>
      <c r="D21" s="53" t="s">
        <v>57</v>
      </c>
      <c r="E21" s="54" t="s">
        <v>58</v>
      </c>
      <c r="F21" s="134" t="b">
        <v>0</v>
      </c>
      <c r="G21" s="57">
        <v>2</v>
      </c>
      <c r="H21" s="57">
        <v>1</v>
      </c>
      <c r="I21" s="57">
        <v>0</v>
      </c>
      <c r="J21" s="58">
        <f t="shared" si="15"/>
        <v>2.5</v>
      </c>
      <c r="K21" s="59">
        <v>2</v>
      </c>
      <c r="L21" s="60"/>
      <c r="M21" s="52">
        <f t="shared" si="22"/>
        <v>6</v>
      </c>
      <c r="N21" s="135" t="s">
        <v>57</v>
      </c>
      <c r="O21" s="135" t="s">
        <v>58</v>
      </c>
      <c r="P21" s="57"/>
      <c r="Q21" s="136">
        <v>2</v>
      </c>
      <c r="R21" s="57">
        <v>1</v>
      </c>
      <c r="S21" s="57">
        <v>0</v>
      </c>
      <c r="T21" s="138">
        <v>2.5</v>
      </c>
      <c r="U21" s="136">
        <v>2</v>
      </c>
      <c r="V21" s="60"/>
      <c r="W21" s="52">
        <f t="shared" si="23"/>
        <v>6</v>
      </c>
      <c r="X21" s="61" t="str">
        <f t="shared" ref="X21:Y21" si="30">IF($F21=TRUE,D21,"")</f>
        <v/>
      </c>
      <c r="Y21" s="62" t="str">
        <f t="shared" si="30"/>
        <v/>
      </c>
      <c r="Z21" s="57" t="str">
        <f t="shared" ref="Z21:AB21" si="31">IF($F21=TRUE,G21,"")</f>
        <v/>
      </c>
      <c r="AA21" s="57" t="str">
        <f t="shared" si="31"/>
        <v/>
      </c>
      <c r="AB21" s="57" t="str">
        <f t="shared" si="31"/>
        <v/>
      </c>
      <c r="AC21" s="58" t="str">
        <f t="shared" si="26"/>
        <v/>
      </c>
      <c r="AD21" s="59" t="str">
        <f t="shared" ref="AD21:AE21" si="32">IF($F21=TRUE,K21,"")</f>
        <v/>
      </c>
      <c r="AE21" s="60" t="str">
        <f t="shared" si="32"/>
        <v/>
      </c>
      <c r="AF21" s="63"/>
      <c r="AG21" s="64">
        <f t="shared" si="18"/>
        <v>0</v>
      </c>
      <c r="AH21" s="65">
        <f t="shared" si="19"/>
        <v>2</v>
      </c>
      <c r="AI21" s="66">
        <f t="shared" si="20"/>
        <v>0</v>
      </c>
      <c r="AJ21" s="9"/>
    </row>
    <row r="22" spans="1:36" ht="14.25" customHeight="1" x14ac:dyDescent="0.3">
      <c r="A22" s="309"/>
      <c r="B22" s="306"/>
      <c r="C22" s="52">
        <v>7</v>
      </c>
      <c r="D22" s="53" t="s">
        <v>136</v>
      </c>
      <c r="E22" s="54" t="s">
        <v>137</v>
      </c>
      <c r="F22" s="134" t="b">
        <v>0</v>
      </c>
      <c r="G22" s="57">
        <v>2</v>
      </c>
      <c r="H22" s="57">
        <v>0</v>
      </c>
      <c r="I22" s="57">
        <v>0</v>
      </c>
      <c r="J22" s="58">
        <f t="shared" si="15"/>
        <v>2</v>
      </c>
      <c r="K22" s="59">
        <v>2</v>
      </c>
      <c r="L22" s="60"/>
      <c r="M22" s="52">
        <v>7</v>
      </c>
      <c r="N22" s="135" t="s">
        <v>136</v>
      </c>
      <c r="O22" s="135" t="s">
        <v>137</v>
      </c>
      <c r="P22" s="57"/>
      <c r="Q22" s="136">
        <v>2</v>
      </c>
      <c r="R22" s="57">
        <v>0</v>
      </c>
      <c r="S22" s="57">
        <v>0</v>
      </c>
      <c r="T22" s="136">
        <v>2</v>
      </c>
      <c r="U22" s="136">
        <v>2</v>
      </c>
      <c r="V22" s="60"/>
      <c r="W22" s="52">
        <v>7</v>
      </c>
      <c r="X22" s="61"/>
      <c r="Y22" s="62"/>
      <c r="Z22" s="57"/>
      <c r="AA22" s="57"/>
      <c r="AB22" s="57"/>
      <c r="AC22" s="58"/>
      <c r="AD22" s="59"/>
      <c r="AE22" s="60"/>
      <c r="AF22" s="63"/>
      <c r="AG22" s="64">
        <f t="shared" si="18"/>
        <v>0</v>
      </c>
      <c r="AH22" s="65">
        <f t="shared" si="19"/>
        <v>2</v>
      </c>
      <c r="AI22" s="66">
        <f t="shared" si="20"/>
        <v>0</v>
      </c>
      <c r="AJ22" s="9"/>
    </row>
    <row r="23" spans="1:36" ht="14.25" customHeight="1" x14ac:dyDescent="0.3">
      <c r="A23" s="309"/>
      <c r="B23" s="306"/>
      <c r="C23" s="52">
        <v>8</v>
      </c>
      <c r="D23" s="53" t="s">
        <v>55</v>
      </c>
      <c r="E23" s="54" t="s">
        <v>56</v>
      </c>
      <c r="F23" s="134" t="b">
        <v>0</v>
      </c>
      <c r="G23" s="57">
        <v>1</v>
      </c>
      <c r="H23" s="57">
        <v>0</v>
      </c>
      <c r="I23" s="57">
        <v>0</v>
      </c>
      <c r="J23" s="58">
        <f t="shared" si="15"/>
        <v>1</v>
      </c>
      <c r="K23" s="59">
        <v>2</v>
      </c>
      <c r="L23" s="60"/>
      <c r="M23" s="52">
        <v>8</v>
      </c>
      <c r="N23" s="135" t="s">
        <v>55</v>
      </c>
      <c r="O23" s="135" t="s">
        <v>56</v>
      </c>
      <c r="P23" s="57"/>
      <c r="Q23" s="136">
        <v>1</v>
      </c>
      <c r="R23" s="57">
        <v>0</v>
      </c>
      <c r="S23" s="57">
        <v>0</v>
      </c>
      <c r="T23" s="136">
        <v>1</v>
      </c>
      <c r="U23" s="136">
        <v>2</v>
      </c>
      <c r="V23" s="60"/>
      <c r="W23" s="52">
        <v>8</v>
      </c>
      <c r="X23" s="61" t="str">
        <f t="shared" ref="X23:Y23" si="33">IF($F23=TRUE,D23,"")</f>
        <v/>
      </c>
      <c r="Y23" s="62" t="str">
        <f t="shared" si="33"/>
        <v/>
      </c>
      <c r="Z23" s="57" t="str">
        <f t="shared" ref="Z23:AB23" si="34">IF($F23=TRUE,G23,"")</f>
        <v/>
      </c>
      <c r="AA23" s="57" t="str">
        <f t="shared" si="34"/>
        <v/>
      </c>
      <c r="AB23" s="57" t="str">
        <f t="shared" si="34"/>
        <v/>
      </c>
      <c r="AC23" s="58" t="str">
        <f t="shared" ref="AC23:AC24" si="35">IF(Z23="","",Z23+(AA23+AB23)/2)</f>
        <v/>
      </c>
      <c r="AD23" s="59" t="str">
        <f t="shared" ref="AD23:AE23" si="36">IF($F23=TRUE,K23,"")</f>
        <v/>
      </c>
      <c r="AE23" s="60" t="str">
        <f t="shared" si="36"/>
        <v/>
      </c>
      <c r="AF23" s="63"/>
      <c r="AG23" s="64">
        <f t="shared" si="18"/>
        <v>0</v>
      </c>
      <c r="AH23" s="65">
        <f t="shared" si="19"/>
        <v>2</v>
      </c>
      <c r="AI23" s="66">
        <f t="shared" si="20"/>
        <v>0</v>
      </c>
      <c r="AJ23" s="9"/>
    </row>
    <row r="24" spans="1:36" ht="14.25" customHeight="1" x14ac:dyDescent="0.3">
      <c r="A24" s="309"/>
      <c r="B24" s="306"/>
      <c r="C24" s="52"/>
      <c r="D24" s="53"/>
      <c r="E24" s="54"/>
      <c r="F24" s="134"/>
      <c r="G24" s="57"/>
      <c r="H24" s="57"/>
      <c r="I24" s="57"/>
      <c r="J24" s="58"/>
      <c r="K24" s="59"/>
      <c r="L24" s="60"/>
      <c r="M24" s="52"/>
      <c r="N24" s="61"/>
      <c r="O24" s="62"/>
      <c r="P24" s="57"/>
      <c r="Q24" s="57"/>
      <c r="R24" s="57"/>
      <c r="S24" s="57"/>
      <c r="T24" s="58"/>
      <c r="U24" s="59"/>
      <c r="V24" s="60"/>
      <c r="W24" s="52"/>
      <c r="X24" s="61" t="str">
        <f t="shared" ref="X24:Y24" si="37">IF($F24=TRUE,D24,"")</f>
        <v/>
      </c>
      <c r="Y24" s="62" t="str">
        <f t="shared" si="37"/>
        <v/>
      </c>
      <c r="Z24" s="57" t="str">
        <f t="shared" ref="Z24:AB24" si="38">IF($F24=TRUE,G24,"")</f>
        <v/>
      </c>
      <c r="AA24" s="57" t="str">
        <f t="shared" si="38"/>
        <v/>
      </c>
      <c r="AB24" s="57" t="str">
        <f t="shared" si="38"/>
        <v/>
      </c>
      <c r="AC24" s="58" t="str">
        <f t="shared" si="35"/>
        <v/>
      </c>
      <c r="AD24" s="59" t="str">
        <f t="shared" ref="AD24:AE24" si="39">IF($F24=TRUE,K24,"")</f>
        <v/>
      </c>
      <c r="AE24" s="60" t="str">
        <f t="shared" si="39"/>
        <v/>
      </c>
      <c r="AF24" s="63"/>
      <c r="AG24" s="64">
        <f t="shared" si="18"/>
        <v>0</v>
      </c>
      <c r="AH24" s="65">
        <f t="shared" si="19"/>
        <v>0</v>
      </c>
      <c r="AI24" s="66">
        <f t="shared" si="20"/>
        <v>0</v>
      </c>
      <c r="AJ24" s="9"/>
    </row>
    <row r="25" spans="1:36" ht="14.25" customHeight="1" x14ac:dyDescent="0.3">
      <c r="A25" s="309"/>
      <c r="B25" s="306"/>
      <c r="C25" s="52"/>
      <c r="D25" s="53"/>
      <c r="E25" s="54"/>
      <c r="F25" s="134"/>
      <c r="G25" s="56"/>
      <c r="H25" s="57"/>
      <c r="I25" s="57"/>
      <c r="J25" s="58"/>
      <c r="K25" s="59"/>
      <c r="L25" s="60"/>
      <c r="M25" s="52"/>
      <c r="N25" s="61"/>
      <c r="O25" s="62"/>
      <c r="P25" s="57"/>
      <c r="Q25" s="57"/>
      <c r="R25" s="57"/>
      <c r="S25" s="57"/>
      <c r="T25" s="58"/>
      <c r="U25" s="59"/>
      <c r="V25" s="60"/>
      <c r="W25" s="52"/>
      <c r="X25" s="61" t="str">
        <f t="shared" ref="X25:X26" si="40">IF($F25=TRUE,D25,"")</f>
        <v/>
      </c>
      <c r="Y25" s="141"/>
      <c r="Z25" s="56"/>
      <c r="AA25" s="57"/>
      <c r="AB25" s="57"/>
      <c r="AC25" s="58"/>
      <c r="AD25" s="59"/>
      <c r="AE25" s="60"/>
      <c r="AF25" s="63"/>
      <c r="AG25" s="64">
        <f t="shared" si="18"/>
        <v>0</v>
      </c>
      <c r="AH25" s="65">
        <f t="shared" si="19"/>
        <v>0</v>
      </c>
      <c r="AI25" s="66">
        <f t="shared" si="20"/>
        <v>0</v>
      </c>
      <c r="AJ25" s="9"/>
    </row>
    <row r="26" spans="1:36" ht="14.25" customHeight="1" x14ac:dyDescent="0.3">
      <c r="A26" s="309"/>
      <c r="B26" s="306"/>
      <c r="C26" s="52"/>
      <c r="D26" s="53"/>
      <c r="E26" s="54"/>
      <c r="F26" s="134"/>
      <c r="G26" s="56"/>
      <c r="H26" s="57"/>
      <c r="I26" s="57"/>
      <c r="J26" s="58"/>
      <c r="K26" s="59"/>
      <c r="L26" s="60"/>
      <c r="M26" s="52"/>
      <c r="N26" s="61"/>
      <c r="O26" s="62"/>
      <c r="P26" s="57"/>
      <c r="Q26" s="57"/>
      <c r="R26" s="57"/>
      <c r="S26" s="57"/>
      <c r="T26" s="58"/>
      <c r="U26" s="59"/>
      <c r="V26" s="60"/>
      <c r="W26" s="52"/>
      <c r="X26" s="61" t="str">
        <f t="shared" si="40"/>
        <v/>
      </c>
      <c r="Y26" s="141"/>
      <c r="Z26" s="56"/>
      <c r="AA26" s="57"/>
      <c r="AB26" s="57"/>
      <c r="AC26" s="58"/>
      <c r="AD26" s="59"/>
      <c r="AE26" s="60"/>
      <c r="AF26" s="63"/>
      <c r="AG26" s="64">
        <f t="shared" si="18"/>
        <v>0</v>
      </c>
      <c r="AH26" s="65">
        <f t="shared" si="19"/>
        <v>0</v>
      </c>
      <c r="AI26" s="66">
        <f t="shared" si="20"/>
        <v>0</v>
      </c>
      <c r="AJ26" s="9"/>
    </row>
    <row r="27" spans="1:36" ht="14.25" customHeight="1" x14ac:dyDescent="0.3">
      <c r="A27" s="309"/>
      <c r="B27" s="306"/>
      <c r="C27" s="72"/>
      <c r="D27" s="73"/>
      <c r="E27" s="303" t="s">
        <v>40</v>
      </c>
      <c r="F27" s="304"/>
      <c r="G27" s="74">
        <f t="shared" ref="G27:K27" si="41">+SUM(G16:G24)</f>
        <v>22</v>
      </c>
      <c r="H27" s="75">
        <f t="shared" si="41"/>
        <v>1</v>
      </c>
      <c r="I27" s="75">
        <f t="shared" si="41"/>
        <v>2</v>
      </c>
      <c r="J27" s="75">
        <f t="shared" si="41"/>
        <v>23.5</v>
      </c>
      <c r="K27" s="76">
        <f t="shared" si="41"/>
        <v>32</v>
      </c>
      <c r="L27" s="77"/>
      <c r="M27" s="72"/>
      <c r="N27" s="73"/>
      <c r="O27" s="78" t="s">
        <v>40</v>
      </c>
      <c r="P27" s="74"/>
      <c r="Q27" s="74">
        <f t="shared" ref="Q27:R27" si="42">+SUM(Q16:Q26)</f>
        <v>12</v>
      </c>
      <c r="R27" s="75">
        <f t="shared" si="42"/>
        <v>1</v>
      </c>
      <c r="S27" s="75">
        <f>+SUM(S16:S24)</f>
        <v>2</v>
      </c>
      <c r="T27" s="75">
        <f t="shared" ref="T27:U27" si="43">+SUM(T16:T26)</f>
        <v>13.5</v>
      </c>
      <c r="U27" s="76">
        <f t="shared" si="43"/>
        <v>18</v>
      </c>
      <c r="V27" s="77"/>
      <c r="W27" s="72"/>
      <c r="X27" s="73"/>
      <c r="Y27" s="78" t="s">
        <v>40</v>
      </c>
      <c r="Z27" s="74">
        <f t="shared" ref="Z27:AD27" si="44">+SUM(Z16:Z26)</f>
        <v>10</v>
      </c>
      <c r="AA27" s="75">
        <f t="shared" si="44"/>
        <v>0</v>
      </c>
      <c r="AB27" s="75">
        <f t="shared" si="44"/>
        <v>0</v>
      </c>
      <c r="AC27" s="75">
        <f t="shared" si="44"/>
        <v>10</v>
      </c>
      <c r="AD27" s="76">
        <f t="shared" si="44"/>
        <v>14</v>
      </c>
      <c r="AE27" s="77"/>
      <c r="AF27" s="40"/>
      <c r="AG27" s="79"/>
      <c r="AH27" s="40"/>
      <c r="AI27" s="40"/>
      <c r="AJ27" s="9"/>
    </row>
    <row r="28" spans="1:36" ht="14.25" customHeight="1" x14ac:dyDescent="0.3">
      <c r="A28" s="310"/>
      <c r="B28" s="307"/>
      <c r="C28" s="86"/>
      <c r="D28" s="87"/>
      <c r="E28" s="301" t="s">
        <v>41</v>
      </c>
      <c r="F28" s="302"/>
      <c r="G28" s="90">
        <f t="shared" ref="G28:K28" si="45">G27+G14</f>
        <v>39</v>
      </c>
      <c r="H28" s="90">
        <f t="shared" si="45"/>
        <v>4</v>
      </c>
      <c r="I28" s="90">
        <f t="shared" si="45"/>
        <v>6</v>
      </c>
      <c r="J28" s="90">
        <f t="shared" si="45"/>
        <v>44</v>
      </c>
      <c r="K28" s="91">
        <f t="shared" si="45"/>
        <v>60</v>
      </c>
      <c r="L28" s="92"/>
      <c r="M28" s="86"/>
      <c r="N28" s="87"/>
      <c r="O28" s="88" t="s">
        <v>41</v>
      </c>
      <c r="P28" s="89"/>
      <c r="Q28" s="90">
        <f t="shared" ref="Q28:U28" si="46">Q27+Q14</f>
        <v>27</v>
      </c>
      <c r="R28" s="90">
        <f t="shared" si="46"/>
        <v>4</v>
      </c>
      <c r="S28" s="90">
        <f t="shared" si="46"/>
        <v>6</v>
      </c>
      <c r="T28" s="90">
        <f t="shared" si="46"/>
        <v>32</v>
      </c>
      <c r="U28" s="91">
        <f t="shared" si="46"/>
        <v>43</v>
      </c>
      <c r="V28" s="92"/>
      <c r="W28" s="86"/>
      <c r="X28" s="87"/>
      <c r="Y28" s="88" t="s">
        <v>41</v>
      </c>
      <c r="Z28" s="90">
        <f t="shared" ref="Z28:AD28" si="47">Z27+Z14</f>
        <v>12</v>
      </c>
      <c r="AA28" s="90">
        <f t="shared" si="47"/>
        <v>0</v>
      </c>
      <c r="AB28" s="90">
        <f t="shared" si="47"/>
        <v>0</v>
      </c>
      <c r="AC28" s="90">
        <f t="shared" si="47"/>
        <v>12</v>
      </c>
      <c r="AD28" s="91">
        <f t="shared" si="47"/>
        <v>17</v>
      </c>
      <c r="AE28" s="92"/>
      <c r="AF28" s="40"/>
      <c r="AG28" s="79"/>
      <c r="AH28" s="40"/>
      <c r="AI28" s="40"/>
      <c r="AJ28" s="9"/>
    </row>
    <row r="29" spans="1:36" ht="14.25" customHeight="1" x14ac:dyDescent="0.3">
      <c r="A29" s="308" t="s">
        <v>59</v>
      </c>
      <c r="B29" s="44">
        <v>3</v>
      </c>
      <c r="C29" s="45" t="s">
        <v>5</v>
      </c>
      <c r="D29" s="46" t="s">
        <v>6</v>
      </c>
      <c r="E29" s="46" t="s">
        <v>7</v>
      </c>
      <c r="F29" s="47" t="s">
        <v>15</v>
      </c>
      <c r="G29" s="45" t="s">
        <v>8</v>
      </c>
      <c r="H29" s="45" t="s">
        <v>9</v>
      </c>
      <c r="I29" s="45" t="s">
        <v>10</v>
      </c>
      <c r="J29" s="45" t="s">
        <v>11</v>
      </c>
      <c r="K29" s="45" t="s">
        <v>3</v>
      </c>
      <c r="L29" s="48" t="s">
        <v>12</v>
      </c>
      <c r="M29" s="45" t="s">
        <v>5</v>
      </c>
      <c r="N29" s="49" t="s">
        <v>6</v>
      </c>
      <c r="O29" s="49" t="s">
        <v>7</v>
      </c>
      <c r="P29" s="45"/>
      <c r="Q29" s="45" t="s">
        <v>8</v>
      </c>
      <c r="R29" s="45" t="s">
        <v>9</v>
      </c>
      <c r="S29" s="45" t="s">
        <v>10</v>
      </c>
      <c r="T29" s="45" t="s">
        <v>11</v>
      </c>
      <c r="U29" s="45" t="s">
        <v>3</v>
      </c>
      <c r="V29" s="48" t="s">
        <v>12</v>
      </c>
      <c r="W29" s="45" t="s">
        <v>5</v>
      </c>
      <c r="X29" s="49" t="s">
        <v>6</v>
      </c>
      <c r="Y29" s="49" t="s">
        <v>7</v>
      </c>
      <c r="Z29" s="45" t="s">
        <v>8</v>
      </c>
      <c r="AA29" s="45" t="s">
        <v>9</v>
      </c>
      <c r="AB29" s="45" t="s">
        <v>10</v>
      </c>
      <c r="AC29" s="45" t="s">
        <v>11</v>
      </c>
      <c r="AD29" s="45" t="s">
        <v>3</v>
      </c>
      <c r="AE29" s="48" t="s">
        <v>12</v>
      </c>
      <c r="AF29" s="50"/>
      <c r="AG29" s="93"/>
      <c r="AH29" s="50"/>
      <c r="AI29" s="50"/>
      <c r="AJ29" s="51"/>
    </row>
    <row r="30" spans="1:36" ht="14.25" customHeight="1" x14ac:dyDescent="0.3">
      <c r="A30" s="309"/>
      <c r="B30" s="305" t="s">
        <v>60</v>
      </c>
      <c r="C30" s="52">
        <f>IF($D30="","",1)</f>
        <v>1</v>
      </c>
      <c r="D30" s="53" t="s">
        <v>61</v>
      </c>
      <c r="E30" s="54" t="s">
        <v>62</v>
      </c>
      <c r="F30" s="134" t="b">
        <v>1</v>
      </c>
      <c r="G30" s="57">
        <v>3</v>
      </c>
      <c r="H30" s="57">
        <v>0</v>
      </c>
      <c r="I30" s="57">
        <v>0</v>
      </c>
      <c r="J30" s="58">
        <f t="shared" ref="J30:J35" si="48">IF(G30="","",G30+(H30+I30)/2)</f>
        <v>3</v>
      </c>
      <c r="K30" s="59">
        <v>4</v>
      </c>
      <c r="L30" s="60"/>
      <c r="M30" s="52">
        <f>IF($D30="","",1)</f>
        <v>1</v>
      </c>
      <c r="N30" s="135" t="s">
        <v>61</v>
      </c>
      <c r="O30" s="135" t="s">
        <v>62</v>
      </c>
      <c r="P30" s="57"/>
      <c r="Q30" s="136">
        <v>3</v>
      </c>
      <c r="R30" s="57">
        <v>0</v>
      </c>
      <c r="S30" s="57">
        <v>0</v>
      </c>
      <c r="T30" s="136">
        <v>3</v>
      </c>
      <c r="U30" s="136">
        <v>4</v>
      </c>
      <c r="V30" s="60"/>
      <c r="W30" s="52">
        <f>IF($D30="","",1)</f>
        <v>1</v>
      </c>
      <c r="X30" s="61"/>
      <c r="Y30" s="62"/>
      <c r="Z30" s="57"/>
      <c r="AA30" s="57"/>
      <c r="AB30" s="57"/>
      <c r="AC30" s="58"/>
      <c r="AD30" s="59"/>
      <c r="AE30" s="60"/>
      <c r="AF30" s="63"/>
      <c r="AG30" s="64">
        <f t="shared" ref="AG30:AG39" si="49">IF(OR(AND(E30&lt;&gt;"",O30="",Y30=""),AND(E30&lt;&gt;"",O30&lt;&gt;"",Y30&lt;&gt;"")),1,0)</f>
        <v>0</v>
      </c>
      <c r="AH30" s="65">
        <f t="shared" ref="AH30:AH39" si="50">IF(O30="",0,K30)</f>
        <v>4</v>
      </c>
      <c r="AI30" s="66">
        <f t="shared" ref="AI30:AI39" si="51">IF(Y30="",0,AD30)</f>
        <v>0</v>
      </c>
      <c r="AJ30" s="9"/>
    </row>
    <row r="31" spans="1:36" ht="14.25" customHeight="1" x14ac:dyDescent="0.3">
      <c r="A31" s="309"/>
      <c r="B31" s="306"/>
      <c r="C31" s="52">
        <f t="shared" ref="C31:C37" si="52">IF($D31="","",MAX(C$30:C30)+1)</f>
        <v>2</v>
      </c>
      <c r="D31" s="53" t="s">
        <v>281</v>
      </c>
      <c r="E31" s="54" t="s">
        <v>282</v>
      </c>
      <c r="F31" s="134" t="b">
        <v>1</v>
      </c>
      <c r="G31" s="57">
        <v>3</v>
      </c>
      <c r="H31" s="57">
        <v>0</v>
      </c>
      <c r="I31" s="57">
        <v>0</v>
      </c>
      <c r="J31" s="58">
        <f t="shared" si="48"/>
        <v>3</v>
      </c>
      <c r="K31" s="59">
        <v>4</v>
      </c>
      <c r="L31" s="60"/>
      <c r="M31" s="52">
        <f t="shared" ref="M31:M35" si="53">IF($D31="","",MAX(M$30:M30)+1)</f>
        <v>2</v>
      </c>
      <c r="N31" s="135"/>
      <c r="O31" s="135"/>
      <c r="P31" s="57"/>
      <c r="Q31" s="136"/>
      <c r="R31" s="57"/>
      <c r="S31" s="57"/>
      <c r="T31" s="136"/>
      <c r="U31" s="142"/>
      <c r="V31" s="60"/>
      <c r="W31" s="52">
        <f t="shared" ref="W31:W35" si="54">IF($D31="","",MAX(W$30:W30)+1)</f>
        <v>2</v>
      </c>
      <c r="X31" s="61" t="s">
        <v>281</v>
      </c>
      <c r="Y31" s="62" t="s">
        <v>282</v>
      </c>
      <c r="Z31" s="57">
        <v>3</v>
      </c>
      <c r="AA31" s="57">
        <v>0</v>
      </c>
      <c r="AB31" s="57">
        <v>0</v>
      </c>
      <c r="AC31" s="58">
        <f t="shared" ref="AC31:AC35" si="55">IF(Z31="","",Z31+(AA31+AB31)/2)</f>
        <v>3</v>
      </c>
      <c r="AD31" s="59">
        <v>4</v>
      </c>
      <c r="AE31" s="60"/>
      <c r="AF31" s="63"/>
      <c r="AG31" s="64">
        <f t="shared" si="49"/>
        <v>0</v>
      </c>
      <c r="AH31" s="65">
        <f t="shared" si="50"/>
        <v>0</v>
      </c>
      <c r="AI31" s="66">
        <f t="shared" si="51"/>
        <v>4</v>
      </c>
      <c r="AJ31" s="9"/>
    </row>
    <row r="32" spans="1:36" ht="14.25" customHeight="1" x14ac:dyDescent="0.3">
      <c r="A32" s="309"/>
      <c r="B32" s="306"/>
      <c r="C32" s="52">
        <f t="shared" si="52"/>
        <v>3</v>
      </c>
      <c r="D32" s="53" t="s">
        <v>283</v>
      </c>
      <c r="E32" s="54" t="s">
        <v>284</v>
      </c>
      <c r="F32" s="134" t="b">
        <v>1</v>
      </c>
      <c r="G32" s="57">
        <v>4</v>
      </c>
      <c r="H32" s="57">
        <v>0</v>
      </c>
      <c r="I32" s="57">
        <v>0</v>
      </c>
      <c r="J32" s="58">
        <f t="shared" si="48"/>
        <v>4</v>
      </c>
      <c r="K32" s="59">
        <v>6</v>
      </c>
      <c r="L32" s="60"/>
      <c r="M32" s="52">
        <f t="shared" si="53"/>
        <v>3</v>
      </c>
      <c r="N32" s="135"/>
      <c r="O32" s="135"/>
      <c r="P32" s="57"/>
      <c r="Q32" s="136"/>
      <c r="R32" s="57"/>
      <c r="S32" s="57"/>
      <c r="T32" s="136"/>
      <c r="U32" s="142"/>
      <c r="V32" s="60"/>
      <c r="W32" s="52">
        <f t="shared" si="54"/>
        <v>3</v>
      </c>
      <c r="X32" s="61" t="s">
        <v>283</v>
      </c>
      <c r="Y32" s="62" t="s">
        <v>284</v>
      </c>
      <c r="Z32" s="57">
        <v>4</v>
      </c>
      <c r="AA32" s="57">
        <v>0</v>
      </c>
      <c r="AB32" s="57">
        <v>0</v>
      </c>
      <c r="AC32" s="58">
        <f t="shared" si="55"/>
        <v>4</v>
      </c>
      <c r="AD32" s="59">
        <v>6</v>
      </c>
      <c r="AE32" s="60"/>
      <c r="AF32" s="63"/>
      <c r="AG32" s="64">
        <f t="shared" si="49"/>
        <v>0</v>
      </c>
      <c r="AH32" s="65">
        <f t="shared" si="50"/>
        <v>0</v>
      </c>
      <c r="AI32" s="66">
        <f t="shared" si="51"/>
        <v>6</v>
      </c>
      <c r="AJ32" s="9"/>
    </row>
    <row r="33" spans="1:36" ht="14.25" customHeight="1" x14ac:dyDescent="0.3">
      <c r="A33" s="309"/>
      <c r="B33" s="306"/>
      <c r="C33" s="52">
        <f t="shared" si="52"/>
        <v>4</v>
      </c>
      <c r="D33" s="53" t="s">
        <v>285</v>
      </c>
      <c r="E33" s="54" t="s">
        <v>286</v>
      </c>
      <c r="F33" s="134" t="b">
        <v>1</v>
      </c>
      <c r="G33" s="57">
        <v>4</v>
      </c>
      <c r="H33" s="57">
        <v>0</v>
      </c>
      <c r="I33" s="57">
        <v>0</v>
      </c>
      <c r="J33" s="58">
        <f t="shared" si="48"/>
        <v>4</v>
      </c>
      <c r="K33" s="59">
        <v>6</v>
      </c>
      <c r="L33" s="60"/>
      <c r="M33" s="52">
        <f t="shared" si="53"/>
        <v>4</v>
      </c>
      <c r="N33" s="135"/>
      <c r="O33" s="135"/>
      <c r="P33" s="57"/>
      <c r="Q33" s="136"/>
      <c r="R33" s="57"/>
      <c r="S33" s="57"/>
      <c r="T33" s="136"/>
      <c r="U33" s="136"/>
      <c r="V33" s="60"/>
      <c r="W33" s="52">
        <f t="shared" si="54"/>
        <v>4</v>
      </c>
      <c r="X33" s="61" t="s">
        <v>285</v>
      </c>
      <c r="Y33" s="62" t="s">
        <v>286</v>
      </c>
      <c r="Z33" s="57">
        <v>4</v>
      </c>
      <c r="AA33" s="57">
        <v>0</v>
      </c>
      <c r="AB33" s="57">
        <v>0</v>
      </c>
      <c r="AC33" s="58">
        <f t="shared" si="55"/>
        <v>4</v>
      </c>
      <c r="AD33" s="59">
        <v>6</v>
      </c>
      <c r="AE33" s="60"/>
      <c r="AF33" s="63"/>
      <c r="AG33" s="64">
        <f t="shared" si="49"/>
        <v>0</v>
      </c>
      <c r="AH33" s="65">
        <f t="shared" si="50"/>
        <v>0</v>
      </c>
      <c r="AI33" s="66">
        <f t="shared" si="51"/>
        <v>6</v>
      </c>
      <c r="AJ33" s="9"/>
    </row>
    <row r="34" spans="1:36" ht="14.25" customHeight="1" x14ac:dyDescent="0.3">
      <c r="A34" s="309"/>
      <c r="B34" s="306"/>
      <c r="C34" s="52">
        <f t="shared" si="52"/>
        <v>5</v>
      </c>
      <c r="D34" s="53" t="s">
        <v>287</v>
      </c>
      <c r="E34" s="54" t="s">
        <v>288</v>
      </c>
      <c r="F34" s="134" t="b">
        <v>1</v>
      </c>
      <c r="G34" s="57">
        <v>0</v>
      </c>
      <c r="H34" s="57">
        <v>0</v>
      </c>
      <c r="I34" s="57">
        <v>2</v>
      </c>
      <c r="J34" s="58">
        <f t="shared" si="48"/>
        <v>1</v>
      </c>
      <c r="K34" s="59">
        <v>2</v>
      </c>
      <c r="L34" s="60" t="s">
        <v>180</v>
      </c>
      <c r="M34" s="52">
        <f t="shared" si="53"/>
        <v>5</v>
      </c>
      <c r="N34" s="135"/>
      <c r="O34" s="135"/>
      <c r="P34" s="57"/>
      <c r="Q34" s="136"/>
      <c r="R34" s="57"/>
      <c r="S34" s="57"/>
      <c r="T34" s="136"/>
      <c r="U34" s="136"/>
      <c r="V34" s="60"/>
      <c r="W34" s="52">
        <f t="shared" si="54"/>
        <v>5</v>
      </c>
      <c r="X34" s="61" t="s">
        <v>287</v>
      </c>
      <c r="Y34" s="62" t="s">
        <v>288</v>
      </c>
      <c r="Z34" s="57">
        <v>0</v>
      </c>
      <c r="AA34" s="57">
        <v>0</v>
      </c>
      <c r="AB34" s="57">
        <v>2</v>
      </c>
      <c r="AC34" s="58">
        <f t="shared" si="55"/>
        <v>1</v>
      </c>
      <c r="AD34" s="59">
        <v>2</v>
      </c>
      <c r="AE34" s="143" t="str">
        <f>IF($F34=TRUE,L34,"")</f>
        <v>EEM102</v>
      </c>
      <c r="AF34" s="63"/>
      <c r="AG34" s="64">
        <f t="shared" si="49"/>
        <v>0</v>
      </c>
      <c r="AH34" s="65">
        <f t="shared" si="50"/>
        <v>0</v>
      </c>
      <c r="AI34" s="66">
        <f t="shared" si="51"/>
        <v>2</v>
      </c>
      <c r="AJ34" s="9"/>
    </row>
    <row r="35" spans="1:36" ht="14.25" customHeight="1" x14ac:dyDescent="0.3">
      <c r="A35" s="309"/>
      <c r="B35" s="306"/>
      <c r="C35" s="52">
        <f t="shared" si="52"/>
        <v>6</v>
      </c>
      <c r="D35" s="53" t="s">
        <v>289</v>
      </c>
      <c r="E35" s="54" t="s">
        <v>290</v>
      </c>
      <c r="F35" s="134" t="b">
        <v>1</v>
      </c>
      <c r="G35" s="57">
        <v>4</v>
      </c>
      <c r="H35" s="57">
        <v>0</v>
      </c>
      <c r="I35" s="57">
        <v>0</v>
      </c>
      <c r="J35" s="58">
        <f t="shared" si="48"/>
        <v>4</v>
      </c>
      <c r="K35" s="59">
        <v>6</v>
      </c>
      <c r="L35" s="60"/>
      <c r="M35" s="52">
        <f t="shared" si="53"/>
        <v>6</v>
      </c>
      <c r="N35" s="135"/>
      <c r="O35" s="135"/>
      <c r="P35" s="57"/>
      <c r="Q35" s="136"/>
      <c r="R35" s="57"/>
      <c r="S35" s="57"/>
      <c r="T35" s="136"/>
      <c r="U35" s="136"/>
      <c r="V35" s="60"/>
      <c r="W35" s="52">
        <f t="shared" si="54"/>
        <v>6</v>
      </c>
      <c r="X35" s="61" t="s">
        <v>289</v>
      </c>
      <c r="Y35" s="62" t="s">
        <v>290</v>
      </c>
      <c r="Z35" s="57">
        <v>4</v>
      </c>
      <c r="AA35" s="57">
        <v>0</v>
      </c>
      <c r="AB35" s="57">
        <v>0</v>
      </c>
      <c r="AC35" s="58">
        <f t="shared" si="55"/>
        <v>4</v>
      </c>
      <c r="AD35" s="59">
        <v>6</v>
      </c>
      <c r="AE35" s="60"/>
      <c r="AF35" s="63"/>
      <c r="AG35" s="64">
        <f t="shared" si="49"/>
        <v>0</v>
      </c>
      <c r="AH35" s="65">
        <f t="shared" si="50"/>
        <v>0</v>
      </c>
      <c r="AI35" s="66">
        <f t="shared" si="51"/>
        <v>6</v>
      </c>
      <c r="AJ35" s="9"/>
    </row>
    <row r="36" spans="1:36" ht="14.25" customHeight="1" x14ac:dyDescent="0.3">
      <c r="A36" s="309"/>
      <c r="B36" s="306"/>
      <c r="C36" s="52">
        <f t="shared" si="52"/>
        <v>7</v>
      </c>
      <c r="D36" s="53" t="s">
        <v>291</v>
      </c>
      <c r="E36" s="54" t="s">
        <v>94</v>
      </c>
      <c r="F36" s="134" t="b">
        <v>1</v>
      </c>
      <c r="G36" s="57">
        <v>3</v>
      </c>
      <c r="H36" s="57">
        <v>0</v>
      </c>
      <c r="I36" s="57">
        <v>0</v>
      </c>
      <c r="J36" s="58">
        <v>3</v>
      </c>
      <c r="K36" s="59">
        <v>4</v>
      </c>
      <c r="L36" s="60"/>
      <c r="M36" s="52">
        <v>7</v>
      </c>
      <c r="N36" s="135" t="s">
        <v>93</v>
      </c>
      <c r="O36" s="135" t="s">
        <v>94</v>
      </c>
      <c r="P36" s="57"/>
      <c r="Q36" s="136">
        <v>3</v>
      </c>
      <c r="R36" s="57">
        <v>0</v>
      </c>
      <c r="S36" s="57">
        <v>0</v>
      </c>
      <c r="T36" s="136">
        <v>3</v>
      </c>
      <c r="U36" s="136">
        <v>4</v>
      </c>
      <c r="V36" s="60"/>
      <c r="W36" s="52">
        <v>7</v>
      </c>
      <c r="X36" s="61"/>
      <c r="Y36" s="62"/>
      <c r="Z36" s="57"/>
      <c r="AA36" s="57"/>
      <c r="AB36" s="57"/>
      <c r="AC36" s="58"/>
      <c r="AD36" s="59"/>
      <c r="AE36" s="60"/>
      <c r="AF36" s="63"/>
      <c r="AG36" s="64">
        <f t="shared" si="49"/>
        <v>0</v>
      </c>
      <c r="AH36" s="65">
        <f t="shared" si="50"/>
        <v>4</v>
      </c>
      <c r="AI36" s="66">
        <f t="shared" si="51"/>
        <v>0</v>
      </c>
      <c r="AJ36" s="9"/>
    </row>
    <row r="37" spans="1:36" ht="14.25" customHeight="1" x14ac:dyDescent="0.3">
      <c r="A37" s="309"/>
      <c r="B37" s="306"/>
      <c r="C37" s="52">
        <f t="shared" si="52"/>
        <v>8</v>
      </c>
      <c r="D37" s="53" t="s">
        <v>77</v>
      </c>
      <c r="E37" s="54" t="s">
        <v>78</v>
      </c>
      <c r="F37" s="134" t="b">
        <v>0</v>
      </c>
      <c r="G37" s="57">
        <v>2</v>
      </c>
      <c r="H37" s="57">
        <v>0</v>
      </c>
      <c r="I37" s="57">
        <v>0</v>
      </c>
      <c r="J37" s="58">
        <f>IF(G37="","",G37+(H37+I37)/2)</f>
        <v>2</v>
      </c>
      <c r="K37" s="59">
        <v>2</v>
      </c>
      <c r="L37" s="60"/>
      <c r="M37" s="52">
        <v>8</v>
      </c>
      <c r="N37" s="135" t="s">
        <v>77</v>
      </c>
      <c r="O37" s="135" t="s">
        <v>78</v>
      </c>
      <c r="P37" s="57"/>
      <c r="Q37" s="136">
        <v>2</v>
      </c>
      <c r="R37" s="57">
        <v>0</v>
      </c>
      <c r="S37" s="57">
        <v>0</v>
      </c>
      <c r="T37" s="136">
        <v>2</v>
      </c>
      <c r="U37" s="136">
        <v>2</v>
      </c>
      <c r="V37" s="60"/>
      <c r="W37" s="52">
        <v>8</v>
      </c>
      <c r="X37" s="61" t="str">
        <f t="shared" ref="X37:Y37" si="56">IF($F37=TRUE,D37,"")</f>
        <v/>
      </c>
      <c r="Y37" s="62" t="str">
        <f t="shared" si="56"/>
        <v/>
      </c>
      <c r="Z37" s="57" t="str">
        <f t="shared" ref="Z37:AB37" si="57">IF($F37=TRUE,G37,"")</f>
        <v/>
      </c>
      <c r="AA37" s="57" t="str">
        <f t="shared" si="57"/>
        <v/>
      </c>
      <c r="AB37" s="57" t="str">
        <f t="shared" si="57"/>
        <v/>
      </c>
      <c r="AC37" s="58" t="str">
        <f t="shared" ref="AC37:AC39" si="58">IF(Z37="","",Z37+(AA37+AB37)/2)</f>
        <v/>
      </c>
      <c r="AD37" s="59" t="str">
        <f t="shared" ref="AD37:AD39" si="59">IF($F37=TRUE,K37,"")</f>
        <v/>
      </c>
      <c r="AE37" s="60"/>
      <c r="AF37" s="63"/>
      <c r="AG37" s="64">
        <f t="shared" si="49"/>
        <v>0</v>
      </c>
      <c r="AH37" s="65">
        <f t="shared" si="50"/>
        <v>2</v>
      </c>
      <c r="AI37" s="66">
        <f t="shared" si="51"/>
        <v>0</v>
      </c>
      <c r="AJ37" s="9"/>
    </row>
    <row r="38" spans="1:36" ht="14.25" customHeight="1" x14ac:dyDescent="0.3">
      <c r="A38" s="309"/>
      <c r="B38" s="306"/>
      <c r="C38" s="52"/>
      <c r="D38" s="53"/>
      <c r="E38" s="54"/>
      <c r="F38" s="134"/>
      <c r="G38" s="57"/>
      <c r="H38" s="57"/>
      <c r="I38" s="57"/>
      <c r="J38" s="58"/>
      <c r="K38" s="59"/>
      <c r="L38" s="60"/>
      <c r="M38" s="52"/>
      <c r="N38" s="61"/>
      <c r="O38" s="62"/>
      <c r="P38" s="57"/>
      <c r="Q38" s="57"/>
      <c r="R38" s="57"/>
      <c r="S38" s="57"/>
      <c r="T38" s="58"/>
      <c r="U38" s="59"/>
      <c r="V38" s="60"/>
      <c r="W38" s="52" t="str">
        <f t="shared" ref="W38:W39" si="60">IF($D38="","",MAX(W$30:W37)+1)</f>
        <v/>
      </c>
      <c r="X38" s="61" t="str">
        <f t="shared" ref="X38:Y38" si="61">IF($F38=TRUE,D38,"")</f>
        <v/>
      </c>
      <c r="Y38" s="62" t="str">
        <f t="shared" si="61"/>
        <v/>
      </c>
      <c r="Z38" s="57" t="str">
        <f t="shared" ref="Z38:AB38" si="62">IF($F38=TRUE,G38,"")</f>
        <v/>
      </c>
      <c r="AA38" s="57" t="str">
        <f t="shared" si="62"/>
        <v/>
      </c>
      <c r="AB38" s="57" t="str">
        <f t="shared" si="62"/>
        <v/>
      </c>
      <c r="AC38" s="58" t="str">
        <f t="shared" si="58"/>
        <v/>
      </c>
      <c r="AD38" s="59" t="str">
        <f t="shared" si="59"/>
        <v/>
      </c>
      <c r="AE38" s="60"/>
      <c r="AF38" s="63"/>
      <c r="AG38" s="64">
        <f t="shared" si="49"/>
        <v>0</v>
      </c>
      <c r="AH38" s="65">
        <f t="shared" si="50"/>
        <v>0</v>
      </c>
      <c r="AI38" s="66">
        <f t="shared" si="51"/>
        <v>0</v>
      </c>
      <c r="AJ38" s="9"/>
    </row>
    <row r="39" spans="1:36" ht="14.25" customHeight="1" x14ac:dyDescent="0.3">
      <c r="A39" s="309"/>
      <c r="B39" s="306"/>
      <c r="C39" s="52"/>
      <c r="D39" s="53"/>
      <c r="E39" s="54"/>
      <c r="F39" s="134"/>
      <c r="G39" s="57"/>
      <c r="H39" s="57"/>
      <c r="I39" s="57"/>
      <c r="J39" s="58"/>
      <c r="K39" s="59"/>
      <c r="L39" s="60"/>
      <c r="M39" s="52"/>
      <c r="N39" s="61"/>
      <c r="O39" s="141"/>
      <c r="P39" s="141"/>
      <c r="Q39" s="57"/>
      <c r="R39" s="57"/>
      <c r="S39" s="57"/>
      <c r="T39" s="58"/>
      <c r="U39" s="59"/>
      <c r="V39" s="60"/>
      <c r="W39" s="52" t="str">
        <f t="shared" si="60"/>
        <v/>
      </c>
      <c r="X39" s="61" t="str">
        <f t="shared" ref="X39:Y39" si="63">IF($F39=TRUE,D39,"")</f>
        <v/>
      </c>
      <c r="Y39" s="62" t="str">
        <f t="shared" si="63"/>
        <v/>
      </c>
      <c r="Z39" s="57" t="str">
        <f t="shared" ref="Z39:AB39" si="64">IF($F39=TRUE,G39,"")</f>
        <v/>
      </c>
      <c r="AA39" s="57" t="str">
        <f t="shared" si="64"/>
        <v/>
      </c>
      <c r="AB39" s="57" t="str">
        <f t="shared" si="64"/>
        <v/>
      </c>
      <c r="AC39" s="58" t="str">
        <f t="shared" si="58"/>
        <v/>
      </c>
      <c r="AD39" s="59" t="str">
        <f t="shared" si="59"/>
        <v/>
      </c>
      <c r="AE39" s="60"/>
      <c r="AF39" s="63"/>
      <c r="AG39" s="64">
        <f t="shared" si="49"/>
        <v>0</v>
      </c>
      <c r="AH39" s="65">
        <f t="shared" si="50"/>
        <v>0</v>
      </c>
      <c r="AI39" s="66">
        <f t="shared" si="51"/>
        <v>0</v>
      </c>
      <c r="AJ39" s="9"/>
    </row>
    <row r="40" spans="1:36" ht="14.25" customHeight="1" x14ac:dyDescent="0.3">
      <c r="A40" s="309"/>
      <c r="B40" s="306"/>
      <c r="C40" s="72"/>
      <c r="D40" s="73"/>
      <c r="E40" s="303" t="s">
        <v>40</v>
      </c>
      <c r="F40" s="304"/>
      <c r="G40" s="74">
        <f t="shared" ref="G40:K40" si="65">+SUM(G30:G39)</f>
        <v>23</v>
      </c>
      <c r="H40" s="75">
        <f t="shared" si="65"/>
        <v>0</v>
      </c>
      <c r="I40" s="75">
        <f t="shared" si="65"/>
        <v>2</v>
      </c>
      <c r="J40" s="75">
        <f t="shared" si="65"/>
        <v>24</v>
      </c>
      <c r="K40" s="76">
        <f t="shared" si="65"/>
        <v>34</v>
      </c>
      <c r="L40" s="77"/>
      <c r="M40" s="72"/>
      <c r="N40" s="73"/>
      <c r="O40" s="78" t="s">
        <v>40</v>
      </c>
      <c r="P40" s="74"/>
      <c r="Q40" s="74">
        <f t="shared" ref="Q40:U40" si="66">+SUM(Q30:Q39)</f>
        <v>8</v>
      </c>
      <c r="R40" s="75">
        <f t="shared" si="66"/>
        <v>0</v>
      </c>
      <c r="S40" s="75">
        <f t="shared" si="66"/>
        <v>0</v>
      </c>
      <c r="T40" s="75">
        <f t="shared" si="66"/>
        <v>8</v>
      </c>
      <c r="U40" s="76">
        <f t="shared" si="66"/>
        <v>10</v>
      </c>
      <c r="V40" s="77"/>
      <c r="W40" s="72"/>
      <c r="X40" s="73"/>
      <c r="Y40" s="78" t="s">
        <v>40</v>
      </c>
      <c r="Z40" s="74">
        <f t="shared" ref="Z40:AD40" si="67">+SUM(Z30:Z39)</f>
        <v>15</v>
      </c>
      <c r="AA40" s="75">
        <f t="shared" si="67"/>
        <v>0</v>
      </c>
      <c r="AB40" s="75">
        <f t="shared" si="67"/>
        <v>2</v>
      </c>
      <c r="AC40" s="75">
        <f t="shared" si="67"/>
        <v>16</v>
      </c>
      <c r="AD40" s="76">
        <f t="shared" si="67"/>
        <v>24</v>
      </c>
      <c r="AE40" s="77"/>
      <c r="AF40" s="40"/>
      <c r="AG40" s="79"/>
      <c r="AH40" s="40"/>
      <c r="AI40" s="40"/>
      <c r="AJ40" s="9"/>
    </row>
    <row r="41" spans="1:36" ht="14.25" customHeight="1" x14ac:dyDescent="0.3">
      <c r="A41" s="309"/>
      <c r="B41" s="307"/>
      <c r="C41" s="86"/>
      <c r="D41" s="87"/>
      <c r="E41" s="301" t="s">
        <v>41</v>
      </c>
      <c r="F41" s="302"/>
      <c r="G41" s="90">
        <f t="shared" ref="G41:K41" si="68">G40+G28</f>
        <v>62</v>
      </c>
      <c r="H41" s="90">
        <f t="shared" si="68"/>
        <v>4</v>
      </c>
      <c r="I41" s="90">
        <f t="shared" si="68"/>
        <v>8</v>
      </c>
      <c r="J41" s="90">
        <f t="shared" si="68"/>
        <v>68</v>
      </c>
      <c r="K41" s="91">
        <f t="shared" si="68"/>
        <v>94</v>
      </c>
      <c r="L41" s="92"/>
      <c r="M41" s="86"/>
      <c r="N41" s="87"/>
      <c r="O41" s="88" t="s">
        <v>41</v>
      </c>
      <c r="P41" s="89"/>
      <c r="Q41" s="90">
        <f t="shared" ref="Q41:U41" si="69">Q40+Q28</f>
        <v>35</v>
      </c>
      <c r="R41" s="90">
        <f t="shared" si="69"/>
        <v>4</v>
      </c>
      <c r="S41" s="90">
        <f t="shared" si="69"/>
        <v>6</v>
      </c>
      <c r="T41" s="90">
        <f t="shared" si="69"/>
        <v>40</v>
      </c>
      <c r="U41" s="91">
        <f t="shared" si="69"/>
        <v>53</v>
      </c>
      <c r="V41" s="92"/>
      <c r="W41" s="86"/>
      <c r="X41" s="87"/>
      <c r="Y41" s="88" t="s">
        <v>41</v>
      </c>
      <c r="Z41" s="90">
        <f t="shared" ref="Z41:AD41" si="70">Z40+Z28</f>
        <v>27</v>
      </c>
      <c r="AA41" s="90">
        <f t="shared" si="70"/>
        <v>0</v>
      </c>
      <c r="AB41" s="90">
        <f t="shared" si="70"/>
        <v>2</v>
      </c>
      <c r="AC41" s="90">
        <f t="shared" si="70"/>
        <v>28</v>
      </c>
      <c r="AD41" s="91">
        <f t="shared" si="70"/>
        <v>41</v>
      </c>
      <c r="AE41" s="92"/>
      <c r="AF41" s="40"/>
      <c r="AG41" s="79"/>
      <c r="AH41" s="40"/>
      <c r="AI41" s="40"/>
      <c r="AJ41" s="9"/>
    </row>
    <row r="42" spans="1:36" ht="14.25" customHeight="1" x14ac:dyDescent="0.3">
      <c r="A42" s="309"/>
      <c r="B42" s="44">
        <v>4</v>
      </c>
      <c r="C42" s="45" t="s">
        <v>5</v>
      </c>
      <c r="D42" s="46" t="s">
        <v>6</v>
      </c>
      <c r="E42" s="46" t="s">
        <v>7</v>
      </c>
      <c r="F42" s="47" t="s">
        <v>15</v>
      </c>
      <c r="G42" s="45" t="s">
        <v>8</v>
      </c>
      <c r="H42" s="45" t="s">
        <v>9</v>
      </c>
      <c r="I42" s="45" t="s">
        <v>10</v>
      </c>
      <c r="J42" s="45" t="s">
        <v>11</v>
      </c>
      <c r="K42" s="45" t="s">
        <v>3</v>
      </c>
      <c r="L42" s="48"/>
      <c r="M42" s="45" t="s">
        <v>5</v>
      </c>
      <c r="N42" s="49" t="s">
        <v>6</v>
      </c>
      <c r="O42" s="49" t="s">
        <v>7</v>
      </c>
      <c r="P42" s="45"/>
      <c r="Q42" s="45" t="s">
        <v>8</v>
      </c>
      <c r="R42" s="45" t="s">
        <v>9</v>
      </c>
      <c r="S42" s="45" t="s">
        <v>10</v>
      </c>
      <c r="T42" s="45" t="s">
        <v>11</v>
      </c>
      <c r="U42" s="45" t="s">
        <v>3</v>
      </c>
      <c r="V42" s="48" t="s">
        <v>12</v>
      </c>
      <c r="W42" s="45" t="s">
        <v>5</v>
      </c>
      <c r="X42" s="49" t="s">
        <v>6</v>
      </c>
      <c r="Y42" s="49" t="s">
        <v>7</v>
      </c>
      <c r="Z42" s="45" t="s">
        <v>8</v>
      </c>
      <c r="AA42" s="45" t="s">
        <v>9</v>
      </c>
      <c r="AB42" s="45" t="s">
        <v>10</v>
      </c>
      <c r="AC42" s="45" t="s">
        <v>11</v>
      </c>
      <c r="AD42" s="45" t="s">
        <v>3</v>
      </c>
      <c r="AE42" s="48" t="s">
        <v>12</v>
      </c>
      <c r="AF42" s="50"/>
      <c r="AG42" s="93"/>
      <c r="AH42" s="50"/>
      <c r="AI42" s="50"/>
      <c r="AJ42" s="51"/>
    </row>
    <row r="43" spans="1:36" ht="14.25" customHeight="1" x14ac:dyDescent="0.3">
      <c r="A43" s="309"/>
      <c r="B43" s="305" t="s">
        <v>79</v>
      </c>
      <c r="C43" s="52">
        <f>IF($D43="","",1)</f>
        <v>1</v>
      </c>
      <c r="D43" s="53" t="s">
        <v>292</v>
      </c>
      <c r="E43" s="54" t="s">
        <v>293</v>
      </c>
      <c r="F43" s="134" t="b">
        <v>1</v>
      </c>
      <c r="G43" s="57">
        <v>0</v>
      </c>
      <c r="H43" s="57">
        <v>0</v>
      </c>
      <c r="I43" s="57">
        <v>2</v>
      </c>
      <c r="J43" s="58">
        <f t="shared" ref="J43:J47" si="71">IF(G43="","",G43+(H43+I43)/2)</f>
        <v>1</v>
      </c>
      <c r="K43" s="59">
        <v>2</v>
      </c>
      <c r="L43" s="60" t="s">
        <v>281</v>
      </c>
      <c r="M43" s="52">
        <f>IF($D43="","",1)</f>
        <v>1</v>
      </c>
      <c r="N43" s="135"/>
      <c r="O43" s="135"/>
      <c r="P43" s="57"/>
      <c r="Q43" s="136"/>
      <c r="R43" s="57"/>
      <c r="S43" s="57"/>
      <c r="T43" s="136"/>
      <c r="U43" s="136"/>
      <c r="V43" s="144"/>
      <c r="W43" s="52">
        <f>IF($D43="","",1)</f>
        <v>1</v>
      </c>
      <c r="X43" s="61" t="s">
        <v>292</v>
      </c>
      <c r="Y43" s="62" t="s">
        <v>293</v>
      </c>
      <c r="Z43" s="57">
        <v>0</v>
      </c>
      <c r="AA43" s="57">
        <v>0</v>
      </c>
      <c r="AB43" s="57">
        <v>2</v>
      </c>
      <c r="AC43" s="58">
        <f t="shared" ref="AC43:AC47" si="72">IF(Z43="","",Z43+(AA43+AB43)/2)</f>
        <v>1</v>
      </c>
      <c r="AD43" s="59">
        <v>2</v>
      </c>
      <c r="AE43" s="60" t="s">
        <v>281</v>
      </c>
      <c r="AF43" s="63"/>
      <c r="AG43" s="64">
        <f t="shared" ref="AG43:AG51" si="73">IF(OR(AND(E43&lt;&gt;"",O43="",Y43=""),AND(E43&lt;&gt;"",O43&lt;&gt;"",Y43&lt;&gt;"")),1,0)</f>
        <v>0</v>
      </c>
      <c r="AH43" s="65">
        <f t="shared" ref="AH43:AH51" si="74">IF(O43="",0,K43)</f>
        <v>0</v>
      </c>
      <c r="AI43" s="66">
        <f t="shared" ref="AI43:AI51" si="75">IF(Y43="",0,AD43)</f>
        <v>2</v>
      </c>
      <c r="AJ43" s="9"/>
    </row>
    <row r="44" spans="1:36" ht="14.25" customHeight="1" x14ac:dyDescent="0.3">
      <c r="A44" s="309"/>
      <c r="B44" s="306"/>
      <c r="C44" s="52">
        <f t="shared" ref="C44:C49" si="76">IF($D44="","",MAX(C$43:C43)+1)</f>
        <v>2</v>
      </c>
      <c r="D44" s="53" t="s">
        <v>294</v>
      </c>
      <c r="E44" s="54" t="s">
        <v>295</v>
      </c>
      <c r="F44" s="134" t="b">
        <v>1</v>
      </c>
      <c r="G44" s="57">
        <v>0</v>
      </c>
      <c r="H44" s="57">
        <v>0</v>
      </c>
      <c r="I44" s="57">
        <v>2</v>
      </c>
      <c r="J44" s="58">
        <f t="shared" si="71"/>
        <v>1</v>
      </c>
      <c r="K44" s="59">
        <v>2</v>
      </c>
      <c r="L44" s="60" t="s">
        <v>285</v>
      </c>
      <c r="M44" s="52">
        <f t="shared" ref="M44:M49" si="77">IF($D44="","",MAX(M$43:M43)+1)</f>
        <v>2</v>
      </c>
      <c r="N44" s="135"/>
      <c r="O44" s="135"/>
      <c r="P44" s="57"/>
      <c r="Q44" s="136"/>
      <c r="R44" s="57"/>
      <c r="S44" s="57"/>
      <c r="T44" s="142"/>
      <c r="U44" s="136"/>
      <c r="V44" s="144"/>
      <c r="W44" s="52">
        <f t="shared" ref="W44:W49" si="78">IF($D44="","",MAX(W$43:W43)+1)</f>
        <v>2</v>
      </c>
      <c r="X44" s="61" t="s">
        <v>294</v>
      </c>
      <c r="Y44" s="62" t="s">
        <v>295</v>
      </c>
      <c r="Z44" s="57">
        <v>0</v>
      </c>
      <c r="AA44" s="57">
        <v>0</v>
      </c>
      <c r="AB44" s="57">
        <v>2</v>
      </c>
      <c r="AC44" s="58">
        <f t="shared" si="72"/>
        <v>1</v>
      </c>
      <c r="AD44" s="59">
        <v>2</v>
      </c>
      <c r="AE44" s="60" t="s">
        <v>285</v>
      </c>
      <c r="AF44" s="63"/>
      <c r="AG44" s="64">
        <f t="shared" si="73"/>
        <v>0</v>
      </c>
      <c r="AH44" s="65">
        <f t="shared" si="74"/>
        <v>0</v>
      </c>
      <c r="AI44" s="66">
        <f t="shared" si="75"/>
        <v>2</v>
      </c>
      <c r="AJ44" s="9"/>
    </row>
    <row r="45" spans="1:36" ht="14.25" customHeight="1" x14ac:dyDescent="0.3">
      <c r="A45" s="309"/>
      <c r="B45" s="306"/>
      <c r="C45" s="52">
        <f t="shared" si="76"/>
        <v>3</v>
      </c>
      <c r="D45" s="53" t="s">
        <v>296</v>
      </c>
      <c r="E45" s="54" t="s">
        <v>297</v>
      </c>
      <c r="F45" s="134" t="b">
        <v>1</v>
      </c>
      <c r="G45" s="57">
        <v>3</v>
      </c>
      <c r="H45" s="57">
        <v>0</v>
      </c>
      <c r="I45" s="57">
        <v>0</v>
      </c>
      <c r="J45" s="58">
        <f t="shared" si="71"/>
        <v>3</v>
      </c>
      <c r="K45" s="59">
        <v>5</v>
      </c>
      <c r="L45" s="60"/>
      <c r="M45" s="52">
        <f t="shared" si="77"/>
        <v>3</v>
      </c>
      <c r="N45" s="135"/>
      <c r="O45" s="135"/>
      <c r="P45" s="57"/>
      <c r="Q45" s="136"/>
      <c r="R45" s="57"/>
      <c r="S45" s="57"/>
      <c r="T45" s="136"/>
      <c r="U45" s="136"/>
      <c r="V45" s="136"/>
      <c r="W45" s="52">
        <f t="shared" si="78"/>
        <v>3</v>
      </c>
      <c r="X45" s="61" t="s">
        <v>296</v>
      </c>
      <c r="Y45" s="62" t="s">
        <v>297</v>
      </c>
      <c r="Z45" s="57">
        <v>3</v>
      </c>
      <c r="AA45" s="57">
        <v>0</v>
      </c>
      <c r="AB45" s="57">
        <v>0</v>
      </c>
      <c r="AC45" s="58">
        <f t="shared" si="72"/>
        <v>3</v>
      </c>
      <c r="AD45" s="59">
        <v>5</v>
      </c>
      <c r="AE45" s="60"/>
      <c r="AF45" s="63"/>
      <c r="AG45" s="64">
        <f t="shared" si="73"/>
        <v>0</v>
      </c>
      <c r="AH45" s="65">
        <f t="shared" si="74"/>
        <v>0</v>
      </c>
      <c r="AI45" s="66">
        <f t="shared" si="75"/>
        <v>5</v>
      </c>
      <c r="AJ45" s="9"/>
    </row>
    <row r="46" spans="1:36" ht="14.25" customHeight="1" x14ac:dyDescent="0.3">
      <c r="A46" s="309"/>
      <c r="B46" s="306"/>
      <c r="C46" s="52">
        <f t="shared" si="76"/>
        <v>4</v>
      </c>
      <c r="D46" s="53" t="s">
        <v>298</v>
      </c>
      <c r="E46" s="54" t="s">
        <v>299</v>
      </c>
      <c r="F46" s="134" t="b">
        <v>1</v>
      </c>
      <c r="G46" s="57">
        <v>3</v>
      </c>
      <c r="H46" s="57">
        <v>0</v>
      </c>
      <c r="I46" s="57">
        <v>0</v>
      </c>
      <c r="J46" s="58">
        <f t="shared" si="71"/>
        <v>3</v>
      </c>
      <c r="K46" s="59">
        <v>6</v>
      </c>
      <c r="L46" s="60"/>
      <c r="M46" s="52">
        <f t="shared" si="77"/>
        <v>4</v>
      </c>
      <c r="N46" s="135"/>
      <c r="O46" s="135"/>
      <c r="P46" s="57"/>
      <c r="Q46" s="136"/>
      <c r="R46" s="57"/>
      <c r="S46" s="57"/>
      <c r="T46" s="136"/>
      <c r="U46" s="136"/>
      <c r="V46" s="144"/>
      <c r="W46" s="52">
        <f t="shared" si="78"/>
        <v>4</v>
      </c>
      <c r="X46" s="61" t="s">
        <v>298</v>
      </c>
      <c r="Y46" s="62" t="s">
        <v>299</v>
      </c>
      <c r="Z46" s="57">
        <v>3</v>
      </c>
      <c r="AA46" s="57">
        <v>0</v>
      </c>
      <c r="AB46" s="57">
        <v>0</v>
      </c>
      <c r="AC46" s="58">
        <f t="shared" si="72"/>
        <v>3</v>
      </c>
      <c r="AD46" s="59">
        <v>6</v>
      </c>
      <c r="AE46" s="60"/>
      <c r="AF46" s="63"/>
      <c r="AG46" s="64">
        <f t="shared" si="73"/>
        <v>0</v>
      </c>
      <c r="AH46" s="65">
        <f t="shared" si="74"/>
        <v>0</v>
      </c>
      <c r="AI46" s="66">
        <f t="shared" si="75"/>
        <v>6</v>
      </c>
      <c r="AJ46" s="9"/>
    </row>
    <row r="47" spans="1:36" ht="14.25" customHeight="1" x14ac:dyDescent="0.3">
      <c r="A47" s="309"/>
      <c r="B47" s="306"/>
      <c r="C47" s="52">
        <f t="shared" si="76"/>
        <v>5</v>
      </c>
      <c r="D47" s="53" t="s">
        <v>300</v>
      </c>
      <c r="E47" s="54" t="s">
        <v>301</v>
      </c>
      <c r="F47" s="134" t="b">
        <v>1</v>
      </c>
      <c r="G47" s="57">
        <v>3</v>
      </c>
      <c r="H47" s="57">
        <v>0</v>
      </c>
      <c r="I47" s="57">
        <v>0</v>
      </c>
      <c r="J47" s="58">
        <f t="shared" si="71"/>
        <v>3</v>
      </c>
      <c r="K47" s="59">
        <v>5</v>
      </c>
      <c r="L47" s="60"/>
      <c r="M47" s="52">
        <f t="shared" si="77"/>
        <v>5</v>
      </c>
      <c r="N47" s="135"/>
      <c r="O47" s="135"/>
      <c r="P47" s="57"/>
      <c r="Q47" s="136"/>
      <c r="R47" s="57"/>
      <c r="S47" s="57"/>
      <c r="T47" s="136"/>
      <c r="U47" s="136"/>
      <c r="V47" s="136"/>
      <c r="W47" s="52">
        <f t="shared" si="78"/>
        <v>5</v>
      </c>
      <c r="X47" s="61" t="s">
        <v>300</v>
      </c>
      <c r="Y47" s="62" t="s">
        <v>301</v>
      </c>
      <c r="Z47" s="57">
        <v>3</v>
      </c>
      <c r="AA47" s="57">
        <v>0</v>
      </c>
      <c r="AB47" s="57">
        <v>0</v>
      </c>
      <c r="AC47" s="58">
        <f t="shared" si="72"/>
        <v>3</v>
      </c>
      <c r="AD47" s="59">
        <v>5</v>
      </c>
      <c r="AE47" s="60"/>
      <c r="AF47" s="63"/>
      <c r="AG47" s="64">
        <f t="shared" si="73"/>
        <v>0</v>
      </c>
      <c r="AH47" s="65">
        <f t="shared" si="74"/>
        <v>0</v>
      </c>
      <c r="AI47" s="66">
        <f t="shared" si="75"/>
        <v>5</v>
      </c>
      <c r="AJ47" s="9"/>
    </row>
    <row r="48" spans="1:36" ht="14.25" customHeight="1" x14ac:dyDescent="0.3">
      <c r="A48" s="309"/>
      <c r="B48" s="306"/>
      <c r="C48" s="52">
        <f t="shared" si="76"/>
        <v>6</v>
      </c>
      <c r="D48" s="53" t="s">
        <v>302</v>
      </c>
      <c r="E48" s="54" t="s">
        <v>303</v>
      </c>
      <c r="F48" s="134" t="b">
        <v>1</v>
      </c>
      <c r="G48" s="57">
        <v>1</v>
      </c>
      <c r="H48" s="57">
        <v>2</v>
      </c>
      <c r="I48" s="57">
        <v>0</v>
      </c>
      <c r="J48" s="58">
        <v>2</v>
      </c>
      <c r="K48" s="59">
        <v>4</v>
      </c>
      <c r="L48" s="60"/>
      <c r="M48" s="52">
        <f t="shared" si="77"/>
        <v>6</v>
      </c>
      <c r="N48" s="135"/>
      <c r="O48" s="135"/>
      <c r="P48" s="57"/>
      <c r="Q48" s="136"/>
      <c r="R48" s="57"/>
      <c r="S48" s="57"/>
      <c r="T48" s="136"/>
      <c r="U48" s="136"/>
      <c r="V48" s="144"/>
      <c r="W48" s="52">
        <f t="shared" si="78"/>
        <v>6</v>
      </c>
      <c r="X48" s="61" t="s">
        <v>302</v>
      </c>
      <c r="Y48" s="62" t="s">
        <v>303</v>
      </c>
      <c r="Z48" s="57">
        <v>1</v>
      </c>
      <c r="AA48" s="57">
        <v>2</v>
      </c>
      <c r="AB48" s="57">
        <v>0</v>
      </c>
      <c r="AC48" s="58">
        <v>2</v>
      </c>
      <c r="AD48" s="59">
        <v>4</v>
      </c>
      <c r="AE48" s="60"/>
      <c r="AF48" s="63"/>
      <c r="AG48" s="64">
        <f t="shared" si="73"/>
        <v>0</v>
      </c>
      <c r="AH48" s="65">
        <f t="shared" si="74"/>
        <v>0</v>
      </c>
      <c r="AI48" s="66">
        <f t="shared" si="75"/>
        <v>4</v>
      </c>
      <c r="AJ48" s="9"/>
    </row>
    <row r="49" spans="1:36" ht="14.25" customHeight="1" x14ac:dyDescent="0.3">
      <c r="A49" s="309"/>
      <c r="B49" s="306"/>
      <c r="C49" s="52">
        <f t="shared" si="76"/>
        <v>7</v>
      </c>
      <c r="D49" s="53" t="s">
        <v>99</v>
      </c>
      <c r="E49" s="54" t="s">
        <v>100</v>
      </c>
      <c r="F49" s="134" t="b">
        <v>0</v>
      </c>
      <c r="G49" s="57">
        <v>2</v>
      </c>
      <c r="H49" s="57">
        <v>0</v>
      </c>
      <c r="I49" s="57">
        <v>0</v>
      </c>
      <c r="J49" s="58">
        <f t="shared" ref="J49:J50" si="79">IF(G49="","",G49+(H49+I49)/2)</f>
        <v>2</v>
      </c>
      <c r="K49" s="59">
        <v>2</v>
      </c>
      <c r="L49" s="60"/>
      <c r="M49" s="52">
        <f t="shared" si="77"/>
        <v>7</v>
      </c>
      <c r="N49" s="135" t="s">
        <v>99</v>
      </c>
      <c r="O49" s="135" t="s">
        <v>100</v>
      </c>
      <c r="P49" s="57"/>
      <c r="Q49" s="136">
        <v>2</v>
      </c>
      <c r="R49" s="57">
        <v>0</v>
      </c>
      <c r="S49" s="57">
        <v>0</v>
      </c>
      <c r="T49" s="136">
        <v>2</v>
      </c>
      <c r="U49" s="136">
        <v>2</v>
      </c>
      <c r="V49" s="144"/>
      <c r="W49" s="52">
        <f t="shared" si="78"/>
        <v>7</v>
      </c>
      <c r="X49" s="61" t="str">
        <f t="shared" ref="X49:Y49" si="80">IF($F49=TRUE,D49,"")</f>
        <v/>
      </c>
      <c r="Y49" s="62" t="str">
        <f t="shared" si="80"/>
        <v/>
      </c>
      <c r="Z49" s="57" t="str">
        <f t="shared" ref="Z49:AB49" si="81">IF($F49=TRUE,G49,"")</f>
        <v/>
      </c>
      <c r="AA49" s="57" t="str">
        <f t="shared" si="81"/>
        <v/>
      </c>
      <c r="AB49" s="57" t="str">
        <f t="shared" si="81"/>
        <v/>
      </c>
      <c r="AC49" s="58" t="str">
        <f t="shared" ref="AC49:AC50" si="82">IF(Z49="","",Z49+(AA49+AB49)/2)</f>
        <v/>
      </c>
      <c r="AD49" s="59" t="str">
        <f t="shared" ref="AD49:AE49" si="83">IF($F49=TRUE,K49,"")</f>
        <v/>
      </c>
      <c r="AE49" s="60" t="str">
        <f t="shared" si="83"/>
        <v/>
      </c>
      <c r="AF49" s="63"/>
      <c r="AG49" s="64">
        <f t="shared" si="73"/>
        <v>0</v>
      </c>
      <c r="AH49" s="65">
        <f t="shared" si="74"/>
        <v>2</v>
      </c>
      <c r="AI49" s="66">
        <f t="shared" si="75"/>
        <v>0</v>
      </c>
      <c r="AJ49" s="9"/>
    </row>
    <row r="50" spans="1:36" ht="14.25" customHeight="1" x14ac:dyDescent="0.3">
      <c r="A50" s="309"/>
      <c r="B50" s="306"/>
      <c r="C50" s="52">
        <v>8</v>
      </c>
      <c r="D50" s="53"/>
      <c r="E50" s="54"/>
      <c r="F50" s="134"/>
      <c r="G50" s="57"/>
      <c r="H50" s="57"/>
      <c r="I50" s="57"/>
      <c r="J50" s="58" t="str">
        <f t="shared" si="79"/>
        <v/>
      </c>
      <c r="K50" s="59"/>
      <c r="L50" s="60"/>
      <c r="M50" s="52">
        <v>8</v>
      </c>
      <c r="N50" s="135"/>
      <c r="O50" s="135"/>
      <c r="P50" s="57"/>
      <c r="Q50" s="136"/>
      <c r="R50" s="57"/>
      <c r="S50" s="57"/>
      <c r="T50" s="136"/>
      <c r="U50" s="136"/>
      <c r="V50" s="144"/>
      <c r="W50" s="52">
        <v>8</v>
      </c>
      <c r="X50" s="61" t="str">
        <f t="shared" ref="X50:Y50" si="84">IF($F50=TRUE,D50,"")</f>
        <v/>
      </c>
      <c r="Y50" s="62" t="str">
        <f t="shared" si="84"/>
        <v/>
      </c>
      <c r="Z50" s="57" t="str">
        <f t="shared" ref="Z50:AB50" si="85">IF($F50=TRUE,G50,"")</f>
        <v/>
      </c>
      <c r="AA50" s="57" t="str">
        <f t="shared" si="85"/>
        <v/>
      </c>
      <c r="AB50" s="57" t="str">
        <f t="shared" si="85"/>
        <v/>
      </c>
      <c r="AC50" s="58" t="str">
        <f t="shared" si="82"/>
        <v/>
      </c>
      <c r="AD50" s="59" t="str">
        <f t="shared" ref="AD50:AE50" si="86">IF($F50=TRUE,K50,"")</f>
        <v/>
      </c>
      <c r="AE50" s="60" t="str">
        <f t="shared" si="86"/>
        <v/>
      </c>
      <c r="AF50" s="63"/>
      <c r="AG50" s="64">
        <f t="shared" si="73"/>
        <v>0</v>
      </c>
      <c r="AH50" s="65">
        <f t="shared" si="74"/>
        <v>0</v>
      </c>
      <c r="AI50" s="66">
        <f t="shared" si="75"/>
        <v>0</v>
      </c>
      <c r="AJ50" s="9"/>
    </row>
    <row r="51" spans="1:36" ht="14.25" customHeight="1" x14ac:dyDescent="0.3">
      <c r="A51" s="309"/>
      <c r="B51" s="306"/>
      <c r="C51" s="145"/>
      <c r="D51" s="53"/>
      <c r="E51" s="54"/>
      <c r="F51" s="134"/>
      <c r="G51" s="56"/>
      <c r="H51" s="57"/>
      <c r="I51" s="57"/>
      <c r="J51" s="58"/>
      <c r="K51" s="59"/>
      <c r="L51" s="60"/>
      <c r="M51" s="145"/>
      <c r="N51" s="61"/>
      <c r="O51" s="62"/>
      <c r="P51" s="57"/>
      <c r="Q51" s="57"/>
      <c r="R51" s="57"/>
      <c r="S51" s="57"/>
      <c r="T51" s="58"/>
      <c r="U51" s="59"/>
      <c r="V51" s="144"/>
      <c r="W51" s="145"/>
      <c r="X51" s="61"/>
      <c r="Y51" s="141"/>
      <c r="Z51" s="56"/>
      <c r="AA51" s="57"/>
      <c r="AB51" s="57"/>
      <c r="AC51" s="58"/>
      <c r="AD51" s="59"/>
      <c r="AE51" s="60"/>
      <c r="AF51" s="63"/>
      <c r="AG51" s="64">
        <f t="shared" si="73"/>
        <v>0</v>
      </c>
      <c r="AH51" s="65">
        <f t="shared" si="74"/>
        <v>0</v>
      </c>
      <c r="AI51" s="66">
        <f t="shared" si="75"/>
        <v>0</v>
      </c>
      <c r="AJ51" s="9"/>
    </row>
    <row r="52" spans="1:36" ht="14.25" customHeight="1" x14ac:dyDescent="0.3">
      <c r="A52" s="309"/>
      <c r="B52" s="306"/>
      <c r="C52" s="72"/>
      <c r="D52" s="73"/>
      <c r="E52" s="303" t="s">
        <v>40</v>
      </c>
      <c r="F52" s="304"/>
      <c r="G52" s="74">
        <f t="shared" ref="G52:K52" si="87">+SUM(G43:G50)</f>
        <v>12</v>
      </c>
      <c r="H52" s="75">
        <f t="shared" si="87"/>
        <v>2</v>
      </c>
      <c r="I52" s="75">
        <f t="shared" si="87"/>
        <v>4</v>
      </c>
      <c r="J52" s="75">
        <f t="shared" si="87"/>
        <v>15</v>
      </c>
      <c r="K52" s="76">
        <f t="shared" si="87"/>
        <v>26</v>
      </c>
      <c r="L52" s="77"/>
      <c r="M52" s="72"/>
      <c r="N52" s="73"/>
      <c r="O52" s="78" t="s">
        <v>40</v>
      </c>
      <c r="P52" s="74"/>
      <c r="Q52" s="74">
        <f t="shared" ref="Q52:U52" si="88">+SUM(Q43:Q51)</f>
        <v>2</v>
      </c>
      <c r="R52" s="75">
        <f t="shared" si="88"/>
        <v>0</v>
      </c>
      <c r="S52" s="75">
        <f t="shared" si="88"/>
        <v>0</v>
      </c>
      <c r="T52" s="75">
        <f t="shared" si="88"/>
        <v>2</v>
      </c>
      <c r="U52" s="76">
        <f t="shared" si="88"/>
        <v>2</v>
      </c>
      <c r="V52" s="77"/>
      <c r="W52" s="72"/>
      <c r="X52" s="73"/>
      <c r="Y52" s="78" t="s">
        <v>40</v>
      </c>
      <c r="Z52" s="74">
        <f t="shared" ref="Z52:AD52" si="89">+SUM(Z43:Z51)</f>
        <v>10</v>
      </c>
      <c r="AA52" s="75">
        <f t="shared" si="89"/>
        <v>2</v>
      </c>
      <c r="AB52" s="75">
        <f t="shared" si="89"/>
        <v>4</v>
      </c>
      <c r="AC52" s="75">
        <f t="shared" si="89"/>
        <v>13</v>
      </c>
      <c r="AD52" s="76">
        <f t="shared" si="89"/>
        <v>24</v>
      </c>
      <c r="AE52" s="77"/>
      <c r="AF52" s="40"/>
      <c r="AG52" s="79"/>
      <c r="AH52" s="40"/>
      <c r="AI52" s="40"/>
      <c r="AJ52" s="9"/>
    </row>
    <row r="53" spans="1:36" ht="14.25" customHeight="1" x14ac:dyDescent="0.3">
      <c r="A53" s="310"/>
      <c r="B53" s="307"/>
      <c r="C53" s="80"/>
      <c r="D53" s="81"/>
      <c r="E53" s="301" t="s">
        <v>41</v>
      </c>
      <c r="F53" s="302"/>
      <c r="G53" s="90">
        <f t="shared" ref="G53:K53" si="90">G52+G41</f>
        <v>74</v>
      </c>
      <c r="H53" s="90">
        <f t="shared" si="90"/>
        <v>6</v>
      </c>
      <c r="I53" s="90">
        <f t="shared" si="90"/>
        <v>12</v>
      </c>
      <c r="J53" s="90">
        <f t="shared" si="90"/>
        <v>83</v>
      </c>
      <c r="K53" s="91">
        <f t="shared" si="90"/>
        <v>120</v>
      </c>
      <c r="L53" s="92"/>
      <c r="M53" s="80"/>
      <c r="N53" s="81"/>
      <c r="O53" s="94" t="s">
        <v>101</v>
      </c>
      <c r="P53" s="89"/>
      <c r="Q53" s="90">
        <f t="shared" ref="Q53:U53" si="91">Q52+Q41</f>
        <v>37</v>
      </c>
      <c r="R53" s="90">
        <f t="shared" si="91"/>
        <v>4</v>
      </c>
      <c r="S53" s="90">
        <f t="shared" si="91"/>
        <v>6</v>
      </c>
      <c r="T53" s="90">
        <f t="shared" si="91"/>
        <v>42</v>
      </c>
      <c r="U53" s="91">
        <f t="shared" si="91"/>
        <v>55</v>
      </c>
      <c r="V53" s="85"/>
      <c r="W53" s="80"/>
      <c r="X53" s="81"/>
      <c r="Y53" s="94" t="s">
        <v>101</v>
      </c>
      <c r="Z53" s="90">
        <f t="shared" ref="Z53:AD53" si="92">Z52+Z41</f>
        <v>37</v>
      </c>
      <c r="AA53" s="90">
        <f t="shared" si="92"/>
        <v>2</v>
      </c>
      <c r="AB53" s="90">
        <f t="shared" si="92"/>
        <v>6</v>
      </c>
      <c r="AC53" s="90">
        <f t="shared" si="92"/>
        <v>41</v>
      </c>
      <c r="AD53" s="91">
        <f t="shared" si="92"/>
        <v>65</v>
      </c>
      <c r="AE53" s="85"/>
      <c r="AF53" s="40"/>
      <c r="AG53" s="79"/>
      <c r="AH53" s="40"/>
      <c r="AI53" s="40"/>
      <c r="AJ53" s="9"/>
    </row>
    <row r="54" spans="1:36" ht="14.25" customHeight="1" x14ac:dyDescent="0.3">
      <c r="A54" s="308" t="s">
        <v>102</v>
      </c>
      <c r="B54" s="44">
        <v>5</v>
      </c>
      <c r="C54" s="45" t="s">
        <v>5</v>
      </c>
      <c r="D54" s="46" t="s">
        <v>6</v>
      </c>
      <c r="E54" s="46" t="s">
        <v>7</v>
      </c>
      <c r="F54" s="47" t="s">
        <v>15</v>
      </c>
      <c r="G54" s="45" t="s">
        <v>8</v>
      </c>
      <c r="H54" s="45" t="s">
        <v>9</v>
      </c>
      <c r="I54" s="45" t="s">
        <v>10</v>
      </c>
      <c r="J54" s="45" t="s">
        <v>11</v>
      </c>
      <c r="K54" s="45" t="s">
        <v>3</v>
      </c>
      <c r="L54" s="48"/>
      <c r="M54" s="45" t="s">
        <v>5</v>
      </c>
      <c r="N54" s="49" t="s">
        <v>6</v>
      </c>
      <c r="O54" s="49" t="s">
        <v>7</v>
      </c>
      <c r="P54" s="45"/>
      <c r="Q54" s="45" t="s">
        <v>8</v>
      </c>
      <c r="R54" s="45" t="s">
        <v>9</v>
      </c>
      <c r="S54" s="45" t="s">
        <v>10</v>
      </c>
      <c r="T54" s="45" t="s">
        <v>11</v>
      </c>
      <c r="U54" s="45" t="s">
        <v>3</v>
      </c>
      <c r="V54" s="48" t="s">
        <v>12</v>
      </c>
      <c r="W54" s="45" t="s">
        <v>5</v>
      </c>
      <c r="X54" s="49" t="s">
        <v>6</v>
      </c>
      <c r="Y54" s="49" t="s">
        <v>7</v>
      </c>
      <c r="Z54" s="45" t="s">
        <v>8</v>
      </c>
      <c r="AA54" s="45" t="s">
        <v>9</v>
      </c>
      <c r="AB54" s="45" t="s">
        <v>10</v>
      </c>
      <c r="AC54" s="45" t="s">
        <v>11</v>
      </c>
      <c r="AD54" s="45" t="s">
        <v>3</v>
      </c>
      <c r="AE54" s="48" t="s">
        <v>12</v>
      </c>
      <c r="AF54" s="50"/>
      <c r="AG54" s="93"/>
      <c r="AH54" s="50"/>
      <c r="AI54" s="50"/>
      <c r="AJ54" s="51"/>
    </row>
    <row r="55" spans="1:36" ht="14.25" customHeight="1" x14ac:dyDescent="0.3">
      <c r="A55" s="309"/>
      <c r="B55" s="305" t="s">
        <v>103</v>
      </c>
      <c r="C55" s="52">
        <f>IF($D55="","",1)</f>
        <v>1</v>
      </c>
      <c r="D55" s="53" t="s">
        <v>304</v>
      </c>
      <c r="E55" s="54" t="s">
        <v>105</v>
      </c>
      <c r="F55" s="134" t="b">
        <v>1</v>
      </c>
      <c r="G55" s="57">
        <v>0</v>
      </c>
      <c r="H55" s="57">
        <v>0</v>
      </c>
      <c r="I55" s="57">
        <v>0</v>
      </c>
      <c r="J55" s="58">
        <f t="shared" ref="J55:J61" si="93">IF(G55="","",G55+(H55+I55)/2)</f>
        <v>0</v>
      </c>
      <c r="K55" s="59">
        <v>4</v>
      </c>
      <c r="L55" s="60"/>
      <c r="M55" s="52">
        <f>IF($D55="","",1)</f>
        <v>1</v>
      </c>
      <c r="N55" s="135"/>
      <c r="O55" s="135"/>
      <c r="P55" s="57"/>
      <c r="Q55" s="136"/>
      <c r="R55" s="57"/>
      <c r="S55" s="57"/>
      <c r="T55" s="142"/>
      <c r="U55" s="142"/>
      <c r="V55" s="136"/>
      <c r="W55" s="52">
        <f>IF($D55="","",1)</f>
        <v>1</v>
      </c>
      <c r="X55" s="61" t="str">
        <f t="shared" ref="X55:Y55" si="94">IF($F55=TRUE,D55,"")</f>
        <v>EEM301</v>
      </c>
      <c r="Y55" s="62" t="str">
        <f t="shared" si="94"/>
        <v>Staj I</v>
      </c>
      <c r="Z55" s="57">
        <f t="shared" ref="Z55:AB55" si="95">IF($F55=TRUE,G55,"")</f>
        <v>0</v>
      </c>
      <c r="AA55" s="57">
        <f t="shared" si="95"/>
        <v>0</v>
      </c>
      <c r="AB55" s="57">
        <f t="shared" si="95"/>
        <v>0</v>
      </c>
      <c r="AC55" s="58">
        <f t="shared" ref="AC55:AC56" si="96">IF(Z55="","",Z55+(AA55+AB55)/2)</f>
        <v>0</v>
      </c>
      <c r="AD55" s="59">
        <f t="shared" ref="AD55:AD56" si="97">IF($F55=TRUE,K55,"")</f>
        <v>4</v>
      </c>
      <c r="AE55" s="60"/>
      <c r="AF55" s="63"/>
      <c r="AG55" s="64">
        <f t="shared" ref="AG55:AG64" si="98">IF(OR(AND(E55&lt;&gt;"",O55="",Y55=""),AND(E55&lt;&gt;"",O55&lt;&gt;"",Y55&lt;&gt;"")),1,0)</f>
        <v>0</v>
      </c>
      <c r="AH55" s="65">
        <f t="shared" ref="AH55:AH64" si="99">IF(O55="",0,K55)</f>
        <v>0</v>
      </c>
      <c r="AI55" s="66">
        <f t="shared" ref="AI55:AI64" si="100">IF(Y55="",0,AD55)</f>
        <v>4</v>
      </c>
      <c r="AJ55" s="9"/>
    </row>
    <row r="56" spans="1:36" ht="14.25" customHeight="1" x14ac:dyDescent="0.3">
      <c r="A56" s="309"/>
      <c r="B56" s="306"/>
      <c r="C56" s="52">
        <f t="shared" ref="C56:C62" si="101">IF($D56="","",MAX(C$55:C55)+1)</f>
        <v>2</v>
      </c>
      <c r="D56" s="53" t="s">
        <v>305</v>
      </c>
      <c r="E56" s="54" t="s">
        <v>306</v>
      </c>
      <c r="F56" s="134" t="b">
        <v>1</v>
      </c>
      <c r="G56" s="57">
        <v>3</v>
      </c>
      <c r="H56" s="57">
        <v>0</v>
      </c>
      <c r="I56" s="57">
        <v>0</v>
      </c>
      <c r="J56" s="58">
        <f t="shared" si="93"/>
        <v>3</v>
      </c>
      <c r="K56" s="59">
        <v>5</v>
      </c>
      <c r="L56" s="60"/>
      <c r="M56" s="52">
        <f t="shared" ref="M56:M62" si="102">IF($D56="","",MAX(M$55:M55)+1)</f>
        <v>2</v>
      </c>
      <c r="N56" s="135"/>
      <c r="O56" s="135"/>
      <c r="P56" s="57"/>
      <c r="Q56" s="136"/>
      <c r="R56" s="57"/>
      <c r="S56" s="57"/>
      <c r="T56" s="142"/>
      <c r="U56" s="136"/>
      <c r="V56" s="146"/>
      <c r="W56" s="52">
        <f t="shared" ref="W56:W62" si="103">IF($D56="","",MAX(W$55:W55)+1)</f>
        <v>2</v>
      </c>
      <c r="X56" s="61" t="str">
        <f t="shared" ref="X56:Y56" si="104">IF($F56=TRUE,D56,"")</f>
        <v>EEM303</v>
      </c>
      <c r="Y56" s="62" t="str">
        <f t="shared" si="104"/>
        <v>Otomatik Kontrol I</v>
      </c>
      <c r="Z56" s="57">
        <f t="shared" ref="Z56:AB56" si="105">IF($F56=TRUE,G56,"")</f>
        <v>3</v>
      </c>
      <c r="AA56" s="57">
        <f t="shared" si="105"/>
        <v>0</v>
      </c>
      <c r="AB56" s="57">
        <f t="shared" si="105"/>
        <v>0</v>
      </c>
      <c r="AC56" s="58">
        <f t="shared" si="96"/>
        <v>3</v>
      </c>
      <c r="AD56" s="59">
        <f t="shared" si="97"/>
        <v>5</v>
      </c>
      <c r="AE56" s="60"/>
      <c r="AF56" s="63"/>
      <c r="AG56" s="64">
        <f t="shared" si="98"/>
        <v>0</v>
      </c>
      <c r="AH56" s="65">
        <f t="shared" si="99"/>
        <v>0</v>
      </c>
      <c r="AI56" s="66">
        <f t="shared" si="100"/>
        <v>5</v>
      </c>
      <c r="AJ56" s="9"/>
    </row>
    <row r="57" spans="1:36" ht="14.25" customHeight="1" x14ac:dyDescent="0.3">
      <c r="A57" s="309"/>
      <c r="B57" s="306"/>
      <c r="C57" s="52">
        <f t="shared" si="101"/>
        <v>3</v>
      </c>
      <c r="D57" s="53" t="s">
        <v>307</v>
      </c>
      <c r="E57" s="54" t="s">
        <v>308</v>
      </c>
      <c r="F57" s="134" t="b">
        <v>1</v>
      </c>
      <c r="G57" s="57">
        <v>2</v>
      </c>
      <c r="H57" s="57">
        <v>0</v>
      </c>
      <c r="I57" s="57">
        <v>0</v>
      </c>
      <c r="J57" s="58">
        <f t="shared" si="93"/>
        <v>2</v>
      </c>
      <c r="K57" s="57">
        <v>2</v>
      </c>
      <c r="L57" s="60"/>
      <c r="M57" s="52">
        <f t="shared" si="102"/>
        <v>3</v>
      </c>
      <c r="N57" s="135" t="s">
        <v>112</v>
      </c>
      <c r="O57" s="135" t="s">
        <v>309</v>
      </c>
      <c r="P57" s="57"/>
      <c r="Q57" s="136">
        <v>2</v>
      </c>
      <c r="R57" s="57">
        <v>0</v>
      </c>
      <c r="S57" s="57">
        <v>0</v>
      </c>
      <c r="T57" s="136">
        <v>2</v>
      </c>
      <c r="U57" s="136">
        <v>3</v>
      </c>
      <c r="V57" s="147"/>
      <c r="W57" s="52">
        <f t="shared" si="103"/>
        <v>3</v>
      </c>
      <c r="X57" s="61"/>
      <c r="Y57" s="62"/>
      <c r="Z57" s="57"/>
      <c r="AA57" s="57"/>
      <c r="AB57" s="57"/>
      <c r="AC57" s="58"/>
      <c r="AD57" s="59"/>
      <c r="AE57" s="60"/>
      <c r="AF57" s="63"/>
      <c r="AG57" s="64">
        <f t="shared" si="98"/>
        <v>0</v>
      </c>
      <c r="AH57" s="65">
        <f t="shared" si="99"/>
        <v>2</v>
      </c>
      <c r="AI57" s="66">
        <f t="shared" si="100"/>
        <v>0</v>
      </c>
      <c r="AJ57" s="9"/>
    </row>
    <row r="58" spans="1:36" ht="14.25" customHeight="1" x14ac:dyDescent="0.3">
      <c r="A58" s="309"/>
      <c r="B58" s="306"/>
      <c r="C58" s="52">
        <f t="shared" si="101"/>
        <v>4</v>
      </c>
      <c r="D58" s="53" t="s">
        <v>310</v>
      </c>
      <c r="E58" s="54" t="s">
        <v>311</v>
      </c>
      <c r="F58" s="134" t="b">
        <v>1</v>
      </c>
      <c r="G58" s="57">
        <v>3</v>
      </c>
      <c r="H58" s="57">
        <v>0</v>
      </c>
      <c r="I58" s="57">
        <v>0</v>
      </c>
      <c r="J58" s="58">
        <f t="shared" si="93"/>
        <v>3</v>
      </c>
      <c r="K58" s="59">
        <v>5</v>
      </c>
      <c r="L58" s="60"/>
      <c r="M58" s="52">
        <f t="shared" si="102"/>
        <v>4</v>
      </c>
      <c r="N58" s="135"/>
      <c r="O58" s="135"/>
      <c r="P58" s="57"/>
      <c r="Q58" s="136"/>
      <c r="R58" s="57"/>
      <c r="S58" s="57"/>
      <c r="T58" s="136"/>
      <c r="U58" s="136"/>
      <c r="V58" s="147"/>
      <c r="W58" s="52">
        <f t="shared" si="103"/>
        <v>4</v>
      </c>
      <c r="X58" s="61" t="str">
        <f t="shared" ref="X58:Y58" si="106">IF($F58=TRUE,D58,"")</f>
        <v>EEM307</v>
      </c>
      <c r="Y58" s="62" t="str">
        <f t="shared" si="106"/>
        <v>Haberleşme I</v>
      </c>
      <c r="Z58" s="57">
        <f t="shared" ref="Z58:AB58" si="107">IF($F58=TRUE,G58,"")</f>
        <v>3</v>
      </c>
      <c r="AA58" s="57">
        <f t="shared" si="107"/>
        <v>0</v>
      </c>
      <c r="AB58" s="57">
        <f t="shared" si="107"/>
        <v>0</v>
      </c>
      <c r="AC58" s="58">
        <f t="shared" ref="AC58:AC60" si="108">IF(Z58="","",Z58+(AA58+AB58)/2)</f>
        <v>3</v>
      </c>
      <c r="AD58" s="59">
        <f t="shared" ref="AD58:AD59" si="109">IF($F58=TRUE,K58,"")</f>
        <v>5</v>
      </c>
      <c r="AE58" s="60"/>
      <c r="AF58" s="63"/>
      <c r="AG58" s="64">
        <f t="shared" si="98"/>
        <v>0</v>
      </c>
      <c r="AH58" s="65">
        <f t="shared" si="99"/>
        <v>0</v>
      </c>
      <c r="AI58" s="66">
        <f t="shared" si="100"/>
        <v>5</v>
      </c>
      <c r="AJ58" s="9"/>
    </row>
    <row r="59" spans="1:36" ht="14.25" customHeight="1" x14ac:dyDescent="0.3">
      <c r="A59" s="309"/>
      <c r="B59" s="306"/>
      <c r="C59" s="52">
        <f t="shared" si="101"/>
        <v>5</v>
      </c>
      <c r="D59" s="53" t="s">
        <v>312</v>
      </c>
      <c r="E59" s="54" t="s">
        <v>313</v>
      </c>
      <c r="F59" s="134" t="b">
        <v>1</v>
      </c>
      <c r="G59" s="57">
        <v>3</v>
      </c>
      <c r="H59" s="57">
        <v>0</v>
      </c>
      <c r="I59" s="57">
        <v>2</v>
      </c>
      <c r="J59" s="58">
        <f t="shared" si="93"/>
        <v>4</v>
      </c>
      <c r="K59" s="59">
        <v>6</v>
      </c>
      <c r="L59" s="60"/>
      <c r="M59" s="52">
        <f t="shared" si="102"/>
        <v>5</v>
      </c>
      <c r="N59" s="135"/>
      <c r="O59" s="135"/>
      <c r="P59" s="57"/>
      <c r="Q59" s="136"/>
      <c r="R59" s="57"/>
      <c r="S59" s="57"/>
      <c r="T59" s="136"/>
      <c r="U59" s="136"/>
      <c r="V59" s="147"/>
      <c r="W59" s="52">
        <f t="shared" si="103"/>
        <v>5</v>
      </c>
      <c r="X59" s="61" t="str">
        <f t="shared" ref="X59:Y59" si="110">IF($F59=TRUE,D59,"")</f>
        <v>EEM309</v>
      </c>
      <c r="Y59" s="62" t="str">
        <f t="shared" si="110"/>
        <v>Elektrik Makineleri I</v>
      </c>
      <c r="Z59" s="57">
        <f t="shared" ref="Z59:AB59" si="111">IF($F59=TRUE,G59,"")</f>
        <v>3</v>
      </c>
      <c r="AA59" s="57">
        <f t="shared" si="111"/>
        <v>0</v>
      </c>
      <c r="AB59" s="57">
        <f t="shared" si="111"/>
        <v>2</v>
      </c>
      <c r="AC59" s="58">
        <f t="shared" si="108"/>
        <v>4</v>
      </c>
      <c r="AD59" s="59">
        <f t="shared" si="109"/>
        <v>6</v>
      </c>
      <c r="AE59" s="60"/>
      <c r="AF59" s="63"/>
      <c r="AG59" s="64">
        <f t="shared" si="98"/>
        <v>0</v>
      </c>
      <c r="AH59" s="65">
        <f t="shared" si="99"/>
        <v>0</v>
      </c>
      <c r="AI59" s="66">
        <f t="shared" si="100"/>
        <v>6</v>
      </c>
      <c r="AJ59" s="9"/>
    </row>
    <row r="60" spans="1:36" ht="14.25" customHeight="1" x14ac:dyDescent="0.3">
      <c r="A60" s="309"/>
      <c r="B60" s="306"/>
      <c r="C60" s="52">
        <f t="shared" si="101"/>
        <v>6</v>
      </c>
      <c r="D60" s="53" t="s">
        <v>314</v>
      </c>
      <c r="E60" s="54" t="s">
        <v>190</v>
      </c>
      <c r="F60" s="134" t="b">
        <v>1</v>
      </c>
      <c r="G60" s="57">
        <v>3</v>
      </c>
      <c r="H60" s="57">
        <v>0</v>
      </c>
      <c r="I60" s="57">
        <v>0</v>
      </c>
      <c r="J60" s="58">
        <f t="shared" si="93"/>
        <v>3</v>
      </c>
      <c r="K60" s="59">
        <v>4</v>
      </c>
      <c r="L60" s="60"/>
      <c r="M60" s="52">
        <f t="shared" si="102"/>
        <v>6</v>
      </c>
      <c r="N60" s="135"/>
      <c r="O60" s="135"/>
      <c r="P60" s="57"/>
      <c r="Q60" s="136"/>
      <c r="R60" s="57"/>
      <c r="S60" s="57"/>
      <c r="T60" s="136"/>
      <c r="U60" s="136"/>
      <c r="V60" s="147"/>
      <c r="W60" s="52">
        <f t="shared" si="103"/>
        <v>6</v>
      </c>
      <c r="X60" s="148" t="s">
        <v>314</v>
      </c>
      <c r="Y60" s="149" t="s">
        <v>190</v>
      </c>
      <c r="Z60" s="150">
        <v>3</v>
      </c>
      <c r="AA60" s="150">
        <v>0</v>
      </c>
      <c r="AB60" s="150">
        <v>0</v>
      </c>
      <c r="AC60" s="151">
        <f t="shared" si="108"/>
        <v>3</v>
      </c>
      <c r="AD60" s="152">
        <v>4</v>
      </c>
      <c r="AE60" s="153"/>
      <c r="AF60" s="63"/>
      <c r="AG60" s="64">
        <f t="shared" si="98"/>
        <v>0</v>
      </c>
      <c r="AH60" s="65">
        <f t="shared" si="99"/>
        <v>0</v>
      </c>
      <c r="AI60" s="66">
        <f t="shared" si="100"/>
        <v>4</v>
      </c>
      <c r="AJ60" s="9"/>
    </row>
    <row r="61" spans="1:36" ht="14.25" customHeight="1" x14ac:dyDescent="0.3">
      <c r="A61" s="309"/>
      <c r="B61" s="306"/>
      <c r="C61" s="52">
        <f t="shared" si="101"/>
        <v>7</v>
      </c>
      <c r="D61" s="53" t="s">
        <v>97</v>
      </c>
      <c r="E61" s="54" t="s">
        <v>98</v>
      </c>
      <c r="F61" s="134" t="b">
        <v>1</v>
      </c>
      <c r="G61" s="57">
        <v>3</v>
      </c>
      <c r="H61" s="57">
        <v>0</v>
      </c>
      <c r="I61" s="57">
        <v>0</v>
      </c>
      <c r="J61" s="58">
        <f t="shared" si="93"/>
        <v>3</v>
      </c>
      <c r="K61" s="59">
        <v>4</v>
      </c>
      <c r="L61" s="60"/>
      <c r="M61" s="52">
        <f t="shared" si="102"/>
        <v>7</v>
      </c>
      <c r="N61" s="135" t="s">
        <v>97</v>
      </c>
      <c r="O61" s="135" t="s">
        <v>98</v>
      </c>
      <c r="P61" s="57"/>
      <c r="Q61" s="136">
        <v>3</v>
      </c>
      <c r="R61" s="57">
        <v>0</v>
      </c>
      <c r="S61" s="57">
        <v>0</v>
      </c>
      <c r="T61" s="136">
        <v>3</v>
      </c>
      <c r="U61" s="136">
        <v>4</v>
      </c>
      <c r="V61" s="154"/>
      <c r="W61" s="52">
        <f t="shared" si="103"/>
        <v>7</v>
      </c>
      <c r="X61" s="61"/>
      <c r="Y61" s="62"/>
      <c r="Z61" s="57"/>
      <c r="AA61" s="57"/>
      <c r="AB61" s="57"/>
      <c r="AC61" s="58"/>
      <c r="AD61" s="59"/>
      <c r="AE61" s="60"/>
      <c r="AF61" s="63"/>
      <c r="AG61" s="64">
        <f t="shared" si="98"/>
        <v>0</v>
      </c>
      <c r="AH61" s="65">
        <f t="shared" si="99"/>
        <v>4</v>
      </c>
      <c r="AI61" s="66">
        <f t="shared" si="100"/>
        <v>0</v>
      </c>
      <c r="AJ61" s="9"/>
    </row>
    <row r="62" spans="1:36" ht="14.25" customHeight="1" x14ac:dyDescent="0.3">
      <c r="A62" s="309"/>
      <c r="B62" s="306"/>
      <c r="C62" s="52">
        <f t="shared" si="101"/>
        <v>8</v>
      </c>
      <c r="D62" s="53" t="s">
        <v>315</v>
      </c>
      <c r="E62" s="54" t="s">
        <v>316</v>
      </c>
      <c r="F62" s="134" t="b">
        <v>0</v>
      </c>
      <c r="G62" s="57">
        <v>2</v>
      </c>
      <c r="H62" s="57">
        <v>0</v>
      </c>
      <c r="I62" s="57">
        <v>0</v>
      </c>
      <c r="J62" s="58">
        <v>2</v>
      </c>
      <c r="K62" s="59">
        <v>2</v>
      </c>
      <c r="L62" s="60"/>
      <c r="M62" s="52">
        <f t="shared" si="102"/>
        <v>8</v>
      </c>
      <c r="N62" s="155" t="s">
        <v>315</v>
      </c>
      <c r="O62" s="155" t="s">
        <v>316</v>
      </c>
      <c r="P62" s="156"/>
      <c r="Q62" s="157">
        <v>2</v>
      </c>
      <c r="R62" s="158">
        <v>0</v>
      </c>
      <c r="S62" s="158">
        <v>0</v>
      </c>
      <c r="T62" s="157">
        <v>2</v>
      </c>
      <c r="U62" s="157">
        <v>2</v>
      </c>
      <c r="V62" s="159"/>
      <c r="W62" s="160">
        <f t="shared" si="103"/>
        <v>8</v>
      </c>
      <c r="X62" s="61" t="str">
        <f t="shared" ref="X62:Y62" si="112">IF($F62=TRUE,D62,"")</f>
        <v/>
      </c>
      <c r="Y62" s="62" t="str">
        <f t="shared" si="112"/>
        <v/>
      </c>
      <c r="Z62" s="57" t="str">
        <f t="shared" ref="Z62:AB62" si="113">IF($F62=TRUE,G62,"")</f>
        <v/>
      </c>
      <c r="AA62" s="57" t="str">
        <f t="shared" si="113"/>
        <v/>
      </c>
      <c r="AB62" s="57" t="str">
        <f t="shared" si="113"/>
        <v/>
      </c>
      <c r="AC62" s="58" t="str">
        <f>IF(Z62="","",Z62+(AA62+AB62)/2)</f>
        <v/>
      </c>
      <c r="AD62" s="59" t="str">
        <f>IF($F62=TRUE,K62,"")</f>
        <v/>
      </c>
      <c r="AE62" s="60"/>
      <c r="AF62" s="63"/>
      <c r="AG62" s="64">
        <f t="shared" si="98"/>
        <v>0</v>
      </c>
      <c r="AH62" s="65">
        <f t="shared" si="99"/>
        <v>2</v>
      </c>
      <c r="AI62" s="66">
        <f t="shared" si="100"/>
        <v>0</v>
      </c>
      <c r="AJ62" s="9"/>
    </row>
    <row r="63" spans="1:36" ht="14.25" customHeight="1" x14ac:dyDescent="0.3">
      <c r="A63" s="309"/>
      <c r="B63" s="306"/>
      <c r="C63" s="145">
        <v>9</v>
      </c>
      <c r="D63" s="53"/>
      <c r="E63" s="54"/>
      <c r="F63" s="134"/>
      <c r="G63" s="56"/>
      <c r="H63" s="57"/>
      <c r="I63" s="57"/>
      <c r="J63" s="58"/>
      <c r="K63" s="59"/>
      <c r="L63" s="60"/>
      <c r="M63" s="145">
        <v>9</v>
      </c>
      <c r="N63" s="135"/>
      <c r="O63" s="135"/>
      <c r="P63" s="56"/>
      <c r="Q63" s="136"/>
      <c r="R63" s="139"/>
      <c r="S63" s="139"/>
      <c r="T63" s="136"/>
      <c r="U63" s="140"/>
      <c r="V63" s="159"/>
      <c r="W63" s="161">
        <v>9</v>
      </c>
      <c r="X63" s="61"/>
      <c r="Y63" s="141"/>
      <c r="Z63" s="56"/>
      <c r="AA63" s="57"/>
      <c r="AB63" s="57"/>
      <c r="AC63" s="58"/>
      <c r="AD63" s="59"/>
      <c r="AE63" s="60"/>
      <c r="AF63" s="63"/>
      <c r="AG63" s="64">
        <f t="shared" si="98"/>
        <v>0</v>
      </c>
      <c r="AH63" s="65">
        <f t="shared" si="99"/>
        <v>0</v>
      </c>
      <c r="AI63" s="66">
        <f t="shared" si="100"/>
        <v>0</v>
      </c>
      <c r="AJ63" s="9"/>
    </row>
    <row r="64" spans="1:36" ht="14.25" customHeight="1" x14ac:dyDescent="0.3">
      <c r="A64" s="309"/>
      <c r="B64" s="306"/>
      <c r="C64" s="145"/>
      <c r="D64" s="53"/>
      <c r="E64" s="54"/>
      <c r="F64" s="134"/>
      <c r="G64" s="56"/>
      <c r="H64" s="57"/>
      <c r="I64" s="57"/>
      <c r="J64" s="58"/>
      <c r="K64" s="59"/>
      <c r="L64" s="60"/>
      <c r="M64" s="145"/>
      <c r="N64" s="61"/>
      <c r="O64" s="62"/>
      <c r="P64" s="57"/>
      <c r="Q64" s="139"/>
      <c r="R64" s="139"/>
      <c r="S64" s="139"/>
      <c r="T64" s="162"/>
      <c r="U64" s="163"/>
      <c r="V64" s="159"/>
      <c r="W64" s="161"/>
      <c r="X64" s="61"/>
      <c r="Y64" s="141"/>
      <c r="Z64" s="56"/>
      <c r="AA64" s="57"/>
      <c r="AB64" s="57"/>
      <c r="AC64" s="58"/>
      <c r="AD64" s="59"/>
      <c r="AE64" s="60"/>
      <c r="AF64" s="63"/>
      <c r="AG64" s="64">
        <f t="shared" si="98"/>
        <v>0</v>
      </c>
      <c r="AH64" s="65">
        <f t="shared" si="99"/>
        <v>0</v>
      </c>
      <c r="AI64" s="66">
        <f t="shared" si="100"/>
        <v>0</v>
      </c>
      <c r="AJ64" s="9"/>
    </row>
    <row r="65" spans="1:36" ht="14.25" customHeight="1" x14ac:dyDescent="0.3">
      <c r="A65" s="309"/>
      <c r="B65" s="306"/>
      <c r="C65" s="72"/>
      <c r="D65" s="73"/>
      <c r="E65" s="303" t="s">
        <v>40</v>
      </c>
      <c r="F65" s="304"/>
      <c r="G65" s="74">
        <f t="shared" ref="G65:K65" si="114">+SUM(G55:G62)</f>
        <v>19</v>
      </c>
      <c r="H65" s="75">
        <f t="shared" si="114"/>
        <v>0</v>
      </c>
      <c r="I65" s="75">
        <f t="shared" si="114"/>
        <v>2</v>
      </c>
      <c r="J65" s="75">
        <f t="shared" si="114"/>
        <v>20</v>
      </c>
      <c r="K65" s="76">
        <f t="shared" si="114"/>
        <v>32</v>
      </c>
      <c r="L65" s="77"/>
      <c r="M65" s="72"/>
      <c r="N65" s="73"/>
      <c r="O65" s="78" t="s">
        <v>40</v>
      </c>
      <c r="P65" s="74"/>
      <c r="Q65" s="74">
        <f t="shared" ref="Q65:U65" si="115">+SUM(Q55:Q64)</f>
        <v>7</v>
      </c>
      <c r="R65" s="75">
        <f t="shared" si="115"/>
        <v>0</v>
      </c>
      <c r="S65" s="75">
        <f t="shared" si="115"/>
        <v>0</v>
      </c>
      <c r="T65" s="75">
        <f t="shared" si="115"/>
        <v>7</v>
      </c>
      <c r="U65" s="76">
        <f t="shared" si="115"/>
        <v>9</v>
      </c>
      <c r="V65" s="164"/>
      <c r="W65" s="72"/>
      <c r="X65" s="73"/>
      <c r="Y65" s="78" t="s">
        <v>40</v>
      </c>
      <c r="Z65" s="74">
        <f t="shared" ref="Z65:AD65" si="116">+SUM(Z55:Z64)</f>
        <v>12</v>
      </c>
      <c r="AA65" s="75">
        <f t="shared" si="116"/>
        <v>0</v>
      </c>
      <c r="AB65" s="75">
        <f t="shared" si="116"/>
        <v>2</v>
      </c>
      <c r="AC65" s="75">
        <f t="shared" si="116"/>
        <v>13</v>
      </c>
      <c r="AD65" s="76">
        <f t="shared" si="116"/>
        <v>24</v>
      </c>
      <c r="AE65" s="77"/>
      <c r="AF65" s="40"/>
      <c r="AG65" s="79"/>
      <c r="AH65" s="40"/>
      <c r="AI65" s="40"/>
      <c r="AJ65" s="9"/>
    </row>
    <row r="66" spans="1:36" ht="14.25" customHeight="1" x14ac:dyDescent="0.3">
      <c r="A66" s="309"/>
      <c r="B66" s="307"/>
      <c r="C66" s="80"/>
      <c r="D66" s="81"/>
      <c r="E66" s="301" t="s">
        <v>41</v>
      </c>
      <c r="F66" s="302"/>
      <c r="G66" s="90">
        <f t="shared" ref="G66:K66" si="117">G65+G53</f>
        <v>93</v>
      </c>
      <c r="H66" s="90">
        <f t="shared" si="117"/>
        <v>6</v>
      </c>
      <c r="I66" s="90">
        <f t="shared" si="117"/>
        <v>14</v>
      </c>
      <c r="J66" s="90">
        <f t="shared" si="117"/>
        <v>103</v>
      </c>
      <c r="K66" s="91">
        <f t="shared" si="117"/>
        <v>152</v>
      </c>
      <c r="L66" s="92"/>
      <c r="M66" s="80"/>
      <c r="N66" s="81"/>
      <c r="O66" s="94" t="s">
        <v>101</v>
      </c>
      <c r="P66" s="89"/>
      <c r="Q66" s="90">
        <f t="shared" ref="Q66:U66" si="118">Q65+Q53</f>
        <v>44</v>
      </c>
      <c r="R66" s="90">
        <f t="shared" si="118"/>
        <v>4</v>
      </c>
      <c r="S66" s="90">
        <f t="shared" si="118"/>
        <v>6</v>
      </c>
      <c r="T66" s="90">
        <f t="shared" si="118"/>
        <v>49</v>
      </c>
      <c r="U66" s="91">
        <f t="shared" si="118"/>
        <v>64</v>
      </c>
      <c r="V66" s="85"/>
      <c r="W66" s="80"/>
      <c r="X66" s="81"/>
      <c r="Y66" s="94" t="s">
        <v>101</v>
      </c>
      <c r="Z66" s="90">
        <f t="shared" ref="Z66:AD66" si="119">Z65+Z53</f>
        <v>49</v>
      </c>
      <c r="AA66" s="90">
        <f t="shared" si="119"/>
        <v>2</v>
      </c>
      <c r="AB66" s="90">
        <f t="shared" si="119"/>
        <v>8</v>
      </c>
      <c r="AC66" s="90">
        <f t="shared" si="119"/>
        <v>54</v>
      </c>
      <c r="AD66" s="91">
        <f t="shared" si="119"/>
        <v>89</v>
      </c>
      <c r="AE66" s="85"/>
      <c r="AF66" s="40"/>
      <c r="AG66" s="79"/>
      <c r="AH66" s="40"/>
      <c r="AI66" s="40"/>
      <c r="AJ66" s="9"/>
    </row>
    <row r="67" spans="1:36" ht="14.25" customHeight="1" x14ac:dyDescent="0.3">
      <c r="A67" s="309"/>
      <c r="B67" s="44">
        <v>6</v>
      </c>
      <c r="C67" s="45" t="s">
        <v>5</v>
      </c>
      <c r="D67" s="46" t="s">
        <v>6</v>
      </c>
      <c r="E67" s="46" t="s">
        <v>7</v>
      </c>
      <c r="F67" s="47" t="s">
        <v>15</v>
      </c>
      <c r="G67" s="45" t="s">
        <v>8</v>
      </c>
      <c r="H67" s="45" t="s">
        <v>9</v>
      </c>
      <c r="I67" s="45" t="s">
        <v>10</v>
      </c>
      <c r="J67" s="45" t="s">
        <v>11</v>
      </c>
      <c r="K67" s="45" t="s">
        <v>3</v>
      </c>
      <c r="L67" s="48"/>
      <c r="M67" s="45" t="s">
        <v>5</v>
      </c>
      <c r="N67" s="49" t="s">
        <v>6</v>
      </c>
      <c r="O67" s="49" t="s">
        <v>7</v>
      </c>
      <c r="P67" s="45"/>
      <c r="Q67" s="45" t="s">
        <v>8</v>
      </c>
      <c r="R67" s="45" t="s">
        <v>9</v>
      </c>
      <c r="S67" s="45" t="s">
        <v>10</v>
      </c>
      <c r="T67" s="45" t="s">
        <v>11</v>
      </c>
      <c r="U67" s="45" t="s">
        <v>3</v>
      </c>
      <c r="V67" s="48" t="s">
        <v>12</v>
      </c>
      <c r="W67" s="45" t="s">
        <v>5</v>
      </c>
      <c r="X67" s="49" t="s">
        <v>6</v>
      </c>
      <c r="Y67" s="49" t="s">
        <v>7</v>
      </c>
      <c r="Z67" s="45" t="s">
        <v>8</v>
      </c>
      <c r="AA67" s="45" t="s">
        <v>9</v>
      </c>
      <c r="AB67" s="45" t="s">
        <v>10</v>
      </c>
      <c r="AC67" s="45" t="s">
        <v>11</v>
      </c>
      <c r="AD67" s="45" t="s">
        <v>3</v>
      </c>
      <c r="AE67" s="48" t="s">
        <v>12</v>
      </c>
      <c r="AF67" s="50"/>
      <c r="AG67" s="93"/>
      <c r="AH67" s="50"/>
      <c r="AI67" s="50"/>
      <c r="AJ67" s="51"/>
    </row>
    <row r="68" spans="1:36" ht="14.25" customHeight="1" x14ac:dyDescent="0.3">
      <c r="A68" s="309"/>
      <c r="B68" s="305" t="s">
        <v>120</v>
      </c>
      <c r="C68" s="52">
        <f>IF($D68="","",1)</f>
        <v>1</v>
      </c>
      <c r="D68" s="53" t="s">
        <v>317</v>
      </c>
      <c r="E68" s="54" t="s">
        <v>318</v>
      </c>
      <c r="F68" s="134" t="b">
        <v>1</v>
      </c>
      <c r="G68" s="57">
        <v>3</v>
      </c>
      <c r="H68" s="57">
        <v>0</v>
      </c>
      <c r="I68" s="57">
        <v>0</v>
      </c>
      <c r="J68" s="58">
        <f t="shared" ref="J68:J73" si="120">IF(G68="","",G68+(H68+I68)/2)</f>
        <v>3</v>
      </c>
      <c r="K68" s="59">
        <v>5</v>
      </c>
      <c r="L68" s="60"/>
      <c r="M68" s="52">
        <f>IF($D68="","",1)</f>
        <v>1</v>
      </c>
      <c r="N68" s="135"/>
      <c r="O68" s="135"/>
      <c r="P68" s="57"/>
      <c r="Q68" s="136"/>
      <c r="R68" s="57"/>
      <c r="S68" s="57"/>
      <c r="T68" s="142"/>
      <c r="U68" s="142"/>
      <c r="V68" s="146"/>
      <c r="W68" s="52">
        <f>IF($D68="","",1)</f>
        <v>1</v>
      </c>
      <c r="X68" s="61" t="s">
        <v>317</v>
      </c>
      <c r="Y68" s="62" t="s">
        <v>318</v>
      </c>
      <c r="Z68" s="57">
        <v>3</v>
      </c>
      <c r="AA68" s="57">
        <v>0</v>
      </c>
      <c r="AB68" s="57">
        <v>0</v>
      </c>
      <c r="AC68" s="58">
        <f t="shared" ref="AC68:AC69" si="121">IF(Z68="","",Z68+(AA68+AB68)/2)</f>
        <v>3</v>
      </c>
      <c r="AD68" s="59">
        <v>5</v>
      </c>
      <c r="AE68" s="60"/>
      <c r="AF68" s="63"/>
      <c r="AG68" s="64">
        <f t="shared" ref="AG68:AG76" si="122">IF(OR(AND(E68&lt;&gt;"",O68="",Y68=""),AND(E68&lt;&gt;"",O68&lt;&gt;"",Y68&lt;&gt;"")),1,0)</f>
        <v>0</v>
      </c>
      <c r="AH68" s="65">
        <f t="shared" ref="AH68:AH76" si="123">IF(O68="",0,K68)</f>
        <v>0</v>
      </c>
      <c r="AI68" s="66">
        <f t="shared" ref="AI68:AI76" si="124">IF(Y68="",0,AD68)</f>
        <v>5</v>
      </c>
      <c r="AJ68" s="9"/>
    </row>
    <row r="69" spans="1:36" ht="14.25" customHeight="1" x14ac:dyDescent="0.3">
      <c r="A69" s="309"/>
      <c r="B69" s="306"/>
      <c r="C69" s="52">
        <f t="shared" ref="C69:C73" si="125">IF($D69="","",MAX(C$68:C68)+1)</f>
        <v>2</v>
      </c>
      <c r="D69" s="53" t="s">
        <v>319</v>
      </c>
      <c r="E69" s="54" t="s">
        <v>320</v>
      </c>
      <c r="F69" s="134" t="b">
        <v>1</v>
      </c>
      <c r="G69" s="57">
        <v>3</v>
      </c>
      <c r="H69" s="57">
        <v>0</v>
      </c>
      <c r="I69" s="57">
        <v>2</v>
      </c>
      <c r="J69" s="58">
        <f t="shared" si="120"/>
        <v>4</v>
      </c>
      <c r="K69" s="59">
        <v>6</v>
      </c>
      <c r="L69" s="60"/>
      <c r="M69" s="52">
        <f t="shared" ref="M69:M73" si="126">IF($D69="","",MAX(M$68:M68)+1)</f>
        <v>2</v>
      </c>
      <c r="N69" s="135"/>
      <c r="O69" s="135"/>
      <c r="P69" s="57"/>
      <c r="Q69" s="136"/>
      <c r="R69" s="57"/>
      <c r="S69" s="57"/>
      <c r="T69" s="136"/>
      <c r="U69" s="136"/>
      <c r="V69" s="136"/>
      <c r="W69" s="52">
        <f t="shared" ref="W69:W73" si="127">IF($D69="","",MAX(W$68:W68)+1)</f>
        <v>2</v>
      </c>
      <c r="X69" s="61" t="s">
        <v>319</v>
      </c>
      <c r="Y69" s="62" t="s">
        <v>320</v>
      </c>
      <c r="Z69" s="57">
        <v>3</v>
      </c>
      <c r="AA69" s="57">
        <v>0</v>
      </c>
      <c r="AB69" s="57">
        <v>2</v>
      </c>
      <c r="AC69" s="58">
        <f t="shared" si="121"/>
        <v>4</v>
      </c>
      <c r="AD69" s="59">
        <v>6</v>
      </c>
      <c r="AE69" s="60"/>
      <c r="AF69" s="63"/>
      <c r="AG69" s="64">
        <f t="shared" si="122"/>
        <v>0</v>
      </c>
      <c r="AH69" s="65">
        <f t="shared" si="123"/>
        <v>0</v>
      </c>
      <c r="AI69" s="66">
        <f t="shared" si="124"/>
        <v>6</v>
      </c>
      <c r="AJ69" s="9"/>
    </row>
    <row r="70" spans="1:36" ht="14.25" customHeight="1" x14ac:dyDescent="0.3">
      <c r="A70" s="309"/>
      <c r="B70" s="306"/>
      <c r="C70" s="52">
        <f t="shared" si="125"/>
        <v>3</v>
      </c>
      <c r="D70" s="53" t="s">
        <v>321</v>
      </c>
      <c r="E70" s="54" t="s">
        <v>322</v>
      </c>
      <c r="F70" s="134" t="b">
        <v>1</v>
      </c>
      <c r="G70" s="57">
        <v>2</v>
      </c>
      <c r="H70" s="57">
        <v>0</v>
      </c>
      <c r="I70" s="57">
        <v>0</v>
      </c>
      <c r="J70" s="58">
        <f t="shared" si="120"/>
        <v>2</v>
      </c>
      <c r="K70" s="57">
        <v>2</v>
      </c>
      <c r="L70" s="60"/>
      <c r="M70" s="52">
        <f t="shared" si="126"/>
        <v>3</v>
      </c>
      <c r="N70" s="135" t="s">
        <v>323</v>
      </c>
      <c r="O70" s="135" t="s">
        <v>322</v>
      </c>
      <c r="P70" s="57"/>
      <c r="Q70" s="136">
        <v>2</v>
      </c>
      <c r="R70" s="139">
        <v>0</v>
      </c>
      <c r="S70" s="139">
        <v>0</v>
      </c>
      <c r="T70" s="136">
        <v>2</v>
      </c>
      <c r="U70" s="136">
        <v>3</v>
      </c>
      <c r="V70" s="146"/>
      <c r="W70" s="52">
        <f t="shared" si="127"/>
        <v>3</v>
      </c>
      <c r="X70" s="61"/>
      <c r="Y70" s="62"/>
      <c r="Z70" s="57"/>
      <c r="AA70" s="57"/>
      <c r="AB70" s="57"/>
      <c r="AC70" s="58"/>
      <c r="AD70" s="59"/>
      <c r="AE70" s="60"/>
      <c r="AF70" s="63"/>
      <c r="AG70" s="64">
        <f t="shared" si="122"/>
        <v>0</v>
      </c>
      <c r="AH70" s="65">
        <f t="shared" si="123"/>
        <v>2</v>
      </c>
      <c r="AI70" s="66">
        <f t="shared" si="124"/>
        <v>0</v>
      </c>
      <c r="AJ70" s="9"/>
    </row>
    <row r="71" spans="1:36" ht="14.25" customHeight="1" x14ac:dyDescent="0.3">
      <c r="A71" s="309"/>
      <c r="B71" s="306"/>
      <c r="C71" s="52">
        <f t="shared" si="125"/>
        <v>4</v>
      </c>
      <c r="D71" s="53" t="s">
        <v>324</v>
      </c>
      <c r="E71" s="54" t="s">
        <v>325</v>
      </c>
      <c r="F71" s="134" t="b">
        <v>1</v>
      </c>
      <c r="G71" s="57">
        <v>3</v>
      </c>
      <c r="H71" s="57">
        <v>0</v>
      </c>
      <c r="I71" s="57">
        <v>0</v>
      </c>
      <c r="J71" s="58">
        <f t="shared" si="120"/>
        <v>3</v>
      </c>
      <c r="K71" s="59">
        <v>3</v>
      </c>
      <c r="L71" s="60"/>
      <c r="M71" s="52">
        <f t="shared" si="126"/>
        <v>4</v>
      </c>
      <c r="N71" s="135" t="s">
        <v>324</v>
      </c>
      <c r="O71" s="135" t="s">
        <v>325</v>
      </c>
      <c r="P71" s="57"/>
      <c r="Q71" s="136">
        <v>3</v>
      </c>
      <c r="R71" s="57">
        <v>0</v>
      </c>
      <c r="S71" s="57">
        <v>0</v>
      </c>
      <c r="T71" s="136">
        <v>3</v>
      </c>
      <c r="U71" s="136">
        <v>3</v>
      </c>
      <c r="V71" s="146"/>
      <c r="W71" s="52">
        <f t="shared" si="127"/>
        <v>4</v>
      </c>
      <c r="X71" s="61"/>
      <c r="Y71" s="62"/>
      <c r="Z71" s="57"/>
      <c r="AA71" s="57"/>
      <c r="AB71" s="57"/>
      <c r="AC71" s="58"/>
      <c r="AD71" s="59"/>
      <c r="AE71" s="60"/>
      <c r="AF71" s="63"/>
      <c r="AG71" s="64">
        <f t="shared" si="122"/>
        <v>0</v>
      </c>
      <c r="AH71" s="65">
        <f t="shared" si="123"/>
        <v>3</v>
      </c>
      <c r="AI71" s="66">
        <f t="shared" si="124"/>
        <v>0</v>
      </c>
      <c r="AJ71" s="9"/>
    </row>
    <row r="72" spans="1:36" ht="14.25" customHeight="1" x14ac:dyDescent="0.3">
      <c r="A72" s="309"/>
      <c r="B72" s="306"/>
      <c r="C72" s="52">
        <f t="shared" si="125"/>
        <v>5</v>
      </c>
      <c r="D72" s="53" t="s">
        <v>326</v>
      </c>
      <c r="E72" s="54" t="s">
        <v>117</v>
      </c>
      <c r="F72" s="134" t="b">
        <v>1</v>
      </c>
      <c r="G72" s="57">
        <v>3</v>
      </c>
      <c r="H72" s="57">
        <v>0</v>
      </c>
      <c r="I72" s="57">
        <v>0</v>
      </c>
      <c r="J72" s="58">
        <f t="shared" si="120"/>
        <v>3</v>
      </c>
      <c r="K72" s="59">
        <v>4</v>
      </c>
      <c r="L72" s="60"/>
      <c r="M72" s="52">
        <f t="shared" si="126"/>
        <v>5</v>
      </c>
      <c r="N72" s="135"/>
      <c r="O72" s="135"/>
      <c r="P72" s="57"/>
      <c r="Q72" s="136"/>
      <c r="R72" s="139"/>
      <c r="S72" s="139"/>
      <c r="T72" s="136"/>
      <c r="U72" s="136"/>
      <c r="V72" s="146"/>
      <c r="W72" s="52">
        <f t="shared" si="127"/>
        <v>5</v>
      </c>
      <c r="X72" s="61" t="str">
        <f t="shared" ref="X72:Y72" si="128">IF($F72=TRUE,D72,"")</f>
        <v>EES352</v>
      </c>
      <c r="Y72" s="62" t="str">
        <f t="shared" si="128"/>
        <v>Bölüm Seçmeli Ders II</v>
      </c>
      <c r="Z72" s="57">
        <f t="shared" ref="Z72:AB72" si="129">IF($F72=TRUE,G72,"")</f>
        <v>3</v>
      </c>
      <c r="AA72" s="57">
        <f t="shared" si="129"/>
        <v>0</v>
      </c>
      <c r="AB72" s="57">
        <f t="shared" si="129"/>
        <v>0</v>
      </c>
      <c r="AC72" s="58">
        <f t="shared" ref="AC72:AC74" si="130">IF(Z72="","",Z72+(AA72+AB72)/2)</f>
        <v>3</v>
      </c>
      <c r="AD72" s="59">
        <f t="shared" ref="AD72:AD74" si="131">IF($F72=TRUE,K72,"")</f>
        <v>4</v>
      </c>
      <c r="AE72" s="60"/>
      <c r="AF72" s="63"/>
      <c r="AG72" s="64">
        <f t="shared" si="122"/>
        <v>0</v>
      </c>
      <c r="AH72" s="65">
        <f t="shared" si="123"/>
        <v>0</v>
      </c>
      <c r="AI72" s="66">
        <f t="shared" si="124"/>
        <v>4</v>
      </c>
      <c r="AJ72" s="9"/>
    </row>
    <row r="73" spans="1:36" ht="14.25" customHeight="1" x14ac:dyDescent="0.3">
      <c r="A73" s="309"/>
      <c r="B73" s="306"/>
      <c r="C73" s="52">
        <f t="shared" si="125"/>
        <v>6</v>
      </c>
      <c r="D73" s="53" t="s">
        <v>327</v>
      </c>
      <c r="E73" s="54" t="s">
        <v>130</v>
      </c>
      <c r="F73" s="134" t="b">
        <v>1</v>
      </c>
      <c r="G73" s="57">
        <v>3</v>
      </c>
      <c r="H73" s="57">
        <v>0</v>
      </c>
      <c r="I73" s="57">
        <v>2</v>
      </c>
      <c r="J73" s="58">
        <f t="shared" si="120"/>
        <v>4</v>
      </c>
      <c r="K73" s="59">
        <v>6</v>
      </c>
      <c r="L73" s="60"/>
      <c r="M73" s="52">
        <f t="shared" si="126"/>
        <v>6</v>
      </c>
      <c r="N73" s="135"/>
      <c r="O73" s="135"/>
      <c r="P73" s="57"/>
      <c r="Q73" s="136"/>
      <c r="R73" s="57"/>
      <c r="S73" s="57"/>
      <c r="T73" s="136"/>
      <c r="U73" s="136"/>
      <c r="V73" s="146"/>
      <c r="W73" s="52">
        <f t="shared" si="127"/>
        <v>6</v>
      </c>
      <c r="X73" s="61" t="str">
        <f t="shared" ref="X73:Y73" si="132">IF($F73=TRUE,D73,"")</f>
        <v>EES354</v>
      </c>
      <c r="Y73" s="62" t="str">
        <f t="shared" si="132"/>
        <v>Bölüm Seçmeli Ders III</v>
      </c>
      <c r="Z73" s="57">
        <f t="shared" ref="Z73:AB73" si="133">IF($F73=TRUE,G73,"")</f>
        <v>3</v>
      </c>
      <c r="AA73" s="57">
        <f t="shared" si="133"/>
        <v>0</v>
      </c>
      <c r="AB73" s="57">
        <f t="shared" si="133"/>
        <v>2</v>
      </c>
      <c r="AC73" s="58">
        <f t="shared" si="130"/>
        <v>4</v>
      </c>
      <c r="AD73" s="59">
        <f t="shared" si="131"/>
        <v>6</v>
      </c>
      <c r="AE73" s="60"/>
      <c r="AF73" s="63"/>
      <c r="AG73" s="64">
        <f t="shared" si="122"/>
        <v>0</v>
      </c>
      <c r="AH73" s="65">
        <f t="shared" si="123"/>
        <v>0</v>
      </c>
      <c r="AI73" s="66">
        <f t="shared" si="124"/>
        <v>6</v>
      </c>
      <c r="AJ73" s="9"/>
    </row>
    <row r="74" spans="1:36" ht="14.25" customHeight="1" x14ac:dyDescent="0.3">
      <c r="A74" s="309"/>
      <c r="B74" s="306"/>
      <c r="C74" s="52">
        <v>7</v>
      </c>
      <c r="D74" s="53" t="s">
        <v>328</v>
      </c>
      <c r="E74" s="54" t="s">
        <v>329</v>
      </c>
      <c r="F74" s="134" t="b">
        <v>0</v>
      </c>
      <c r="G74" s="57">
        <v>2</v>
      </c>
      <c r="H74" s="57">
        <v>0</v>
      </c>
      <c r="I74" s="57">
        <v>0</v>
      </c>
      <c r="J74" s="58">
        <v>2</v>
      </c>
      <c r="K74" s="59">
        <v>2</v>
      </c>
      <c r="L74" s="60"/>
      <c r="M74" s="52">
        <v>7</v>
      </c>
      <c r="N74" s="135" t="s">
        <v>328</v>
      </c>
      <c r="O74" s="135" t="s">
        <v>329</v>
      </c>
      <c r="P74" s="57"/>
      <c r="Q74" s="136">
        <v>2</v>
      </c>
      <c r="R74" s="57">
        <v>0</v>
      </c>
      <c r="S74" s="57">
        <v>0</v>
      </c>
      <c r="T74" s="136">
        <v>2</v>
      </c>
      <c r="U74" s="136">
        <v>2</v>
      </c>
      <c r="V74" s="146"/>
      <c r="W74" s="52">
        <v>7</v>
      </c>
      <c r="X74" s="61" t="str">
        <f t="shared" ref="X74:Y74" si="134">IF($F74=TRUE,D74,"")</f>
        <v/>
      </c>
      <c r="Y74" s="62" t="str">
        <f t="shared" si="134"/>
        <v/>
      </c>
      <c r="Z74" s="57" t="str">
        <f t="shared" ref="Z74:AB74" si="135">IF($F74=TRUE,G74,"")</f>
        <v/>
      </c>
      <c r="AA74" s="57" t="str">
        <f t="shared" si="135"/>
        <v/>
      </c>
      <c r="AB74" s="57" t="str">
        <f t="shared" si="135"/>
        <v/>
      </c>
      <c r="AC74" s="58" t="str">
        <f t="shared" si="130"/>
        <v/>
      </c>
      <c r="AD74" s="59" t="str">
        <f t="shared" si="131"/>
        <v/>
      </c>
      <c r="AE74" s="60"/>
      <c r="AF74" s="63"/>
      <c r="AG74" s="64">
        <f t="shared" si="122"/>
        <v>0</v>
      </c>
      <c r="AH74" s="65">
        <f t="shared" si="123"/>
        <v>2</v>
      </c>
      <c r="AI74" s="66">
        <f t="shared" si="124"/>
        <v>0</v>
      </c>
      <c r="AJ74" s="9"/>
    </row>
    <row r="75" spans="1:36" ht="14.25" customHeight="1" x14ac:dyDescent="0.3">
      <c r="A75" s="309"/>
      <c r="B75" s="306"/>
      <c r="C75" s="52">
        <v>8</v>
      </c>
      <c r="D75" s="53"/>
      <c r="E75" s="54"/>
      <c r="F75" s="134"/>
      <c r="G75" s="57"/>
      <c r="H75" s="57"/>
      <c r="I75" s="57"/>
      <c r="J75" s="58"/>
      <c r="K75" s="59"/>
      <c r="L75" s="60"/>
      <c r="M75" s="52">
        <v>8</v>
      </c>
      <c r="N75" s="135"/>
      <c r="O75" s="135"/>
      <c r="P75" s="57"/>
      <c r="Q75" s="136"/>
      <c r="R75" s="57"/>
      <c r="S75" s="57"/>
      <c r="T75" s="136"/>
      <c r="U75" s="136"/>
      <c r="V75" s="146"/>
      <c r="W75" s="52">
        <v>8</v>
      </c>
      <c r="X75" s="61"/>
      <c r="Y75" s="62"/>
      <c r="Z75" s="57"/>
      <c r="AA75" s="57"/>
      <c r="AB75" s="57"/>
      <c r="AC75" s="58"/>
      <c r="AD75" s="59"/>
      <c r="AE75" s="60"/>
      <c r="AF75" s="63"/>
      <c r="AG75" s="64">
        <f t="shared" si="122"/>
        <v>0</v>
      </c>
      <c r="AH75" s="65">
        <f t="shared" si="123"/>
        <v>0</v>
      </c>
      <c r="AI75" s="66">
        <f t="shared" si="124"/>
        <v>0</v>
      </c>
      <c r="AJ75" s="9"/>
    </row>
    <row r="76" spans="1:36" ht="14.25" customHeight="1" x14ac:dyDescent="0.3">
      <c r="A76" s="309"/>
      <c r="B76" s="306"/>
      <c r="C76" s="52"/>
      <c r="D76" s="53"/>
      <c r="E76" s="54"/>
      <c r="F76" s="134"/>
      <c r="G76" s="57"/>
      <c r="H76" s="57"/>
      <c r="I76" s="57"/>
      <c r="J76" s="58"/>
      <c r="K76" s="59"/>
      <c r="L76" s="60"/>
      <c r="M76" s="52"/>
      <c r="N76" s="61"/>
      <c r="O76" s="62"/>
      <c r="P76" s="57"/>
      <c r="Q76" s="57"/>
      <c r="R76" s="57"/>
      <c r="S76" s="57"/>
      <c r="T76" s="58"/>
      <c r="U76" s="59"/>
      <c r="V76" s="60"/>
      <c r="W76" s="52"/>
      <c r="X76" s="61"/>
      <c r="Y76" s="62"/>
      <c r="Z76" s="57"/>
      <c r="AA76" s="57"/>
      <c r="AB76" s="57"/>
      <c r="AC76" s="58"/>
      <c r="AD76" s="59"/>
      <c r="AE76" s="60"/>
      <c r="AF76" s="63"/>
      <c r="AG76" s="64">
        <f t="shared" si="122"/>
        <v>0</v>
      </c>
      <c r="AH76" s="65">
        <f t="shared" si="123"/>
        <v>0</v>
      </c>
      <c r="AI76" s="66">
        <f t="shared" si="124"/>
        <v>0</v>
      </c>
      <c r="AJ76" s="9"/>
    </row>
    <row r="77" spans="1:36" ht="14.25" customHeight="1" x14ac:dyDescent="0.3">
      <c r="A77" s="309"/>
      <c r="B77" s="306"/>
      <c r="C77" s="72"/>
      <c r="D77" s="73"/>
      <c r="E77" s="303" t="s">
        <v>40</v>
      </c>
      <c r="F77" s="304"/>
      <c r="G77" s="74">
        <f t="shared" ref="G77:K77" si="136">+SUM(G68:G76)</f>
        <v>19</v>
      </c>
      <c r="H77" s="75">
        <f t="shared" si="136"/>
        <v>0</v>
      </c>
      <c r="I77" s="75">
        <f t="shared" si="136"/>
        <v>4</v>
      </c>
      <c r="J77" s="75">
        <f t="shared" si="136"/>
        <v>21</v>
      </c>
      <c r="K77" s="76">
        <f t="shared" si="136"/>
        <v>28</v>
      </c>
      <c r="L77" s="77"/>
      <c r="M77" s="72"/>
      <c r="N77" s="73"/>
      <c r="O77" s="78" t="s">
        <v>40</v>
      </c>
      <c r="P77" s="74"/>
      <c r="Q77" s="74">
        <f t="shared" ref="Q77:U77" si="137">+SUM(Q68:Q76)</f>
        <v>7</v>
      </c>
      <c r="R77" s="75">
        <f t="shared" si="137"/>
        <v>0</v>
      </c>
      <c r="S77" s="75">
        <f t="shared" si="137"/>
        <v>0</v>
      </c>
      <c r="T77" s="75">
        <f t="shared" si="137"/>
        <v>7</v>
      </c>
      <c r="U77" s="76">
        <f t="shared" si="137"/>
        <v>8</v>
      </c>
      <c r="V77" s="77"/>
      <c r="W77" s="72"/>
      <c r="X77" s="73"/>
      <c r="Y77" s="78" t="s">
        <v>40</v>
      </c>
      <c r="Z77" s="74">
        <f t="shared" ref="Z77:AD77" si="138">+SUM(Z68:Z76)</f>
        <v>12</v>
      </c>
      <c r="AA77" s="75">
        <f t="shared" si="138"/>
        <v>0</v>
      </c>
      <c r="AB77" s="75">
        <f t="shared" si="138"/>
        <v>4</v>
      </c>
      <c r="AC77" s="75">
        <f t="shared" si="138"/>
        <v>14</v>
      </c>
      <c r="AD77" s="76">
        <f t="shared" si="138"/>
        <v>21</v>
      </c>
      <c r="AE77" s="77"/>
      <c r="AF77" s="40"/>
      <c r="AG77" s="79"/>
      <c r="AH77" s="40"/>
      <c r="AI77" s="40"/>
      <c r="AJ77" s="9"/>
    </row>
    <row r="78" spans="1:36" ht="14.25" customHeight="1" x14ac:dyDescent="0.3">
      <c r="A78" s="310"/>
      <c r="B78" s="307"/>
      <c r="C78" s="80"/>
      <c r="D78" s="81"/>
      <c r="E78" s="301" t="s">
        <v>41</v>
      </c>
      <c r="F78" s="302"/>
      <c r="G78" s="90">
        <f t="shared" ref="G78:K78" si="139">G77+G66</f>
        <v>112</v>
      </c>
      <c r="H78" s="90">
        <f t="shared" si="139"/>
        <v>6</v>
      </c>
      <c r="I78" s="90">
        <f t="shared" si="139"/>
        <v>18</v>
      </c>
      <c r="J78" s="90">
        <f t="shared" si="139"/>
        <v>124</v>
      </c>
      <c r="K78" s="91">
        <f t="shared" si="139"/>
        <v>180</v>
      </c>
      <c r="L78" s="92"/>
      <c r="M78" s="80"/>
      <c r="N78" s="81"/>
      <c r="O78" s="94" t="s">
        <v>101</v>
      </c>
      <c r="P78" s="89"/>
      <c r="Q78" s="90">
        <f t="shared" ref="Q78:U78" si="140">Q77+Q66</f>
        <v>51</v>
      </c>
      <c r="R78" s="90">
        <f t="shared" si="140"/>
        <v>4</v>
      </c>
      <c r="S78" s="90">
        <f t="shared" si="140"/>
        <v>6</v>
      </c>
      <c r="T78" s="90">
        <f t="shared" si="140"/>
        <v>56</v>
      </c>
      <c r="U78" s="91">
        <f t="shared" si="140"/>
        <v>72</v>
      </c>
      <c r="V78" s="85"/>
      <c r="W78" s="80"/>
      <c r="X78" s="81"/>
      <c r="Y78" s="94" t="s">
        <v>101</v>
      </c>
      <c r="Z78" s="90">
        <f t="shared" ref="Z78:AD78" si="141">Z77+Z66</f>
        <v>61</v>
      </c>
      <c r="AA78" s="90">
        <f t="shared" si="141"/>
        <v>2</v>
      </c>
      <c r="AB78" s="90">
        <f t="shared" si="141"/>
        <v>12</v>
      </c>
      <c r="AC78" s="90">
        <f t="shared" si="141"/>
        <v>68</v>
      </c>
      <c r="AD78" s="91">
        <f t="shared" si="141"/>
        <v>110</v>
      </c>
      <c r="AE78" s="85"/>
      <c r="AF78" s="40"/>
      <c r="AG78" s="79"/>
      <c r="AH78" s="40"/>
      <c r="AI78" s="40"/>
      <c r="AJ78" s="9"/>
    </row>
    <row r="79" spans="1:36" ht="14.25" customHeight="1" x14ac:dyDescent="0.3">
      <c r="A79" s="308" t="s">
        <v>138</v>
      </c>
      <c r="B79" s="44">
        <v>7</v>
      </c>
      <c r="C79" s="45" t="s">
        <v>5</v>
      </c>
      <c r="D79" s="46" t="s">
        <v>6</v>
      </c>
      <c r="E79" s="46" t="s">
        <v>7</v>
      </c>
      <c r="F79" s="47" t="s">
        <v>15</v>
      </c>
      <c r="G79" s="45" t="s">
        <v>8</v>
      </c>
      <c r="H79" s="45" t="s">
        <v>9</v>
      </c>
      <c r="I79" s="45" t="s">
        <v>10</v>
      </c>
      <c r="J79" s="45" t="s">
        <v>11</v>
      </c>
      <c r="K79" s="45" t="s">
        <v>3</v>
      </c>
      <c r="L79" s="48"/>
      <c r="M79" s="45" t="s">
        <v>5</v>
      </c>
      <c r="N79" s="49" t="s">
        <v>6</v>
      </c>
      <c r="O79" s="49" t="s">
        <v>7</v>
      </c>
      <c r="P79" s="45"/>
      <c r="Q79" s="45" t="s">
        <v>8</v>
      </c>
      <c r="R79" s="45" t="s">
        <v>9</v>
      </c>
      <c r="S79" s="45" t="s">
        <v>10</v>
      </c>
      <c r="T79" s="45" t="s">
        <v>11</v>
      </c>
      <c r="U79" s="45" t="s">
        <v>3</v>
      </c>
      <c r="V79" s="48" t="s">
        <v>12</v>
      </c>
      <c r="W79" s="45" t="s">
        <v>5</v>
      </c>
      <c r="X79" s="49" t="s">
        <v>6</v>
      </c>
      <c r="Y79" s="49" t="s">
        <v>7</v>
      </c>
      <c r="Z79" s="45" t="s">
        <v>8</v>
      </c>
      <c r="AA79" s="45" t="s">
        <v>9</v>
      </c>
      <c r="AB79" s="45" t="s">
        <v>10</v>
      </c>
      <c r="AC79" s="45" t="s">
        <v>11</v>
      </c>
      <c r="AD79" s="45" t="s">
        <v>3</v>
      </c>
      <c r="AE79" s="48" t="s">
        <v>12</v>
      </c>
      <c r="AF79" s="50"/>
      <c r="AG79" s="93"/>
      <c r="AH79" s="50"/>
      <c r="AI79" s="50"/>
      <c r="AJ79" s="51"/>
    </row>
    <row r="80" spans="1:36" ht="14.25" customHeight="1" x14ac:dyDescent="0.3">
      <c r="A80" s="309"/>
      <c r="B80" s="305" t="s">
        <v>139</v>
      </c>
      <c r="C80" s="52">
        <f>IF($D80="","",1)</f>
        <v>1</v>
      </c>
      <c r="D80" s="53" t="s">
        <v>330</v>
      </c>
      <c r="E80" s="54" t="s">
        <v>141</v>
      </c>
      <c r="F80" s="134" t="b">
        <v>1</v>
      </c>
      <c r="G80" s="57">
        <v>0</v>
      </c>
      <c r="H80" s="57">
        <v>0</v>
      </c>
      <c r="I80" s="57">
        <v>0</v>
      </c>
      <c r="J80" s="58">
        <f t="shared" ref="J80:J87" si="142">IF(G80="","",G80+(H80+I80)/2)</f>
        <v>0</v>
      </c>
      <c r="K80" s="59">
        <v>4</v>
      </c>
      <c r="L80" s="60"/>
      <c r="M80" s="52">
        <f>IF($D80="","",1)</f>
        <v>1</v>
      </c>
      <c r="N80" s="135"/>
      <c r="O80" s="135"/>
      <c r="P80" s="57"/>
      <c r="Q80" s="136"/>
      <c r="R80" s="57"/>
      <c r="S80" s="57"/>
      <c r="T80" s="136"/>
      <c r="U80" s="136"/>
      <c r="V80" s="60"/>
      <c r="W80" s="52">
        <f>IF($D80="","",1)</f>
        <v>1</v>
      </c>
      <c r="X80" s="53" t="s">
        <v>330</v>
      </c>
      <c r="Y80" s="54" t="s">
        <v>141</v>
      </c>
      <c r="Z80" s="57">
        <v>0</v>
      </c>
      <c r="AA80" s="57">
        <v>0</v>
      </c>
      <c r="AB80" s="57">
        <v>0</v>
      </c>
      <c r="AC80" s="58">
        <f t="shared" ref="AC80:AC87" si="143">IF(Z80="","",Z80+(AA80+AB80)/2)</f>
        <v>0</v>
      </c>
      <c r="AD80" s="59">
        <v>4</v>
      </c>
      <c r="AE80" s="59"/>
      <c r="AF80" s="63"/>
      <c r="AG80" s="64">
        <f t="shared" ref="AG80:AG88" si="144">IF(OR(AND(E80&lt;&gt;"",O80="",Y80=""),AND(E80&lt;&gt;"",O80&lt;&gt;"",Y80&lt;&gt;"")),1,0)</f>
        <v>0</v>
      </c>
      <c r="AH80" s="65">
        <f t="shared" ref="AH80:AH88" si="145">IF(O80="",0,K80)</f>
        <v>0</v>
      </c>
      <c r="AI80" s="66">
        <f t="shared" ref="AI80:AI88" si="146">IF(Y80="",0,AD80)</f>
        <v>4</v>
      </c>
      <c r="AJ80" s="9"/>
    </row>
    <row r="81" spans="1:36" ht="14.25" customHeight="1" x14ac:dyDescent="0.3">
      <c r="A81" s="309"/>
      <c r="B81" s="306"/>
      <c r="C81" s="52">
        <f t="shared" ref="C81:C86" si="147">IF($D81="","",MAX(C$80:C80)+1)</f>
        <v>2</v>
      </c>
      <c r="D81" s="53" t="s">
        <v>331</v>
      </c>
      <c r="E81" s="54" t="s">
        <v>332</v>
      </c>
      <c r="F81" s="134" t="b">
        <v>1</v>
      </c>
      <c r="G81" s="57">
        <v>1</v>
      </c>
      <c r="H81" s="57">
        <v>2</v>
      </c>
      <c r="I81" s="57">
        <v>0</v>
      </c>
      <c r="J81" s="58">
        <f t="shared" si="142"/>
        <v>2</v>
      </c>
      <c r="K81" s="59">
        <v>6</v>
      </c>
      <c r="L81" s="60"/>
      <c r="M81" s="52">
        <f t="shared" ref="M81:M86" si="148">IF($D81="","",MAX(M$80:M80)+1)</f>
        <v>2</v>
      </c>
      <c r="N81" s="135"/>
      <c r="O81" s="135"/>
      <c r="P81" s="57"/>
      <c r="Q81" s="136"/>
      <c r="R81" s="57"/>
      <c r="S81" s="57"/>
      <c r="T81" s="136"/>
      <c r="U81" s="136"/>
      <c r="V81" s="60"/>
      <c r="W81" s="52">
        <f t="shared" ref="W81:W86" si="149">IF($D81="","",MAX(W$80:W80)+1)</f>
        <v>2</v>
      </c>
      <c r="X81" s="53" t="s">
        <v>331</v>
      </c>
      <c r="Y81" s="54" t="s">
        <v>332</v>
      </c>
      <c r="Z81" s="57">
        <v>1</v>
      </c>
      <c r="AA81" s="57">
        <v>2</v>
      </c>
      <c r="AB81" s="57">
        <v>0</v>
      </c>
      <c r="AC81" s="58">
        <f t="shared" si="143"/>
        <v>2</v>
      </c>
      <c r="AD81" s="59">
        <v>6</v>
      </c>
      <c r="AE81" s="59"/>
      <c r="AF81" s="63"/>
      <c r="AG81" s="64">
        <f t="shared" si="144"/>
        <v>0</v>
      </c>
      <c r="AH81" s="65">
        <f t="shared" si="145"/>
        <v>0</v>
      </c>
      <c r="AI81" s="66">
        <f t="shared" si="146"/>
        <v>6</v>
      </c>
      <c r="AJ81" s="9"/>
    </row>
    <row r="82" spans="1:36" ht="14.25" customHeight="1" x14ac:dyDescent="0.3">
      <c r="A82" s="309"/>
      <c r="B82" s="306"/>
      <c r="C82" s="52">
        <f t="shared" si="147"/>
        <v>3</v>
      </c>
      <c r="D82" s="53" t="s">
        <v>333</v>
      </c>
      <c r="E82" s="54" t="s">
        <v>334</v>
      </c>
      <c r="F82" s="134" t="b">
        <v>1</v>
      </c>
      <c r="G82" s="57">
        <v>3</v>
      </c>
      <c r="H82" s="57">
        <v>0</v>
      </c>
      <c r="I82" s="57">
        <v>0</v>
      </c>
      <c r="J82" s="58">
        <f t="shared" si="142"/>
        <v>3</v>
      </c>
      <c r="K82" s="57">
        <v>4</v>
      </c>
      <c r="L82" s="60"/>
      <c r="M82" s="52">
        <f t="shared" si="148"/>
        <v>3</v>
      </c>
      <c r="N82" s="135"/>
      <c r="O82" s="135"/>
      <c r="P82" s="57"/>
      <c r="Q82" s="136"/>
      <c r="R82" s="57"/>
      <c r="S82" s="57"/>
      <c r="T82" s="136"/>
      <c r="U82" s="136"/>
      <c r="V82" s="60"/>
      <c r="W82" s="52">
        <f t="shared" si="149"/>
        <v>3</v>
      </c>
      <c r="X82" s="53" t="s">
        <v>333</v>
      </c>
      <c r="Y82" s="54" t="s">
        <v>334</v>
      </c>
      <c r="Z82" s="57">
        <v>3</v>
      </c>
      <c r="AA82" s="57">
        <v>0</v>
      </c>
      <c r="AB82" s="57">
        <v>0</v>
      </c>
      <c r="AC82" s="58">
        <f t="shared" si="143"/>
        <v>3</v>
      </c>
      <c r="AD82" s="57">
        <v>4</v>
      </c>
      <c r="AE82" s="59"/>
      <c r="AF82" s="63"/>
      <c r="AG82" s="64">
        <f t="shared" si="144"/>
        <v>0</v>
      </c>
      <c r="AH82" s="65">
        <f t="shared" si="145"/>
        <v>0</v>
      </c>
      <c r="AI82" s="66">
        <f t="shared" si="146"/>
        <v>4</v>
      </c>
      <c r="AJ82" s="9"/>
    </row>
    <row r="83" spans="1:36" ht="14.25" customHeight="1" x14ac:dyDescent="0.3">
      <c r="A83" s="309"/>
      <c r="B83" s="306"/>
      <c r="C83" s="52">
        <f t="shared" si="147"/>
        <v>4</v>
      </c>
      <c r="D83" s="53" t="s">
        <v>335</v>
      </c>
      <c r="E83" s="54" t="s">
        <v>132</v>
      </c>
      <c r="F83" s="134" t="b">
        <v>1</v>
      </c>
      <c r="G83" s="57">
        <v>3</v>
      </c>
      <c r="H83" s="57">
        <v>0</v>
      </c>
      <c r="I83" s="57">
        <v>0</v>
      </c>
      <c r="J83" s="58">
        <f t="shared" si="142"/>
        <v>3</v>
      </c>
      <c r="K83" s="57">
        <v>4</v>
      </c>
      <c r="L83" s="60"/>
      <c r="M83" s="52">
        <f t="shared" si="148"/>
        <v>4</v>
      </c>
      <c r="N83" s="135"/>
      <c r="O83" s="135"/>
      <c r="P83" s="57"/>
      <c r="Q83" s="136"/>
      <c r="R83" s="57"/>
      <c r="S83" s="57"/>
      <c r="T83" s="136"/>
      <c r="U83" s="136"/>
      <c r="V83" s="60"/>
      <c r="W83" s="52">
        <f t="shared" si="149"/>
        <v>4</v>
      </c>
      <c r="X83" s="53" t="s">
        <v>335</v>
      </c>
      <c r="Y83" s="54" t="s">
        <v>132</v>
      </c>
      <c r="Z83" s="57">
        <v>3</v>
      </c>
      <c r="AA83" s="57">
        <v>0</v>
      </c>
      <c r="AB83" s="57">
        <v>0</v>
      </c>
      <c r="AC83" s="58">
        <f t="shared" si="143"/>
        <v>3</v>
      </c>
      <c r="AD83" s="57">
        <v>4</v>
      </c>
      <c r="AE83" s="59"/>
      <c r="AF83" s="63"/>
      <c r="AG83" s="64">
        <f t="shared" si="144"/>
        <v>0</v>
      </c>
      <c r="AH83" s="65">
        <f t="shared" si="145"/>
        <v>0</v>
      </c>
      <c r="AI83" s="66">
        <f t="shared" si="146"/>
        <v>4</v>
      </c>
      <c r="AJ83" s="9"/>
    </row>
    <row r="84" spans="1:36" ht="14.25" customHeight="1" x14ac:dyDescent="0.3">
      <c r="A84" s="309"/>
      <c r="B84" s="306"/>
      <c r="C84" s="52">
        <f t="shared" si="147"/>
        <v>5</v>
      </c>
      <c r="D84" s="53" t="s">
        <v>336</v>
      </c>
      <c r="E84" s="54" t="s">
        <v>337</v>
      </c>
      <c r="F84" s="134" t="b">
        <v>1</v>
      </c>
      <c r="G84" s="57">
        <v>3</v>
      </c>
      <c r="H84" s="57">
        <v>0</v>
      </c>
      <c r="I84" s="57">
        <v>0</v>
      </c>
      <c r="J84" s="58">
        <f t="shared" si="142"/>
        <v>3</v>
      </c>
      <c r="K84" s="59">
        <v>5</v>
      </c>
      <c r="L84" s="60"/>
      <c r="M84" s="52">
        <f t="shared" si="148"/>
        <v>5</v>
      </c>
      <c r="N84" s="135"/>
      <c r="O84" s="135"/>
      <c r="P84" s="57"/>
      <c r="Q84" s="136"/>
      <c r="R84" s="57"/>
      <c r="S84" s="57"/>
      <c r="T84" s="136"/>
      <c r="U84" s="136"/>
      <c r="V84" s="60"/>
      <c r="W84" s="52">
        <f t="shared" si="149"/>
        <v>5</v>
      </c>
      <c r="X84" s="53" t="s">
        <v>336</v>
      </c>
      <c r="Y84" s="54" t="s">
        <v>337</v>
      </c>
      <c r="Z84" s="57">
        <v>3</v>
      </c>
      <c r="AA84" s="57">
        <v>0</v>
      </c>
      <c r="AB84" s="57">
        <v>0</v>
      </c>
      <c r="AC84" s="58">
        <f t="shared" si="143"/>
        <v>3</v>
      </c>
      <c r="AD84" s="59">
        <v>5</v>
      </c>
      <c r="AE84" s="59"/>
      <c r="AF84" s="63"/>
      <c r="AG84" s="64">
        <f t="shared" si="144"/>
        <v>0</v>
      </c>
      <c r="AH84" s="65">
        <f t="shared" si="145"/>
        <v>0</v>
      </c>
      <c r="AI84" s="66">
        <f t="shared" si="146"/>
        <v>5</v>
      </c>
      <c r="AJ84" s="9"/>
    </row>
    <row r="85" spans="1:36" ht="14.25" customHeight="1" x14ac:dyDescent="0.3">
      <c r="A85" s="309"/>
      <c r="B85" s="306"/>
      <c r="C85" s="52">
        <f t="shared" si="147"/>
        <v>6</v>
      </c>
      <c r="D85" s="53" t="s">
        <v>154</v>
      </c>
      <c r="E85" s="54" t="s">
        <v>155</v>
      </c>
      <c r="F85" s="134" t="b">
        <v>0</v>
      </c>
      <c r="G85" s="57">
        <v>3</v>
      </c>
      <c r="H85" s="57">
        <v>0</v>
      </c>
      <c r="I85" s="57">
        <v>0</v>
      </c>
      <c r="J85" s="58">
        <f t="shared" si="142"/>
        <v>3</v>
      </c>
      <c r="K85" s="59">
        <v>4</v>
      </c>
      <c r="L85" s="60"/>
      <c r="M85" s="52">
        <f t="shared" si="148"/>
        <v>6</v>
      </c>
      <c r="N85" s="135" t="s">
        <v>154</v>
      </c>
      <c r="O85" s="135" t="s">
        <v>155</v>
      </c>
      <c r="P85" s="57"/>
      <c r="Q85" s="136">
        <v>3</v>
      </c>
      <c r="R85" s="57">
        <v>0</v>
      </c>
      <c r="S85" s="57">
        <v>0</v>
      </c>
      <c r="T85" s="136">
        <v>3</v>
      </c>
      <c r="U85" s="136">
        <v>4</v>
      </c>
      <c r="V85" s="60"/>
      <c r="W85" s="52">
        <f t="shared" si="149"/>
        <v>6</v>
      </c>
      <c r="X85" s="61" t="str">
        <f t="shared" ref="X85:Y85" si="150">IF($F85=TRUE,D85,"")</f>
        <v/>
      </c>
      <c r="Y85" s="62" t="str">
        <f t="shared" si="150"/>
        <v/>
      </c>
      <c r="Z85" s="57" t="str">
        <f t="shared" ref="Z85:AB85" si="151">IF($F85=TRUE,G85,"")</f>
        <v/>
      </c>
      <c r="AA85" s="57" t="str">
        <f t="shared" si="151"/>
        <v/>
      </c>
      <c r="AB85" s="57" t="str">
        <f t="shared" si="151"/>
        <v/>
      </c>
      <c r="AC85" s="58" t="str">
        <f t="shared" si="143"/>
        <v/>
      </c>
      <c r="AD85" s="59" t="str">
        <f t="shared" ref="AD85:AE85" si="152">IF($F85=TRUE,K85,"")</f>
        <v/>
      </c>
      <c r="AE85" s="60" t="str">
        <f t="shared" si="152"/>
        <v/>
      </c>
      <c r="AF85" s="63"/>
      <c r="AG85" s="64">
        <f t="shared" si="144"/>
        <v>0</v>
      </c>
      <c r="AH85" s="65">
        <f t="shared" si="145"/>
        <v>4</v>
      </c>
      <c r="AI85" s="66">
        <f t="shared" si="146"/>
        <v>0</v>
      </c>
      <c r="AJ85" s="9"/>
    </row>
    <row r="86" spans="1:36" ht="14.25" customHeight="1" x14ac:dyDescent="0.3">
      <c r="A86" s="309"/>
      <c r="B86" s="306"/>
      <c r="C86" s="52">
        <f t="shared" si="147"/>
        <v>7</v>
      </c>
      <c r="D86" s="53" t="s">
        <v>338</v>
      </c>
      <c r="E86" s="54" t="s">
        <v>339</v>
      </c>
      <c r="F86" s="134" t="b">
        <v>0</v>
      </c>
      <c r="G86" s="57">
        <v>1</v>
      </c>
      <c r="H86" s="57">
        <v>0</v>
      </c>
      <c r="I86" s="57">
        <v>0</v>
      </c>
      <c r="J86" s="58">
        <f t="shared" si="142"/>
        <v>1</v>
      </c>
      <c r="K86" s="59">
        <v>2</v>
      </c>
      <c r="L86" s="60"/>
      <c r="M86" s="52">
        <f t="shared" si="148"/>
        <v>7</v>
      </c>
      <c r="N86" s="165" t="s">
        <v>338</v>
      </c>
      <c r="O86" s="165" t="s">
        <v>339</v>
      </c>
      <c r="P86" s="57"/>
      <c r="Q86" s="157">
        <v>1</v>
      </c>
      <c r="R86" s="139">
        <v>0</v>
      </c>
      <c r="S86" s="139">
        <v>0</v>
      </c>
      <c r="T86" s="157">
        <v>1</v>
      </c>
      <c r="U86" s="166">
        <v>2</v>
      </c>
      <c r="V86" s="60"/>
      <c r="W86" s="52">
        <f t="shared" si="149"/>
        <v>7</v>
      </c>
      <c r="X86" s="61" t="str">
        <f t="shared" ref="X86:Y86" si="153">IF($F86=TRUE,D86,"")</f>
        <v/>
      </c>
      <c r="Y86" s="62" t="str">
        <f t="shared" si="153"/>
        <v/>
      </c>
      <c r="Z86" s="57" t="str">
        <f t="shared" ref="Z86:AB86" si="154">IF($F86=TRUE,G86,"")</f>
        <v/>
      </c>
      <c r="AA86" s="57" t="str">
        <f t="shared" si="154"/>
        <v/>
      </c>
      <c r="AB86" s="57" t="str">
        <f t="shared" si="154"/>
        <v/>
      </c>
      <c r="AC86" s="58" t="str">
        <f t="shared" si="143"/>
        <v/>
      </c>
      <c r="AD86" s="59" t="str">
        <f t="shared" ref="AD86:AE86" si="155">IF($F86=TRUE,K86,"")</f>
        <v/>
      </c>
      <c r="AE86" s="60" t="str">
        <f t="shared" si="155"/>
        <v/>
      </c>
      <c r="AF86" s="63"/>
      <c r="AG86" s="64">
        <f t="shared" si="144"/>
        <v>0</v>
      </c>
      <c r="AH86" s="65">
        <f t="shared" si="145"/>
        <v>2</v>
      </c>
      <c r="AI86" s="66">
        <f t="shared" si="146"/>
        <v>0</v>
      </c>
      <c r="AJ86" s="9"/>
    </row>
    <row r="87" spans="1:36" ht="14.25" customHeight="1" x14ac:dyDescent="0.3">
      <c r="A87" s="309"/>
      <c r="B87" s="306"/>
      <c r="C87" s="52">
        <v>8</v>
      </c>
      <c r="D87" s="53" t="s">
        <v>156</v>
      </c>
      <c r="E87" s="54" t="s">
        <v>134</v>
      </c>
      <c r="F87" s="134" t="b">
        <v>0</v>
      </c>
      <c r="G87" s="57">
        <v>2</v>
      </c>
      <c r="H87" s="57">
        <v>0</v>
      </c>
      <c r="I87" s="57">
        <v>0</v>
      </c>
      <c r="J87" s="58">
        <f t="shared" si="142"/>
        <v>2</v>
      </c>
      <c r="K87" s="59">
        <v>3</v>
      </c>
      <c r="L87" s="60"/>
      <c r="M87" s="52">
        <v>8</v>
      </c>
      <c r="N87" s="135" t="s">
        <v>156</v>
      </c>
      <c r="O87" s="135" t="s">
        <v>134</v>
      </c>
      <c r="P87" s="57"/>
      <c r="Q87" s="136">
        <v>2</v>
      </c>
      <c r="R87" s="57">
        <v>0</v>
      </c>
      <c r="S87" s="57">
        <v>0</v>
      </c>
      <c r="T87" s="136">
        <v>2</v>
      </c>
      <c r="U87" s="136">
        <v>3</v>
      </c>
      <c r="V87" s="60"/>
      <c r="W87" s="52">
        <v>8</v>
      </c>
      <c r="X87" s="61" t="str">
        <f t="shared" ref="X87:Y87" si="156">IF($F87=TRUE,D87,"")</f>
        <v/>
      </c>
      <c r="Y87" s="62" t="str">
        <f t="shared" si="156"/>
        <v/>
      </c>
      <c r="Z87" s="57" t="str">
        <f t="shared" ref="Z87:AB87" si="157">IF($F87=TRUE,G87,"")</f>
        <v/>
      </c>
      <c r="AA87" s="57" t="str">
        <f t="shared" si="157"/>
        <v/>
      </c>
      <c r="AB87" s="57" t="str">
        <f t="shared" si="157"/>
        <v/>
      </c>
      <c r="AC87" s="58" t="str">
        <f t="shared" si="143"/>
        <v/>
      </c>
      <c r="AD87" s="59" t="str">
        <f t="shared" ref="AD87:AE87" si="158">IF($F87=TRUE,K87,"")</f>
        <v/>
      </c>
      <c r="AE87" s="60" t="str">
        <f t="shared" si="158"/>
        <v/>
      </c>
      <c r="AF87" s="63"/>
      <c r="AG87" s="64">
        <f t="shared" si="144"/>
        <v>0</v>
      </c>
      <c r="AH87" s="65">
        <f t="shared" si="145"/>
        <v>3</v>
      </c>
      <c r="AI87" s="66">
        <f t="shared" si="146"/>
        <v>0</v>
      </c>
      <c r="AJ87" s="9"/>
    </row>
    <row r="88" spans="1:36" ht="14.25" customHeight="1" x14ac:dyDescent="0.3">
      <c r="A88" s="309"/>
      <c r="B88" s="306"/>
      <c r="C88" s="52"/>
      <c r="D88" s="53"/>
      <c r="E88" s="54"/>
      <c r="F88" s="134"/>
      <c r="G88" s="56"/>
      <c r="H88" s="57"/>
      <c r="I88" s="57"/>
      <c r="J88" s="58"/>
      <c r="K88" s="59"/>
      <c r="L88" s="60"/>
      <c r="M88" s="52"/>
      <c r="N88" s="61"/>
      <c r="O88" s="62"/>
      <c r="P88" s="57"/>
      <c r="Q88" s="57"/>
      <c r="R88" s="57"/>
      <c r="S88" s="57"/>
      <c r="T88" s="58"/>
      <c r="U88" s="59"/>
      <c r="V88" s="60"/>
      <c r="W88" s="52"/>
      <c r="X88" s="61" t="str">
        <f>IF($F88=TRUE,D88,"")</f>
        <v/>
      </c>
      <c r="Y88" s="141"/>
      <c r="Z88" s="56"/>
      <c r="AA88" s="57"/>
      <c r="AB88" s="57"/>
      <c r="AC88" s="58"/>
      <c r="AD88" s="59"/>
      <c r="AE88" s="60"/>
      <c r="AF88" s="63"/>
      <c r="AG88" s="64">
        <f t="shared" si="144"/>
        <v>0</v>
      </c>
      <c r="AH88" s="65">
        <f t="shared" si="145"/>
        <v>0</v>
      </c>
      <c r="AI88" s="66">
        <f t="shared" si="146"/>
        <v>0</v>
      </c>
      <c r="AJ88" s="9"/>
    </row>
    <row r="89" spans="1:36" ht="14.25" customHeight="1" x14ac:dyDescent="0.3">
      <c r="A89" s="309"/>
      <c r="B89" s="306"/>
      <c r="C89" s="72"/>
      <c r="D89" s="73"/>
      <c r="E89" s="303" t="s">
        <v>40</v>
      </c>
      <c r="F89" s="304"/>
      <c r="G89" s="74">
        <f t="shared" ref="G89:K89" si="159">+SUM(G80:G87)</f>
        <v>16</v>
      </c>
      <c r="H89" s="75">
        <f t="shared" si="159"/>
        <v>2</v>
      </c>
      <c r="I89" s="75">
        <f t="shared" si="159"/>
        <v>0</v>
      </c>
      <c r="J89" s="75">
        <f t="shared" si="159"/>
        <v>17</v>
      </c>
      <c r="K89" s="76">
        <f t="shared" si="159"/>
        <v>32</v>
      </c>
      <c r="L89" s="77"/>
      <c r="M89" s="72"/>
      <c r="N89" s="73"/>
      <c r="O89" s="78" t="s">
        <v>40</v>
      </c>
      <c r="P89" s="74"/>
      <c r="Q89" s="74">
        <f t="shared" ref="Q89:U89" si="160">+SUM(Q80:Q88)</f>
        <v>6</v>
      </c>
      <c r="R89" s="75">
        <f t="shared" si="160"/>
        <v>0</v>
      </c>
      <c r="S89" s="75">
        <f t="shared" si="160"/>
        <v>0</v>
      </c>
      <c r="T89" s="75">
        <f t="shared" si="160"/>
        <v>6</v>
      </c>
      <c r="U89" s="76">
        <f t="shared" si="160"/>
        <v>9</v>
      </c>
      <c r="V89" s="77"/>
      <c r="W89" s="72"/>
      <c r="X89" s="73"/>
      <c r="Y89" s="78" t="s">
        <v>40</v>
      </c>
      <c r="Z89" s="74">
        <f t="shared" ref="Z89:AD89" si="161">+SUM(Z80:Z88)</f>
        <v>10</v>
      </c>
      <c r="AA89" s="75">
        <f t="shared" si="161"/>
        <v>2</v>
      </c>
      <c r="AB89" s="75">
        <f t="shared" si="161"/>
        <v>0</v>
      </c>
      <c r="AC89" s="75">
        <f t="shared" si="161"/>
        <v>11</v>
      </c>
      <c r="AD89" s="76">
        <f t="shared" si="161"/>
        <v>23</v>
      </c>
      <c r="AE89" s="77"/>
      <c r="AF89" s="40"/>
      <c r="AG89" s="79"/>
      <c r="AH89" s="40"/>
      <c r="AI89" s="40"/>
      <c r="AJ89" s="9"/>
    </row>
    <row r="90" spans="1:36" ht="14.25" customHeight="1" x14ac:dyDescent="0.3">
      <c r="A90" s="309"/>
      <c r="B90" s="307"/>
      <c r="C90" s="80"/>
      <c r="D90" s="81"/>
      <c r="E90" s="301" t="s">
        <v>41</v>
      </c>
      <c r="F90" s="302"/>
      <c r="G90" s="90">
        <f t="shared" ref="G90:K90" si="162">G89+G78</f>
        <v>128</v>
      </c>
      <c r="H90" s="90">
        <f t="shared" si="162"/>
        <v>8</v>
      </c>
      <c r="I90" s="90">
        <f t="shared" si="162"/>
        <v>18</v>
      </c>
      <c r="J90" s="90">
        <f t="shared" si="162"/>
        <v>141</v>
      </c>
      <c r="K90" s="91">
        <f t="shared" si="162"/>
        <v>212</v>
      </c>
      <c r="L90" s="92"/>
      <c r="M90" s="80"/>
      <c r="N90" s="81"/>
      <c r="O90" s="94" t="s">
        <v>101</v>
      </c>
      <c r="P90" s="89"/>
      <c r="Q90" s="90">
        <f t="shared" ref="Q90:U90" si="163">Q89+Q78</f>
        <v>57</v>
      </c>
      <c r="R90" s="90">
        <f t="shared" si="163"/>
        <v>4</v>
      </c>
      <c r="S90" s="90">
        <f t="shared" si="163"/>
        <v>6</v>
      </c>
      <c r="T90" s="90">
        <f t="shared" si="163"/>
        <v>62</v>
      </c>
      <c r="U90" s="91">
        <f t="shared" si="163"/>
        <v>81</v>
      </c>
      <c r="V90" s="85"/>
      <c r="W90" s="80"/>
      <c r="X90" s="81"/>
      <c r="Y90" s="94" t="s">
        <v>101</v>
      </c>
      <c r="Z90" s="90">
        <f t="shared" ref="Z90:AD90" si="164">Z89+Z78</f>
        <v>71</v>
      </c>
      <c r="AA90" s="90">
        <f t="shared" si="164"/>
        <v>4</v>
      </c>
      <c r="AB90" s="90">
        <f t="shared" si="164"/>
        <v>12</v>
      </c>
      <c r="AC90" s="90">
        <f t="shared" si="164"/>
        <v>79</v>
      </c>
      <c r="AD90" s="91">
        <f t="shared" si="164"/>
        <v>133</v>
      </c>
      <c r="AE90" s="85"/>
      <c r="AF90" s="40"/>
      <c r="AG90" s="79"/>
      <c r="AH90" s="40"/>
      <c r="AI90" s="40"/>
      <c r="AJ90" s="9"/>
    </row>
    <row r="91" spans="1:36" ht="14.25" customHeight="1" x14ac:dyDescent="0.3">
      <c r="A91" s="309"/>
      <c r="B91" s="44">
        <v>8</v>
      </c>
      <c r="C91" s="45" t="s">
        <v>5</v>
      </c>
      <c r="D91" s="46" t="s">
        <v>6</v>
      </c>
      <c r="E91" s="46" t="s">
        <v>7</v>
      </c>
      <c r="F91" s="47" t="s">
        <v>15</v>
      </c>
      <c r="G91" s="45" t="s">
        <v>8</v>
      </c>
      <c r="H91" s="45" t="s">
        <v>9</v>
      </c>
      <c r="I91" s="45" t="s">
        <v>10</v>
      </c>
      <c r="J91" s="45" t="s">
        <v>11</v>
      </c>
      <c r="K91" s="45" t="s">
        <v>3</v>
      </c>
      <c r="L91" s="48"/>
      <c r="M91" s="45" t="s">
        <v>5</v>
      </c>
      <c r="N91" s="49" t="s">
        <v>6</v>
      </c>
      <c r="O91" s="49" t="s">
        <v>7</v>
      </c>
      <c r="P91" s="45"/>
      <c r="Q91" s="45" t="s">
        <v>8</v>
      </c>
      <c r="R91" s="45" t="s">
        <v>9</v>
      </c>
      <c r="S91" s="45" t="s">
        <v>10</v>
      </c>
      <c r="T91" s="45" t="s">
        <v>11</v>
      </c>
      <c r="U91" s="45" t="s">
        <v>3</v>
      </c>
      <c r="V91" s="48" t="s">
        <v>12</v>
      </c>
      <c r="W91" s="45" t="s">
        <v>5</v>
      </c>
      <c r="X91" s="49" t="s">
        <v>6</v>
      </c>
      <c r="Y91" s="49" t="s">
        <v>7</v>
      </c>
      <c r="Z91" s="45" t="s">
        <v>8</v>
      </c>
      <c r="AA91" s="45" t="s">
        <v>9</v>
      </c>
      <c r="AB91" s="45" t="s">
        <v>10</v>
      </c>
      <c r="AC91" s="45" t="s">
        <v>11</v>
      </c>
      <c r="AD91" s="45" t="s">
        <v>3</v>
      </c>
      <c r="AE91" s="48" t="s">
        <v>12</v>
      </c>
      <c r="AF91" s="50"/>
      <c r="AG91" s="93"/>
      <c r="AH91" s="50"/>
      <c r="AI91" s="50"/>
      <c r="AJ91" s="51"/>
    </row>
    <row r="92" spans="1:36" ht="14.25" customHeight="1" x14ac:dyDescent="0.3">
      <c r="A92" s="309"/>
      <c r="B92" s="167"/>
      <c r="C92" s="318" t="s">
        <v>340</v>
      </c>
      <c r="D92" s="319"/>
      <c r="E92" s="319"/>
      <c r="F92" s="319"/>
      <c r="G92" s="319"/>
      <c r="H92" s="319"/>
      <c r="I92" s="319"/>
      <c r="J92" s="319"/>
      <c r="K92" s="319"/>
      <c r="L92" s="320"/>
      <c r="M92" s="318" t="s">
        <v>340</v>
      </c>
      <c r="N92" s="319"/>
      <c r="O92" s="319"/>
      <c r="P92" s="319"/>
      <c r="Q92" s="319"/>
      <c r="R92" s="319"/>
      <c r="S92" s="319"/>
      <c r="T92" s="319"/>
      <c r="U92" s="319"/>
      <c r="V92" s="320"/>
      <c r="W92" s="318" t="s">
        <v>340</v>
      </c>
      <c r="X92" s="319"/>
      <c r="Y92" s="319"/>
      <c r="Z92" s="319"/>
      <c r="AA92" s="319"/>
      <c r="AB92" s="319"/>
      <c r="AC92" s="319"/>
      <c r="AD92" s="319"/>
      <c r="AE92" s="320"/>
      <c r="AF92" s="50"/>
      <c r="AG92" s="93"/>
      <c r="AH92" s="50"/>
      <c r="AI92" s="50"/>
      <c r="AJ92" s="51"/>
    </row>
    <row r="93" spans="1:36" ht="14.25" customHeight="1" x14ac:dyDescent="0.3">
      <c r="A93" s="309"/>
      <c r="B93" s="305" t="s">
        <v>159</v>
      </c>
      <c r="C93" s="52">
        <f>IF($D93="","",1)</f>
        <v>1</v>
      </c>
      <c r="D93" s="53" t="s">
        <v>341</v>
      </c>
      <c r="E93" s="54" t="s">
        <v>342</v>
      </c>
      <c r="F93" s="134" t="b">
        <v>1</v>
      </c>
      <c r="G93" s="57">
        <v>1</v>
      </c>
      <c r="H93" s="57">
        <v>2</v>
      </c>
      <c r="I93" s="57">
        <v>0</v>
      </c>
      <c r="J93" s="58">
        <f t="shared" ref="J93:J98" si="165">IF(G93="","",G93+(H93+I93)/2)</f>
        <v>2</v>
      </c>
      <c r="K93" s="59">
        <v>6</v>
      </c>
      <c r="L93" s="60" t="s">
        <v>331</v>
      </c>
      <c r="M93" s="52">
        <f>IF($D93="","",1)</f>
        <v>1</v>
      </c>
      <c r="N93" s="135"/>
      <c r="O93" s="135"/>
      <c r="P93" s="57"/>
      <c r="Q93" s="136"/>
      <c r="R93" s="57"/>
      <c r="S93" s="57"/>
      <c r="T93" s="136"/>
      <c r="U93" s="142"/>
      <c r="V93" s="60"/>
      <c r="W93" s="52">
        <f>IF($D93="","",1)</f>
        <v>1</v>
      </c>
      <c r="X93" s="53" t="s">
        <v>341</v>
      </c>
      <c r="Y93" s="54" t="s">
        <v>342</v>
      </c>
      <c r="Z93" s="57">
        <v>1</v>
      </c>
      <c r="AA93" s="57">
        <v>2</v>
      </c>
      <c r="AB93" s="57">
        <v>0</v>
      </c>
      <c r="AC93" s="58">
        <f t="shared" ref="AC93:AC98" si="166">IF(Z93="","",Z93+(AA93+AB93)/2)</f>
        <v>2</v>
      </c>
      <c r="AD93" s="59">
        <v>6</v>
      </c>
      <c r="AE93" s="60" t="str">
        <f>IF($F93=TRUE,L93,"")</f>
        <v>EEM403</v>
      </c>
      <c r="AF93" s="50"/>
      <c r="AG93" s="67">
        <f t="shared" ref="AG93:AG100" si="167">IF(OR(AND(E93&lt;&gt;"",O93="",Y93=""),AND(E93&lt;&gt;"",O93&lt;&gt;"",Y93&lt;&gt;"")),1,0)</f>
        <v>0</v>
      </c>
      <c r="AH93" s="68">
        <f t="shared" ref="AH93:AH100" si="168">IF(O93="",0,K93)</f>
        <v>0</v>
      </c>
      <c r="AI93" s="63">
        <f t="shared" ref="AI93:AI100" si="169">IF(Y93="",0,AD93)</f>
        <v>6</v>
      </c>
      <c r="AJ93" s="51"/>
    </row>
    <row r="94" spans="1:36" ht="14.25" customHeight="1" x14ac:dyDescent="0.3">
      <c r="A94" s="309"/>
      <c r="B94" s="306"/>
      <c r="C94" s="52">
        <f t="shared" ref="C94:C98" si="170">IF($D94="","",MAX(C$93:C93)+1)</f>
        <v>2</v>
      </c>
      <c r="D94" s="53" t="s">
        <v>343</v>
      </c>
      <c r="E94" s="54" t="s">
        <v>149</v>
      </c>
      <c r="F94" s="134" t="b">
        <v>1</v>
      </c>
      <c r="G94" s="57">
        <v>3</v>
      </c>
      <c r="H94" s="57">
        <v>0</v>
      </c>
      <c r="I94" s="57">
        <v>0</v>
      </c>
      <c r="J94" s="58">
        <f t="shared" si="165"/>
        <v>3</v>
      </c>
      <c r="K94" s="59">
        <v>5</v>
      </c>
      <c r="L94" s="60"/>
      <c r="M94" s="52">
        <f t="shared" ref="M94:M98" si="171">IF($D94="","",MAX(M$93:M93)+1)</f>
        <v>2</v>
      </c>
      <c r="N94" s="135"/>
      <c r="O94" s="135"/>
      <c r="P94" s="57"/>
      <c r="Q94" s="136"/>
      <c r="R94" s="57"/>
      <c r="S94" s="57"/>
      <c r="T94" s="136"/>
      <c r="U94" s="136"/>
      <c r="V94" s="60"/>
      <c r="W94" s="52">
        <f t="shared" ref="W94:W98" si="172">IF($D94="","",MAX(W$93:W93)+1)</f>
        <v>2</v>
      </c>
      <c r="X94" s="53" t="s">
        <v>343</v>
      </c>
      <c r="Y94" s="54" t="s">
        <v>149</v>
      </c>
      <c r="Z94" s="57">
        <v>3</v>
      </c>
      <c r="AA94" s="57">
        <v>0</v>
      </c>
      <c r="AB94" s="57">
        <v>0</v>
      </c>
      <c r="AC94" s="58">
        <f t="shared" si="166"/>
        <v>3</v>
      </c>
      <c r="AD94" s="59">
        <v>5</v>
      </c>
      <c r="AE94" s="60"/>
      <c r="AF94" s="63"/>
      <c r="AG94" s="67">
        <f t="shared" si="167"/>
        <v>0</v>
      </c>
      <c r="AH94" s="68">
        <f t="shared" si="168"/>
        <v>0</v>
      </c>
      <c r="AI94" s="63">
        <f t="shared" si="169"/>
        <v>5</v>
      </c>
      <c r="AJ94" s="9"/>
    </row>
    <row r="95" spans="1:36" ht="14.25" customHeight="1" x14ac:dyDescent="0.3">
      <c r="A95" s="309"/>
      <c r="B95" s="306"/>
      <c r="C95" s="52">
        <f t="shared" si="170"/>
        <v>3</v>
      </c>
      <c r="D95" s="53" t="s">
        <v>344</v>
      </c>
      <c r="E95" s="54" t="s">
        <v>151</v>
      </c>
      <c r="F95" s="134" t="b">
        <v>1</v>
      </c>
      <c r="G95" s="57">
        <v>3</v>
      </c>
      <c r="H95" s="57">
        <v>0</v>
      </c>
      <c r="I95" s="57">
        <v>0</v>
      </c>
      <c r="J95" s="58">
        <f t="shared" si="165"/>
        <v>3</v>
      </c>
      <c r="K95" s="59">
        <v>5</v>
      </c>
      <c r="L95" s="60"/>
      <c r="M95" s="52">
        <f t="shared" si="171"/>
        <v>3</v>
      </c>
      <c r="N95" s="135"/>
      <c r="O95" s="135"/>
      <c r="P95" s="57"/>
      <c r="Q95" s="136"/>
      <c r="R95" s="57"/>
      <c r="S95" s="57"/>
      <c r="T95" s="136"/>
      <c r="U95" s="136"/>
      <c r="V95" s="60"/>
      <c r="W95" s="52">
        <f t="shared" si="172"/>
        <v>3</v>
      </c>
      <c r="X95" s="53" t="s">
        <v>344</v>
      </c>
      <c r="Y95" s="54" t="s">
        <v>151</v>
      </c>
      <c r="Z95" s="57">
        <v>3</v>
      </c>
      <c r="AA95" s="57">
        <v>0</v>
      </c>
      <c r="AB95" s="57">
        <v>0</v>
      </c>
      <c r="AC95" s="58">
        <f t="shared" si="166"/>
        <v>3</v>
      </c>
      <c r="AD95" s="59">
        <v>5</v>
      </c>
      <c r="AE95" s="60"/>
      <c r="AF95" s="63"/>
      <c r="AG95" s="67">
        <f t="shared" si="167"/>
        <v>0</v>
      </c>
      <c r="AH95" s="68">
        <f t="shared" si="168"/>
        <v>0</v>
      </c>
      <c r="AI95" s="63">
        <f t="shared" si="169"/>
        <v>5</v>
      </c>
      <c r="AJ95" s="9"/>
    </row>
    <row r="96" spans="1:36" ht="14.25" customHeight="1" x14ac:dyDescent="0.3">
      <c r="A96" s="309"/>
      <c r="B96" s="306"/>
      <c r="C96" s="52">
        <f t="shared" si="170"/>
        <v>4</v>
      </c>
      <c r="D96" s="53" t="s">
        <v>345</v>
      </c>
      <c r="E96" s="54" t="s">
        <v>346</v>
      </c>
      <c r="F96" s="134" t="b">
        <v>0</v>
      </c>
      <c r="G96" s="57">
        <v>3</v>
      </c>
      <c r="H96" s="57">
        <v>0</v>
      </c>
      <c r="I96" s="57">
        <v>0</v>
      </c>
      <c r="J96" s="58">
        <f t="shared" si="165"/>
        <v>3</v>
      </c>
      <c r="K96" s="59">
        <v>5</v>
      </c>
      <c r="L96" s="60"/>
      <c r="M96" s="52">
        <f t="shared" si="171"/>
        <v>4</v>
      </c>
      <c r="N96" s="135"/>
      <c r="O96" s="135"/>
      <c r="P96" s="57"/>
      <c r="Q96" s="136"/>
      <c r="R96" s="57"/>
      <c r="S96" s="57"/>
      <c r="T96" s="136"/>
      <c r="U96" s="136"/>
      <c r="V96" s="60"/>
      <c r="W96" s="52">
        <f t="shared" si="172"/>
        <v>4</v>
      </c>
      <c r="X96" s="53" t="s">
        <v>345</v>
      </c>
      <c r="Y96" s="54" t="s">
        <v>346</v>
      </c>
      <c r="Z96" s="57">
        <v>3</v>
      </c>
      <c r="AA96" s="57">
        <v>0</v>
      </c>
      <c r="AB96" s="57">
        <v>0</v>
      </c>
      <c r="AC96" s="58">
        <f t="shared" si="166"/>
        <v>3</v>
      </c>
      <c r="AD96" s="59">
        <v>5</v>
      </c>
      <c r="AE96" s="60"/>
      <c r="AF96" s="63"/>
      <c r="AG96" s="67">
        <f t="shared" si="167"/>
        <v>0</v>
      </c>
      <c r="AH96" s="68">
        <f t="shared" si="168"/>
        <v>0</v>
      </c>
      <c r="AI96" s="63">
        <f t="shared" si="169"/>
        <v>5</v>
      </c>
      <c r="AJ96" s="9"/>
    </row>
    <row r="97" spans="1:36" ht="14.25" customHeight="1" x14ac:dyDescent="0.3">
      <c r="A97" s="309"/>
      <c r="B97" s="306"/>
      <c r="C97" s="52">
        <f t="shared" si="170"/>
        <v>5</v>
      </c>
      <c r="D97" s="53" t="s">
        <v>172</v>
      </c>
      <c r="E97" s="54" t="s">
        <v>173</v>
      </c>
      <c r="F97" s="134" t="b">
        <v>0</v>
      </c>
      <c r="G97" s="57">
        <v>3</v>
      </c>
      <c r="H97" s="57">
        <v>0</v>
      </c>
      <c r="I97" s="57">
        <v>0</v>
      </c>
      <c r="J97" s="58">
        <f t="shared" si="165"/>
        <v>3</v>
      </c>
      <c r="K97" s="59">
        <v>4</v>
      </c>
      <c r="L97" s="60"/>
      <c r="M97" s="52">
        <f t="shared" si="171"/>
        <v>5</v>
      </c>
      <c r="N97" s="135" t="s">
        <v>172</v>
      </c>
      <c r="O97" s="135" t="s">
        <v>173</v>
      </c>
      <c r="P97" s="168"/>
      <c r="Q97" s="136">
        <v>3</v>
      </c>
      <c r="R97" s="57">
        <v>0</v>
      </c>
      <c r="S97" s="57">
        <v>0</v>
      </c>
      <c r="T97" s="136">
        <v>3</v>
      </c>
      <c r="U97" s="136">
        <v>4</v>
      </c>
      <c r="V97" s="60"/>
      <c r="W97" s="52">
        <f t="shared" si="172"/>
        <v>5</v>
      </c>
      <c r="X97" s="61" t="str">
        <f t="shared" ref="X97:Y97" si="173">IF($F97=TRUE,D97,"")</f>
        <v/>
      </c>
      <c r="Y97" s="62" t="str">
        <f t="shared" si="173"/>
        <v/>
      </c>
      <c r="Z97" s="57" t="str">
        <f t="shared" ref="Z97:AB97" si="174">IF($F97=TRUE,G97,"")</f>
        <v/>
      </c>
      <c r="AA97" s="57" t="str">
        <f t="shared" si="174"/>
        <v/>
      </c>
      <c r="AB97" s="57" t="str">
        <f t="shared" si="174"/>
        <v/>
      </c>
      <c r="AC97" s="58" t="str">
        <f t="shared" si="166"/>
        <v/>
      </c>
      <c r="AD97" s="59" t="str">
        <f t="shared" ref="AD97:AD98" si="175">IF($F97=TRUE,K97,"")</f>
        <v/>
      </c>
      <c r="AE97" s="60"/>
      <c r="AF97" s="63"/>
      <c r="AG97" s="67">
        <f t="shared" si="167"/>
        <v>0</v>
      </c>
      <c r="AH97" s="68">
        <f t="shared" si="168"/>
        <v>4</v>
      </c>
      <c r="AI97" s="63">
        <f t="shared" si="169"/>
        <v>0</v>
      </c>
      <c r="AJ97" s="9"/>
    </row>
    <row r="98" spans="1:36" ht="14.25" customHeight="1" x14ac:dyDescent="0.3">
      <c r="A98" s="309"/>
      <c r="B98" s="306"/>
      <c r="C98" s="52">
        <f t="shared" si="170"/>
        <v>6</v>
      </c>
      <c r="D98" s="53" t="s">
        <v>174</v>
      </c>
      <c r="E98" s="54" t="s">
        <v>157</v>
      </c>
      <c r="F98" s="134" t="b">
        <v>0</v>
      </c>
      <c r="G98" s="57">
        <v>2</v>
      </c>
      <c r="H98" s="57">
        <v>0</v>
      </c>
      <c r="I98" s="57">
        <v>0</v>
      </c>
      <c r="J98" s="58">
        <f t="shared" si="165"/>
        <v>2</v>
      </c>
      <c r="K98" s="59">
        <v>3</v>
      </c>
      <c r="L98" s="60"/>
      <c r="M98" s="52">
        <f t="shared" si="171"/>
        <v>6</v>
      </c>
      <c r="N98" s="135" t="s">
        <v>174</v>
      </c>
      <c r="O98" s="135" t="s">
        <v>157</v>
      </c>
      <c r="P98" s="57"/>
      <c r="Q98" s="136">
        <v>2</v>
      </c>
      <c r="R98" s="57">
        <v>0</v>
      </c>
      <c r="S98" s="57">
        <v>0</v>
      </c>
      <c r="T98" s="136">
        <v>2</v>
      </c>
      <c r="U98" s="136">
        <v>3</v>
      </c>
      <c r="V98" s="60"/>
      <c r="W98" s="52">
        <f t="shared" si="172"/>
        <v>6</v>
      </c>
      <c r="X98" s="61" t="str">
        <f t="shared" ref="X98:Y98" si="176">IF($F98=TRUE,D98,"")</f>
        <v/>
      </c>
      <c r="Y98" s="62" t="str">
        <f t="shared" si="176"/>
        <v/>
      </c>
      <c r="Z98" s="57" t="str">
        <f t="shared" ref="Z98:AB98" si="177">IF($F98=TRUE,G98,"")</f>
        <v/>
      </c>
      <c r="AA98" s="57" t="str">
        <f t="shared" si="177"/>
        <v/>
      </c>
      <c r="AB98" s="57" t="str">
        <f t="shared" si="177"/>
        <v/>
      </c>
      <c r="AC98" s="58" t="str">
        <f t="shared" si="166"/>
        <v/>
      </c>
      <c r="AD98" s="59" t="str">
        <f t="shared" si="175"/>
        <v/>
      </c>
      <c r="AE98" s="60" t="str">
        <f>IF($F98=TRUE,L98,"")</f>
        <v/>
      </c>
      <c r="AF98" s="63"/>
      <c r="AG98" s="67">
        <f t="shared" si="167"/>
        <v>0</v>
      </c>
      <c r="AH98" s="68">
        <f t="shared" si="168"/>
        <v>3</v>
      </c>
      <c r="AI98" s="63">
        <f t="shared" si="169"/>
        <v>0</v>
      </c>
      <c r="AJ98" s="9"/>
    </row>
    <row r="99" spans="1:36" ht="14.25" customHeight="1" x14ac:dyDescent="0.3">
      <c r="A99" s="309"/>
      <c r="B99" s="306"/>
      <c r="C99" s="52">
        <v>7</v>
      </c>
      <c r="D99" s="169"/>
      <c r="E99" s="54"/>
      <c r="F99" s="134"/>
      <c r="G99" s="65"/>
      <c r="H99" s="65"/>
      <c r="I99" s="65"/>
      <c r="J99" s="170"/>
      <c r="K99" s="171"/>
      <c r="L99" s="60"/>
      <c r="M99" s="52">
        <v>7</v>
      </c>
      <c r="N99" s="135"/>
      <c r="O99" s="135"/>
      <c r="P99" s="168"/>
      <c r="Q99" s="136"/>
      <c r="R99" s="57"/>
      <c r="S99" s="57"/>
      <c r="T99" s="136"/>
      <c r="U99" s="136"/>
      <c r="V99" s="60"/>
      <c r="W99" s="52">
        <v>7</v>
      </c>
      <c r="X99" s="61"/>
      <c r="Y99" s="62"/>
      <c r="Z99" s="57"/>
      <c r="AA99" s="57"/>
      <c r="AB99" s="57"/>
      <c r="AC99" s="58"/>
      <c r="AD99" s="59"/>
      <c r="AE99" s="60"/>
      <c r="AF99" s="63"/>
      <c r="AG99" s="67">
        <f t="shared" si="167"/>
        <v>0</v>
      </c>
      <c r="AH99" s="68">
        <f t="shared" si="168"/>
        <v>0</v>
      </c>
      <c r="AI99" s="63">
        <f t="shared" si="169"/>
        <v>0</v>
      </c>
      <c r="AJ99" s="9"/>
    </row>
    <row r="100" spans="1:36" ht="14.25" customHeight="1" x14ac:dyDescent="0.3">
      <c r="A100" s="309"/>
      <c r="B100" s="306"/>
      <c r="C100" s="52">
        <v>8</v>
      </c>
      <c r="D100" s="169"/>
      <c r="E100" s="54"/>
      <c r="F100" s="134" t="b">
        <v>0</v>
      </c>
      <c r="G100" s="65"/>
      <c r="H100" s="65"/>
      <c r="I100" s="65"/>
      <c r="J100" s="170"/>
      <c r="K100" s="171"/>
      <c r="L100" s="60"/>
      <c r="M100" s="52">
        <v>8</v>
      </c>
      <c r="N100" s="135"/>
      <c r="O100" s="135"/>
      <c r="P100" s="57"/>
      <c r="Q100" s="136"/>
      <c r="R100" s="57"/>
      <c r="S100" s="57"/>
      <c r="T100" s="136"/>
      <c r="U100" s="136"/>
      <c r="V100" s="60"/>
      <c r="W100" s="52">
        <v>8</v>
      </c>
      <c r="X100" s="61"/>
      <c r="Y100" s="62"/>
      <c r="Z100" s="57"/>
      <c r="AA100" s="57"/>
      <c r="AB100" s="57"/>
      <c r="AC100" s="58"/>
      <c r="AD100" s="59"/>
      <c r="AE100" s="60"/>
      <c r="AF100" s="63"/>
      <c r="AG100" s="67">
        <f t="shared" si="167"/>
        <v>0</v>
      </c>
      <c r="AH100" s="68">
        <f t="shared" si="168"/>
        <v>0</v>
      </c>
      <c r="AI100" s="63">
        <f t="shared" si="169"/>
        <v>0</v>
      </c>
      <c r="AJ100" s="9"/>
    </row>
    <row r="101" spans="1:36" ht="14.25" customHeight="1" x14ac:dyDescent="0.3">
      <c r="A101" s="309"/>
      <c r="B101" s="306"/>
      <c r="C101" s="321"/>
      <c r="D101" s="322"/>
      <c r="E101" s="303" t="s">
        <v>347</v>
      </c>
      <c r="F101" s="304"/>
      <c r="G101" s="172">
        <f t="shared" ref="G101:K101" si="178">+SUM(G93:G98)</f>
        <v>15</v>
      </c>
      <c r="H101" s="172">
        <f t="shared" si="178"/>
        <v>2</v>
      </c>
      <c r="I101" s="172">
        <f t="shared" si="178"/>
        <v>0</v>
      </c>
      <c r="J101" s="173">
        <f t="shared" si="178"/>
        <v>16</v>
      </c>
      <c r="K101" s="174">
        <f t="shared" si="178"/>
        <v>28</v>
      </c>
      <c r="L101" s="175"/>
      <c r="M101" s="321"/>
      <c r="N101" s="322"/>
      <c r="O101" s="303" t="s">
        <v>347</v>
      </c>
      <c r="P101" s="304"/>
      <c r="Q101" s="176">
        <f t="shared" ref="Q101:U101" si="179">+SUM(Q93:Q100)</f>
        <v>5</v>
      </c>
      <c r="R101" s="176">
        <f t="shared" si="179"/>
        <v>0</v>
      </c>
      <c r="S101" s="176">
        <f t="shared" si="179"/>
        <v>0</v>
      </c>
      <c r="T101" s="176">
        <f t="shared" si="179"/>
        <v>5</v>
      </c>
      <c r="U101" s="177">
        <f t="shared" si="179"/>
        <v>7</v>
      </c>
      <c r="V101" s="175"/>
      <c r="W101" s="178"/>
      <c r="X101" s="179"/>
      <c r="Y101" s="180" t="s">
        <v>347</v>
      </c>
      <c r="Z101" s="181">
        <f t="shared" ref="Z101:AD101" si="180">+SUM(Z93:Z100)</f>
        <v>10</v>
      </c>
      <c r="AA101" s="181">
        <f t="shared" si="180"/>
        <v>2</v>
      </c>
      <c r="AB101" s="181">
        <f t="shared" si="180"/>
        <v>0</v>
      </c>
      <c r="AC101" s="176">
        <f t="shared" si="180"/>
        <v>11</v>
      </c>
      <c r="AD101" s="177">
        <f t="shared" si="180"/>
        <v>21</v>
      </c>
      <c r="AE101" s="175"/>
      <c r="AF101" s="63"/>
      <c r="AG101" s="67"/>
      <c r="AH101" s="68"/>
      <c r="AI101" s="63"/>
      <c r="AJ101" s="9"/>
    </row>
    <row r="102" spans="1:36" ht="14.25" customHeight="1" x14ac:dyDescent="0.3">
      <c r="A102" s="309"/>
      <c r="B102" s="306"/>
      <c r="C102" s="182"/>
      <c r="D102" s="182"/>
      <c r="E102" s="323" t="s">
        <v>348</v>
      </c>
      <c r="F102" s="324"/>
      <c r="G102" s="183">
        <f t="shared" ref="G102:K102" si="181">G101+G90</f>
        <v>143</v>
      </c>
      <c r="H102" s="183">
        <f t="shared" si="181"/>
        <v>10</v>
      </c>
      <c r="I102" s="183">
        <f t="shared" si="181"/>
        <v>18</v>
      </c>
      <c r="J102" s="183">
        <f t="shared" si="181"/>
        <v>157</v>
      </c>
      <c r="K102" s="184">
        <f t="shared" si="181"/>
        <v>240</v>
      </c>
      <c r="L102" s="60"/>
      <c r="M102" s="52"/>
      <c r="N102" s="61"/>
      <c r="O102" s="323" t="s">
        <v>348</v>
      </c>
      <c r="P102" s="324"/>
      <c r="Q102" s="183">
        <f t="shared" ref="Q102:U102" si="182">Q101+Q90</f>
        <v>62</v>
      </c>
      <c r="R102" s="183">
        <f t="shared" si="182"/>
        <v>4</v>
      </c>
      <c r="S102" s="183">
        <f t="shared" si="182"/>
        <v>6</v>
      </c>
      <c r="T102" s="183">
        <f t="shared" si="182"/>
        <v>67</v>
      </c>
      <c r="U102" s="184">
        <f t="shared" si="182"/>
        <v>88</v>
      </c>
      <c r="V102" s="60"/>
      <c r="W102" s="52"/>
      <c r="X102" s="61"/>
      <c r="Y102" s="185" t="s">
        <v>348</v>
      </c>
      <c r="Z102" s="183">
        <f t="shared" ref="Z102:AD102" si="183">Z101+Z90</f>
        <v>81</v>
      </c>
      <c r="AA102" s="183">
        <f t="shared" si="183"/>
        <v>6</v>
      </c>
      <c r="AB102" s="183">
        <f t="shared" si="183"/>
        <v>12</v>
      </c>
      <c r="AC102" s="183">
        <f t="shared" si="183"/>
        <v>90</v>
      </c>
      <c r="AD102" s="184">
        <f t="shared" si="183"/>
        <v>154</v>
      </c>
      <c r="AE102" s="60"/>
      <c r="AF102" s="63"/>
      <c r="AG102" s="67"/>
      <c r="AH102" s="68"/>
      <c r="AI102" s="63"/>
      <c r="AJ102" s="9"/>
    </row>
    <row r="103" spans="1:36" ht="14.25" customHeight="1" x14ac:dyDescent="0.3">
      <c r="A103" s="309"/>
      <c r="B103" s="306"/>
      <c r="C103" s="315" t="s">
        <v>349</v>
      </c>
      <c r="D103" s="316"/>
      <c r="E103" s="316"/>
      <c r="F103" s="316"/>
      <c r="G103" s="316"/>
      <c r="H103" s="316"/>
      <c r="I103" s="316"/>
      <c r="J103" s="316"/>
      <c r="K103" s="316"/>
      <c r="L103" s="317"/>
      <c r="M103" s="315" t="s">
        <v>349</v>
      </c>
      <c r="N103" s="316"/>
      <c r="O103" s="316"/>
      <c r="P103" s="316"/>
      <c r="Q103" s="316"/>
      <c r="R103" s="316"/>
      <c r="S103" s="316"/>
      <c r="T103" s="316"/>
      <c r="U103" s="316"/>
      <c r="V103" s="317"/>
      <c r="W103" s="315" t="s">
        <v>349</v>
      </c>
      <c r="X103" s="316"/>
      <c r="Y103" s="316"/>
      <c r="Z103" s="316"/>
      <c r="AA103" s="316"/>
      <c r="AB103" s="316"/>
      <c r="AC103" s="316"/>
      <c r="AD103" s="316"/>
      <c r="AE103" s="317"/>
      <c r="AF103" s="63"/>
      <c r="AG103" s="67">
        <f t="shared" ref="AG103:AG105" si="184">IF(OR(AND(E103&lt;&gt;"",O103="",Y103=""),AND(E103&lt;&gt;"",O103&lt;&gt;"",Y103&lt;&gt;"")),1,0)</f>
        <v>0</v>
      </c>
      <c r="AH103" s="68">
        <f t="shared" ref="AH103:AH105" si="185">IF(O103="",0,K103)</f>
        <v>0</v>
      </c>
      <c r="AI103" s="63">
        <f t="shared" ref="AI103:AI105" si="186">IF(Y103="",0,AD103)</f>
        <v>0</v>
      </c>
      <c r="AJ103" s="9"/>
    </row>
    <row r="104" spans="1:36" ht="14.25" customHeight="1" x14ac:dyDescent="0.3">
      <c r="A104" s="309"/>
      <c r="B104" s="306"/>
      <c r="C104" s="52">
        <v>1</v>
      </c>
      <c r="D104" s="53" t="s">
        <v>350</v>
      </c>
      <c r="E104" s="54" t="s">
        <v>351</v>
      </c>
      <c r="F104" s="134" t="b">
        <v>0</v>
      </c>
      <c r="G104" s="58">
        <v>0</v>
      </c>
      <c r="H104" s="58">
        <v>32</v>
      </c>
      <c r="I104" s="58">
        <v>0</v>
      </c>
      <c r="J104" s="58">
        <v>16</v>
      </c>
      <c r="K104" s="59">
        <v>28</v>
      </c>
      <c r="L104" s="60"/>
      <c r="M104" s="52">
        <v>1</v>
      </c>
      <c r="N104" s="135"/>
      <c r="O104" s="135"/>
      <c r="P104" s="57"/>
      <c r="Q104" s="58"/>
      <c r="R104" s="58"/>
      <c r="S104" s="58"/>
      <c r="T104" s="58"/>
      <c r="U104" s="59"/>
      <c r="V104" s="60"/>
      <c r="W104" s="52">
        <v>1</v>
      </c>
      <c r="X104" s="53" t="s">
        <v>350</v>
      </c>
      <c r="Y104" s="54" t="s">
        <v>351</v>
      </c>
      <c r="Z104" s="58">
        <v>0</v>
      </c>
      <c r="AA104" s="58">
        <v>32</v>
      </c>
      <c r="AB104" s="58">
        <v>0</v>
      </c>
      <c r="AC104" s="58">
        <v>16</v>
      </c>
      <c r="AD104" s="59">
        <v>28</v>
      </c>
      <c r="AE104" s="60" t="str">
        <f>IF($F104=TRUE,L104,"")</f>
        <v/>
      </c>
      <c r="AF104" s="63"/>
      <c r="AG104" s="67">
        <f t="shared" si="184"/>
        <v>0</v>
      </c>
      <c r="AH104" s="68">
        <f t="shared" si="185"/>
        <v>0</v>
      </c>
      <c r="AI104" s="63">
        <f t="shared" si="186"/>
        <v>28</v>
      </c>
      <c r="AJ104" s="9"/>
    </row>
    <row r="105" spans="1:36" ht="14.25" customHeight="1" x14ac:dyDescent="0.3">
      <c r="A105" s="309"/>
      <c r="B105" s="306"/>
      <c r="C105" s="52" t="str">
        <f>IF($D105="","",MAX(C$93:C104)+1)</f>
        <v/>
      </c>
      <c r="D105" s="53"/>
      <c r="E105" s="54"/>
      <c r="F105" s="55"/>
      <c r="G105" s="57"/>
      <c r="H105" s="57"/>
      <c r="I105" s="57"/>
      <c r="J105" s="58" t="str">
        <f>IF(G105="","",G105+(H105+I105)/2)</f>
        <v/>
      </c>
      <c r="K105" s="59"/>
      <c r="L105" s="60"/>
      <c r="M105" s="52" t="str">
        <f>IF($D105="","",MAX(M$93:M104)+1)</f>
        <v/>
      </c>
      <c r="N105" s="61" t="str">
        <f>IF(O105="","",VLOOKUP(O105,İ!$C$101:$K$157,2,0))</f>
        <v/>
      </c>
      <c r="O105" s="62"/>
      <c r="P105" s="57"/>
      <c r="Q105" s="57" t="str">
        <f>IF(O105="","",VLOOKUP(O105,İ!$C$101:$K$157,4,0))</f>
        <v/>
      </c>
      <c r="R105" s="57" t="str">
        <f>IF(O105="","",VLOOKUP(O105,İ!$C$101:$K$157,5,0))</f>
        <v/>
      </c>
      <c r="S105" s="57" t="str">
        <f>IF(O105="","",VLOOKUP(O105,İ!$C$101:$K$157,6,0))</f>
        <v/>
      </c>
      <c r="T105" s="58" t="str">
        <f>IF(Q105="","",Q105+(R105+S105)/2)</f>
        <v/>
      </c>
      <c r="U105" s="59" t="str">
        <f>IF(O105="","",VLOOKUP(O105,İ!$C$101:$K$157,8,0))</f>
        <v/>
      </c>
      <c r="V105" s="60" t="str">
        <f>IF(O105="","",VLOOKUP(O105,İ!$C$101:$K$157,9,0))</f>
        <v/>
      </c>
      <c r="W105" s="52" t="str">
        <f>IF($D105="","",MAX(W$93:W104)+1)</f>
        <v/>
      </c>
      <c r="X105" s="61" t="str">
        <f t="shared" ref="X105:Y105" si="187">IF($F105=TRUE,D105,"")</f>
        <v/>
      </c>
      <c r="Y105" s="62" t="str">
        <f t="shared" si="187"/>
        <v/>
      </c>
      <c r="Z105" s="57" t="str">
        <f t="shared" ref="Z105:AB105" si="188">IF($F105=TRUE,G105,"")</f>
        <v/>
      </c>
      <c r="AA105" s="57" t="str">
        <f t="shared" si="188"/>
        <v/>
      </c>
      <c r="AB105" s="57" t="str">
        <f t="shared" si="188"/>
        <v/>
      </c>
      <c r="AC105" s="58" t="str">
        <f>IF(Z105="","",Z105+(AA105+AB105)/2)</f>
        <v/>
      </c>
      <c r="AD105" s="59" t="str">
        <f t="shared" ref="AD105:AE105" si="189">IF($F105=TRUE,K105,"")</f>
        <v/>
      </c>
      <c r="AE105" s="60" t="str">
        <f t="shared" si="189"/>
        <v/>
      </c>
      <c r="AF105" s="63"/>
      <c r="AG105" s="69">
        <f t="shared" si="184"/>
        <v>0</v>
      </c>
      <c r="AH105" s="70">
        <f t="shared" si="185"/>
        <v>0</v>
      </c>
      <c r="AI105" s="71">
        <f t="shared" si="186"/>
        <v>0</v>
      </c>
      <c r="AJ105" s="9"/>
    </row>
    <row r="106" spans="1:36" ht="14.25" customHeight="1" x14ac:dyDescent="0.3">
      <c r="A106" s="309"/>
      <c r="B106" s="306"/>
      <c r="C106" s="72"/>
      <c r="D106" s="73"/>
      <c r="E106" s="303" t="s">
        <v>352</v>
      </c>
      <c r="F106" s="304"/>
      <c r="G106" s="74">
        <f t="shared" ref="G106:K106" si="190">G104</f>
        <v>0</v>
      </c>
      <c r="H106" s="75">
        <f t="shared" si="190"/>
        <v>32</v>
      </c>
      <c r="I106" s="75">
        <f t="shared" si="190"/>
        <v>0</v>
      </c>
      <c r="J106" s="75">
        <f t="shared" si="190"/>
        <v>16</v>
      </c>
      <c r="K106" s="76">
        <f t="shared" si="190"/>
        <v>28</v>
      </c>
      <c r="L106" s="77"/>
      <c r="M106" s="72"/>
      <c r="N106" s="73"/>
      <c r="O106" s="303" t="s">
        <v>353</v>
      </c>
      <c r="P106" s="304"/>
      <c r="Q106" s="75">
        <f t="shared" ref="Q106:U106" si="191">Q104</f>
        <v>0</v>
      </c>
      <c r="R106" s="75">
        <f t="shared" si="191"/>
        <v>0</v>
      </c>
      <c r="S106" s="75">
        <f t="shared" si="191"/>
        <v>0</v>
      </c>
      <c r="T106" s="75">
        <f t="shared" si="191"/>
        <v>0</v>
      </c>
      <c r="U106" s="76">
        <f t="shared" si="191"/>
        <v>0</v>
      </c>
      <c r="V106" s="77"/>
      <c r="W106" s="72"/>
      <c r="X106" s="73"/>
      <c r="Y106" s="78" t="s">
        <v>354</v>
      </c>
      <c r="Z106" s="74"/>
      <c r="AA106" s="75"/>
      <c r="AB106" s="75"/>
      <c r="AC106" s="75"/>
      <c r="AD106" s="76"/>
      <c r="AE106" s="77"/>
      <c r="AF106" s="40"/>
      <c r="AG106" s="79"/>
      <c r="AH106" s="40"/>
      <c r="AI106" s="40"/>
      <c r="AJ106" s="9"/>
    </row>
    <row r="107" spans="1:36" ht="14.25" customHeight="1" x14ac:dyDescent="0.3">
      <c r="A107" s="310"/>
      <c r="B107" s="307"/>
      <c r="C107" s="80"/>
      <c r="D107" s="81"/>
      <c r="E107" s="301" t="s">
        <v>355</v>
      </c>
      <c r="F107" s="302"/>
      <c r="G107" s="96">
        <f t="shared" ref="G107:K107" si="192">G106+G90</f>
        <v>128</v>
      </c>
      <c r="H107" s="96">
        <f t="shared" si="192"/>
        <v>40</v>
      </c>
      <c r="I107" s="96">
        <f t="shared" si="192"/>
        <v>18</v>
      </c>
      <c r="J107" s="96">
        <f t="shared" si="192"/>
        <v>157</v>
      </c>
      <c r="K107" s="97">
        <f t="shared" si="192"/>
        <v>240</v>
      </c>
      <c r="L107" s="85"/>
      <c r="M107" s="80"/>
      <c r="N107" s="81"/>
      <c r="O107" s="301" t="s">
        <v>355</v>
      </c>
      <c r="P107" s="302"/>
      <c r="Q107" s="96">
        <f t="shared" ref="Q107:U107" si="193">Q106+Q90</f>
        <v>57</v>
      </c>
      <c r="R107" s="96">
        <f t="shared" si="193"/>
        <v>4</v>
      </c>
      <c r="S107" s="96">
        <f t="shared" si="193"/>
        <v>6</v>
      </c>
      <c r="T107" s="96">
        <f t="shared" si="193"/>
        <v>62</v>
      </c>
      <c r="U107" s="97">
        <f t="shared" si="193"/>
        <v>81</v>
      </c>
      <c r="V107" s="85"/>
      <c r="W107" s="80"/>
      <c r="X107" s="81"/>
      <c r="Y107" s="94" t="s">
        <v>355</v>
      </c>
      <c r="Z107" s="96">
        <f t="shared" ref="Z107:AD107" si="194">Z106+Z90</f>
        <v>71</v>
      </c>
      <c r="AA107" s="96">
        <f t="shared" si="194"/>
        <v>4</v>
      </c>
      <c r="AB107" s="96">
        <f t="shared" si="194"/>
        <v>12</v>
      </c>
      <c r="AC107" s="96">
        <f t="shared" si="194"/>
        <v>79</v>
      </c>
      <c r="AD107" s="97">
        <f t="shared" si="194"/>
        <v>133</v>
      </c>
      <c r="AE107" s="85"/>
      <c r="AF107" s="40"/>
      <c r="AG107" s="79"/>
      <c r="AH107" s="40"/>
      <c r="AI107" s="40"/>
      <c r="AJ107" s="9"/>
    </row>
    <row r="108" spans="1:36" ht="14.25" customHeight="1" x14ac:dyDescent="0.3">
      <c r="A108" s="99"/>
      <c r="B108" s="100"/>
      <c r="C108" s="100"/>
      <c r="D108" s="100"/>
      <c r="E108" s="100"/>
      <c r="F108" s="101"/>
      <c r="G108" s="100"/>
      <c r="H108" s="100"/>
      <c r="I108" s="100"/>
      <c r="J108" s="87"/>
      <c r="K108" s="102"/>
      <c r="L108" s="100"/>
      <c r="M108" s="103"/>
      <c r="N108" s="100"/>
      <c r="O108" s="100"/>
      <c r="P108" s="100"/>
      <c r="Q108" s="100"/>
      <c r="R108" s="100"/>
      <c r="S108" s="100"/>
      <c r="T108" s="87"/>
      <c r="U108" s="102"/>
      <c r="V108" s="100"/>
      <c r="W108" s="103"/>
      <c r="X108" s="100"/>
      <c r="Y108" s="100"/>
      <c r="Z108" s="100"/>
      <c r="AA108" s="100"/>
      <c r="AB108" s="100"/>
      <c r="AC108" s="87"/>
      <c r="AD108" s="102"/>
      <c r="AE108" s="100"/>
      <c r="AF108" s="63"/>
      <c r="AG108" s="93"/>
      <c r="AH108" s="63"/>
      <c r="AI108" s="63"/>
      <c r="AJ108" s="9"/>
    </row>
    <row r="109" spans="1:36" ht="14.25" customHeight="1" x14ac:dyDescent="0.3">
      <c r="A109" s="99"/>
      <c r="B109" s="100"/>
      <c r="C109" s="103"/>
      <c r="D109" s="100"/>
      <c r="E109" s="100"/>
      <c r="F109" s="50"/>
      <c r="G109" s="63"/>
      <c r="H109" s="63"/>
      <c r="I109" s="63"/>
      <c r="J109" s="40"/>
      <c r="K109" s="104"/>
      <c r="L109" s="105"/>
      <c r="M109" s="103"/>
      <c r="N109" s="100"/>
      <c r="O109" s="100"/>
      <c r="P109" s="63"/>
      <c r="Q109" s="63"/>
      <c r="R109" s="63"/>
      <c r="S109" s="63"/>
      <c r="T109" s="40"/>
      <c r="U109" s="104"/>
      <c r="V109" s="105"/>
      <c r="W109" s="103"/>
      <c r="X109" s="100"/>
      <c r="Y109" s="100"/>
      <c r="Z109" s="63"/>
      <c r="AA109" s="63"/>
      <c r="AB109" s="63"/>
      <c r="AC109" s="40"/>
      <c r="AD109" s="104"/>
      <c r="AE109" s="105"/>
      <c r="AF109" s="63"/>
      <c r="AG109" s="93"/>
      <c r="AH109" s="63"/>
      <c r="AI109" s="63"/>
      <c r="AJ109" s="9"/>
    </row>
    <row r="110" spans="1:36" ht="14.25" customHeight="1" x14ac:dyDescent="0.3">
      <c r="A110" s="99"/>
      <c r="B110" s="100"/>
      <c r="C110" s="103"/>
      <c r="D110" s="100"/>
      <c r="E110" s="100"/>
      <c r="F110" s="50"/>
      <c r="G110" s="63"/>
      <c r="H110" s="63"/>
      <c r="I110" s="63"/>
      <c r="J110" s="40"/>
      <c r="K110" s="104"/>
      <c r="L110" s="105"/>
      <c r="M110" s="103"/>
      <c r="N110" s="100"/>
      <c r="O110" s="100"/>
      <c r="P110" s="63"/>
      <c r="Q110" s="63"/>
      <c r="R110" s="63"/>
      <c r="S110" s="63"/>
      <c r="T110" s="40"/>
      <c r="U110" s="104"/>
      <c r="V110" s="105"/>
      <c r="W110" s="103"/>
      <c r="X110" s="100"/>
      <c r="Y110" s="100"/>
      <c r="Z110" s="63"/>
      <c r="AA110" s="63"/>
      <c r="AB110" s="63"/>
      <c r="AC110" s="40"/>
      <c r="AD110" s="104"/>
      <c r="AE110" s="105"/>
      <c r="AF110" s="63"/>
      <c r="AG110" s="93"/>
      <c r="AH110" s="63"/>
      <c r="AI110" s="63"/>
      <c r="AJ110" s="9"/>
    </row>
    <row r="111" spans="1:36" ht="14.25" customHeight="1" x14ac:dyDescent="0.3">
      <c r="A111" s="99"/>
      <c r="B111" s="100"/>
      <c r="C111" s="103"/>
      <c r="D111" s="100"/>
      <c r="E111" s="100"/>
      <c r="F111" s="50"/>
      <c r="G111" s="63"/>
      <c r="H111" s="63"/>
      <c r="I111" s="63"/>
      <c r="J111" s="40"/>
      <c r="K111" s="104"/>
      <c r="L111" s="105"/>
      <c r="M111" s="103"/>
      <c r="N111" s="100"/>
      <c r="O111" s="100"/>
      <c r="P111" s="63"/>
      <c r="Q111" s="63"/>
      <c r="R111" s="63"/>
      <c r="S111" s="63"/>
      <c r="T111" s="40"/>
      <c r="U111" s="104"/>
      <c r="V111" s="105"/>
      <c r="W111" s="103"/>
      <c r="X111" s="100"/>
      <c r="Y111" s="100"/>
      <c r="Z111" s="63"/>
      <c r="AA111" s="63"/>
      <c r="AB111" s="63"/>
      <c r="AC111" s="40"/>
      <c r="AD111" s="104"/>
      <c r="AE111" s="105"/>
      <c r="AF111" s="63"/>
      <c r="AG111" s="93"/>
      <c r="AH111" s="63"/>
      <c r="AI111" s="63"/>
      <c r="AJ111" s="9"/>
    </row>
    <row r="112" spans="1:36" ht="14.25" customHeight="1" x14ac:dyDescent="0.3">
      <c r="A112" s="99"/>
      <c r="B112" s="100"/>
      <c r="C112" s="103"/>
      <c r="D112" s="100"/>
      <c r="E112" s="100"/>
      <c r="F112" s="50"/>
      <c r="G112" s="63"/>
      <c r="H112" s="63"/>
      <c r="I112" s="63"/>
      <c r="J112" s="40"/>
      <c r="K112" s="104"/>
      <c r="L112" s="105"/>
      <c r="M112" s="103"/>
      <c r="N112" s="100"/>
      <c r="O112" s="100"/>
      <c r="P112" s="63"/>
      <c r="Q112" s="63"/>
      <c r="R112" s="63"/>
      <c r="S112" s="63"/>
      <c r="T112" s="40"/>
      <c r="U112" s="104"/>
      <c r="V112" s="105"/>
      <c r="W112" s="103"/>
      <c r="X112" s="100"/>
      <c r="Y112" s="100"/>
      <c r="Z112" s="63"/>
      <c r="AA112" s="63"/>
      <c r="AB112" s="63"/>
      <c r="AC112" s="40"/>
      <c r="AD112" s="104"/>
      <c r="AE112" s="105"/>
      <c r="AF112" s="63"/>
      <c r="AG112" s="93"/>
      <c r="AH112" s="63"/>
      <c r="AI112" s="63"/>
      <c r="AJ112" s="9"/>
    </row>
    <row r="113" spans="1:36" ht="14.25" customHeight="1" x14ac:dyDescent="0.3">
      <c r="A113" s="99"/>
      <c r="B113" s="100"/>
      <c r="C113" s="103"/>
      <c r="D113" s="100"/>
      <c r="E113" s="100"/>
      <c r="F113" s="50"/>
      <c r="G113" s="63"/>
      <c r="H113" s="63"/>
      <c r="I113" s="63"/>
      <c r="J113" s="40"/>
      <c r="K113" s="104"/>
      <c r="L113" s="105"/>
      <c r="M113" s="103"/>
      <c r="N113" s="100"/>
      <c r="O113" s="100"/>
      <c r="P113" s="63"/>
      <c r="Q113" s="63"/>
      <c r="R113" s="63"/>
      <c r="S113" s="63"/>
      <c r="T113" s="40"/>
      <c r="U113" s="104"/>
      <c r="V113" s="105"/>
      <c r="W113" s="103"/>
      <c r="X113" s="100"/>
      <c r="Y113" s="100"/>
      <c r="Z113" s="63"/>
      <c r="AA113" s="63"/>
      <c r="AB113" s="63"/>
      <c r="AC113" s="40"/>
      <c r="AD113" s="104"/>
      <c r="AE113" s="105"/>
      <c r="AF113" s="63"/>
      <c r="AG113" s="93"/>
      <c r="AH113" s="63"/>
      <c r="AI113" s="63"/>
      <c r="AJ113" s="9"/>
    </row>
    <row r="114" spans="1:36" ht="14.25" customHeight="1" x14ac:dyDescent="0.3">
      <c r="A114" s="99"/>
      <c r="B114" s="100"/>
      <c r="C114" s="103"/>
      <c r="D114" s="100"/>
      <c r="E114" s="100"/>
      <c r="F114" s="50"/>
      <c r="G114" s="63"/>
      <c r="H114" s="63"/>
      <c r="I114" s="63"/>
      <c r="J114" s="40"/>
      <c r="K114" s="104"/>
      <c r="L114" s="105"/>
      <c r="M114" s="103"/>
      <c r="N114" s="100"/>
      <c r="O114" s="100"/>
      <c r="P114" s="63"/>
      <c r="Q114" s="63"/>
      <c r="R114" s="63"/>
      <c r="S114" s="63"/>
      <c r="T114" s="40"/>
      <c r="U114" s="104"/>
      <c r="V114" s="105"/>
      <c r="W114" s="103"/>
      <c r="X114" s="100"/>
      <c r="Y114" s="100"/>
      <c r="Z114" s="63"/>
      <c r="AA114" s="63"/>
      <c r="AB114" s="63"/>
      <c r="AC114" s="40"/>
      <c r="AD114" s="104"/>
      <c r="AE114" s="105"/>
      <c r="AF114" s="63"/>
      <c r="AG114" s="93"/>
      <c r="AH114" s="63"/>
      <c r="AI114" s="63"/>
      <c r="AJ114" s="9"/>
    </row>
    <row r="115" spans="1:36" ht="14.25" customHeight="1" x14ac:dyDescent="0.3">
      <c r="A115" s="99"/>
      <c r="B115" s="100"/>
      <c r="C115" s="103"/>
      <c r="D115" s="100"/>
      <c r="E115" s="100"/>
      <c r="F115" s="50"/>
      <c r="G115" s="63"/>
      <c r="H115" s="63"/>
      <c r="I115" s="63"/>
      <c r="J115" s="40"/>
      <c r="K115" s="104"/>
      <c r="L115" s="105"/>
      <c r="M115" s="103"/>
      <c r="N115" s="100"/>
      <c r="O115" s="100"/>
      <c r="P115" s="63"/>
      <c r="Q115" s="63"/>
      <c r="R115" s="63"/>
      <c r="S115" s="63"/>
      <c r="T115" s="40"/>
      <c r="U115" s="104"/>
      <c r="V115" s="105"/>
      <c r="W115" s="103"/>
      <c r="X115" s="100"/>
      <c r="Y115" s="100"/>
      <c r="Z115" s="63"/>
      <c r="AA115" s="63"/>
      <c r="AB115" s="63"/>
      <c r="AC115" s="40"/>
      <c r="AD115" s="104"/>
      <c r="AE115" s="105"/>
      <c r="AF115" s="63"/>
      <c r="AG115" s="93"/>
      <c r="AH115" s="63"/>
      <c r="AI115" s="63"/>
      <c r="AJ115" s="9"/>
    </row>
    <row r="116" spans="1:36" ht="14.25" customHeight="1" x14ac:dyDescent="0.3">
      <c r="A116" s="99"/>
      <c r="B116" s="100"/>
      <c r="C116" s="103"/>
      <c r="D116" s="100"/>
      <c r="E116" s="100"/>
      <c r="F116" s="50"/>
      <c r="G116" s="63"/>
      <c r="H116" s="63"/>
      <c r="I116" s="63"/>
      <c r="J116" s="40"/>
      <c r="K116" s="104"/>
      <c r="L116" s="105"/>
      <c r="M116" s="103"/>
      <c r="N116" s="100"/>
      <c r="O116" s="100"/>
      <c r="P116" s="63"/>
      <c r="Q116" s="63"/>
      <c r="R116" s="63"/>
      <c r="S116" s="63"/>
      <c r="T116" s="40"/>
      <c r="U116" s="104"/>
      <c r="V116" s="105"/>
      <c r="W116" s="103"/>
      <c r="X116" s="100"/>
      <c r="Y116" s="100"/>
      <c r="Z116" s="63"/>
      <c r="AA116" s="63"/>
      <c r="AB116" s="63"/>
      <c r="AC116" s="40"/>
      <c r="AD116" s="104"/>
      <c r="AE116" s="105"/>
      <c r="AF116" s="63"/>
      <c r="AG116" s="93"/>
      <c r="AH116" s="63"/>
      <c r="AI116" s="63"/>
      <c r="AJ116" s="9"/>
    </row>
    <row r="117" spans="1:36" ht="14.25" customHeight="1" x14ac:dyDescent="0.3">
      <c r="A117" s="99"/>
      <c r="B117" s="100"/>
      <c r="C117" s="103"/>
      <c r="D117" s="100"/>
      <c r="E117" s="100"/>
      <c r="F117" s="50"/>
      <c r="G117" s="63"/>
      <c r="H117" s="63"/>
      <c r="I117" s="63"/>
      <c r="J117" s="40"/>
      <c r="K117" s="104"/>
      <c r="L117" s="105"/>
      <c r="M117" s="103"/>
      <c r="N117" s="100"/>
      <c r="O117" s="100"/>
      <c r="P117" s="63"/>
      <c r="Q117" s="63"/>
      <c r="R117" s="63"/>
      <c r="S117" s="63"/>
      <c r="T117" s="40"/>
      <c r="U117" s="104"/>
      <c r="V117" s="105"/>
      <c r="W117" s="103"/>
      <c r="X117" s="100"/>
      <c r="Y117" s="100"/>
      <c r="Z117" s="63"/>
      <c r="AA117" s="63"/>
      <c r="AB117" s="63"/>
      <c r="AC117" s="40"/>
      <c r="AD117" s="104"/>
      <c r="AE117" s="105"/>
      <c r="AF117" s="63"/>
      <c r="AG117" s="93"/>
      <c r="AH117" s="63"/>
      <c r="AI117" s="63"/>
      <c r="AJ117" s="9"/>
    </row>
    <row r="118" spans="1:36" ht="14.25" customHeight="1" x14ac:dyDescent="0.3">
      <c r="A118" s="99"/>
      <c r="B118" s="100"/>
      <c r="C118" s="103"/>
      <c r="D118" s="100"/>
      <c r="E118" s="100"/>
      <c r="F118" s="50"/>
      <c r="G118" s="63"/>
      <c r="H118" s="63"/>
      <c r="I118" s="63"/>
      <c r="J118" s="40"/>
      <c r="K118" s="104"/>
      <c r="L118" s="105"/>
      <c r="M118" s="103"/>
      <c r="N118" s="100"/>
      <c r="O118" s="100"/>
      <c r="P118" s="63"/>
      <c r="Q118" s="63"/>
      <c r="R118" s="63"/>
      <c r="S118" s="63"/>
      <c r="T118" s="40"/>
      <c r="U118" s="104"/>
      <c r="V118" s="105"/>
      <c r="W118" s="103"/>
      <c r="X118" s="100"/>
      <c r="Y118" s="100"/>
      <c r="Z118" s="63"/>
      <c r="AA118" s="63"/>
      <c r="AB118" s="63"/>
      <c r="AC118" s="40"/>
      <c r="AD118" s="104"/>
      <c r="AE118" s="105"/>
      <c r="AF118" s="63"/>
      <c r="AG118" s="93"/>
      <c r="AH118" s="63"/>
      <c r="AI118" s="63"/>
      <c r="AJ118" s="9"/>
    </row>
    <row r="119" spans="1:36" ht="14.25" customHeight="1" x14ac:dyDescent="0.3">
      <c r="A119" s="99"/>
      <c r="B119" s="100"/>
      <c r="C119" s="103"/>
      <c r="D119" s="100"/>
      <c r="E119" s="100"/>
      <c r="F119" s="50"/>
      <c r="G119" s="63"/>
      <c r="H119" s="63"/>
      <c r="I119" s="63"/>
      <c r="J119" s="40"/>
      <c r="K119" s="104"/>
      <c r="L119" s="105"/>
      <c r="M119" s="103"/>
      <c r="N119" s="100"/>
      <c r="O119" s="100"/>
      <c r="P119" s="63"/>
      <c r="Q119" s="63"/>
      <c r="R119" s="63"/>
      <c r="S119" s="63"/>
      <c r="T119" s="40"/>
      <c r="U119" s="104"/>
      <c r="V119" s="105"/>
      <c r="W119" s="103"/>
      <c r="X119" s="100"/>
      <c r="Y119" s="100"/>
      <c r="Z119" s="63"/>
      <c r="AA119" s="63"/>
      <c r="AB119" s="63"/>
      <c r="AC119" s="40"/>
      <c r="AD119" s="104"/>
      <c r="AE119" s="105"/>
      <c r="AF119" s="63"/>
      <c r="AG119" s="93"/>
      <c r="AH119" s="63"/>
      <c r="AI119" s="63"/>
      <c r="AJ119" s="9"/>
    </row>
    <row r="120" spans="1:36" ht="14.25" customHeight="1" x14ac:dyDescent="0.3">
      <c r="A120" s="99"/>
      <c r="B120" s="100"/>
      <c r="C120" s="103"/>
      <c r="D120" s="100"/>
      <c r="E120" s="100"/>
      <c r="F120" s="50"/>
      <c r="G120" s="63"/>
      <c r="H120" s="63"/>
      <c r="I120" s="63"/>
      <c r="J120" s="40"/>
      <c r="K120" s="104"/>
      <c r="L120" s="105"/>
      <c r="M120" s="103"/>
      <c r="N120" s="100"/>
      <c r="O120" s="100"/>
      <c r="P120" s="63"/>
      <c r="Q120" s="63"/>
      <c r="R120" s="63"/>
      <c r="S120" s="63"/>
      <c r="T120" s="40"/>
      <c r="U120" s="104"/>
      <c r="V120" s="105"/>
      <c r="W120" s="103"/>
      <c r="X120" s="100"/>
      <c r="Y120" s="100"/>
      <c r="Z120" s="63"/>
      <c r="AA120" s="63"/>
      <c r="AB120" s="63"/>
      <c r="AC120" s="40"/>
      <c r="AD120" s="104"/>
      <c r="AE120" s="105"/>
      <c r="AF120" s="63"/>
      <c r="AG120" s="93"/>
      <c r="AH120" s="63"/>
      <c r="AI120" s="63"/>
      <c r="AJ120" s="9"/>
    </row>
    <row r="121" spans="1:36" ht="14.25" customHeight="1" x14ac:dyDescent="0.3">
      <c r="A121" s="99"/>
      <c r="B121" s="100"/>
      <c r="C121" s="103"/>
      <c r="D121" s="100"/>
      <c r="E121" s="100"/>
      <c r="F121" s="50"/>
      <c r="G121" s="63"/>
      <c r="H121" s="63"/>
      <c r="I121" s="63"/>
      <c r="J121" s="40"/>
      <c r="K121" s="104"/>
      <c r="L121" s="105"/>
      <c r="M121" s="103"/>
      <c r="N121" s="100"/>
      <c r="O121" s="100"/>
      <c r="P121" s="63"/>
      <c r="Q121" s="63"/>
      <c r="R121" s="63"/>
      <c r="S121" s="63"/>
      <c r="T121" s="40"/>
      <c r="U121" s="104"/>
      <c r="V121" s="105"/>
      <c r="W121" s="103"/>
      <c r="X121" s="100"/>
      <c r="Y121" s="100"/>
      <c r="Z121" s="63"/>
      <c r="AA121" s="63"/>
      <c r="AB121" s="63"/>
      <c r="AC121" s="40"/>
      <c r="AD121" s="104"/>
      <c r="AE121" s="105"/>
      <c r="AF121" s="63"/>
      <c r="AG121" s="93"/>
      <c r="AH121" s="63"/>
      <c r="AI121" s="63"/>
      <c r="AJ121" s="9"/>
    </row>
    <row r="122" spans="1:36" ht="14.25" customHeight="1" x14ac:dyDescent="0.3">
      <c r="A122" s="99"/>
      <c r="B122" s="100"/>
      <c r="C122" s="103"/>
      <c r="D122" s="100"/>
      <c r="E122" s="100"/>
      <c r="F122" s="50"/>
      <c r="G122" s="63"/>
      <c r="H122" s="63"/>
      <c r="I122" s="63"/>
      <c r="J122" s="40"/>
      <c r="K122" s="104"/>
      <c r="L122" s="105"/>
      <c r="M122" s="103"/>
      <c r="N122" s="100"/>
      <c r="O122" s="100"/>
      <c r="P122" s="63"/>
      <c r="Q122" s="63"/>
      <c r="R122" s="63"/>
      <c r="S122" s="63"/>
      <c r="T122" s="40"/>
      <c r="U122" s="104"/>
      <c r="V122" s="105"/>
      <c r="W122" s="103"/>
      <c r="X122" s="100"/>
      <c r="Y122" s="100"/>
      <c r="Z122" s="63"/>
      <c r="AA122" s="63"/>
      <c r="AB122" s="63"/>
      <c r="AC122" s="40"/>
      <c r="AD122" s="104"/>
      <c r="AE122" s="105"/>
      <c r="AF122" s="63"/>
      <c r="AG122" s="93"/>
      <c r="AH122" s="63"/>
      <c r="AI122" s="63"/>
      <c r="AJ122" s="9"/>
    </row>
    <row r="123" spans="1:36" ht="14.25" customHeight="1" x14ac:dyDescent="0.3">
      <c r="A123" s="99"/>
      <c r="B123" s="100"/>
      <c r="C123" s="103"/>
      <c r="D123" s="100"/>
      <c r="E123" s="100"/>
      <c r="F123" s="50"/>
      <c r="G123" s="63"/>
      <c r="H123" s="63"/>
      <c r="I123" s="63"/>
      <c r="J123" s="40"/>
      <c r="K123" s="104"/>
      <c r="L123" s="105"/>
      <c r="M123" s="103"/>
      <c r="N123" s="100"/>
      <c r="O123" s="100"/>
      <c r="P123" s="63"/>
      <c r="Q123" s="63"/>
      <c r="R123" s="63"/>
      <c r="S123" s="63"/>
      <c r="T123" s="40"/>
      <c r="U123" s="104"/>
      <c r="V123" s="105"/>
      <c r="W123" s="103"/>
      <c r="X123" s="100"/>
      <c r="Y123" s="100"/>
      <c r="Z123" s="63"/>
      <c r="AA123" s="63"/>
      <c r="AB123" s="63"/>
      <c r="AC123" s="40"/>
      <c r="AD123" s="104"/>
      <c r="AE123" s="105"/>
      <c r="AF123" s="63"/>
      <c r="AG123" s="93"/>
      <c r="AH123" s="63"/>
      <c r="AI123" s="63"/>
      <c r="AJ123" s="9"/>
    </row>
    <row r="124" spans="1:36" ht="14.25" customHeight="1" x14ac:dyDescent="0.3">
      <c r="A124" s="99"/>
      <c r="B124" s="100"/>
      <c r="C124" s="103"/>
      <c r="D124" s="100"/>
      <c r="E124" s="100"/>
      <c r="F124" s="50"/>
      <c r="G124" s="63"/>
      <c r="H124" s="63"/>
      <c r="I124" s="63"/>
      <c r="J124" s="40"/>
      <c r="K124" s="104"/>
      <c r="L124" s="105"/>
      <c r="M124" s="103"/>
      <c r="N124" s="100"/>
      <c r="O124" s="100"/>
      <c r="P124" s="63"/>
      <c r="Q124" s="63"/>
      <c r="R124" s="63"/>
      <c r="S124" s="63"/>
      <c r="T124" s="40"/>
      <c r="U124" s="104"/>
      <c r="V124" s="105"/>
      <c r="W124" s="103"/>
      <c r="X124" s="100"/>
      <c r="Y124" s="100"/>
      <c r="Z124" s="63"/>
      <c r="AA124" s="63"/>
      <c r="AB124" s="63"/>
      <c r="AC124" s="40"/>
      <c r="AD124" s="104"/>
      <c r="AE124" s="105"/>
      <c r="AF124" s="63"/>
      <c r="AG124" s="93"/>
      <c r="AH124" s="63"/>
      <c r="AI124" s="63"/>
      <c r="AJ124" s="9"/>
    </row>
    <row r="125" spans="1:36" ht="14.25" customHeight="1" x14ac:dyDescent="0.3">
      <c r="A125" s="99"/>
      <c r="B125" s="100"/>
      <c r="C125" s="103"/>
      <c r="D125" s="100"/>
      <c r="E125" s="100"/>
      <c r="F125" s="50"/>
      <c r="G125" s="63"/>
      <c r="H125" s="63"/>
      <c r="I125" s="63"/>
      <c r="J125" s="40"/>
      <c r="K125" s="104"/>
      <c r="L125" s="105"/>
      <c r="M125" s="103"/>
      <c r="N125" s="100"/>
      <c r="O125" s="100"/>
      <c r="P125" s="63"/>
      <c r="Q125" s="63"/>
      <c r="R125" s="63"/>
      <c r="S125" s="63"/>
      <c r="T125" s="40"/>
      <c r="U125" s="104"/>
      <c r="V125" s="105"/>
      <c r="W125" s="103"/>
      <c r="X125" s="100"/>
      <c r="Y125" s="100"/>
      <c r="Z125" s="63"/>
      <c r="AA125" s="63"/>
      <c r="AB125" s="63"/>
      <c r="AC125" s="40"/>
      <c r="AD125" s="104"/>
      <c r="AE125" s="105"/>
      <c r="AF125" s="63"/>
      <c r="AG125" s="93"/>
      <c r="AH125" s="63"/>
      <c r="AI125" s="63"/>
      <c r="AJ125" s="9"/>
    </row>
    <row r="126" spans="1:36" ht="14.25" customHeight="1" x14ac:dyDescent="0.3">
      <c r="A126" s="99"/>
      <c r="B126" s="100"/>
      <c r="C126" s="103"/>
      <c r="D126" s="100"/>
      <c r="E126" s="100"/>
      <c r="F126" s="50"/>
      <c r="G126" s="63"/>
      <c r="H126" s="63"/>
      <c r="I126" s="63"/>
      <c r="J126" s="40"/>
      <c r="K126" s="104"/>
      <c r="L126" s="105"/>
      <c r="M126" s="103"/>
      <c r="N126" s="100"/>
      <c r="O126" s="100"/>
      <c r="P126" s="63"/>
      <c r="Q126" s="63"/>
      <c r="R126" s="63"/>
      <c r="S126" s="63"/>
      <c r="T126" s="40"/>
      <c r="U126" s="104"/>
      <c r="V126" s="105"/>
      <c r="W126" s="103"/>
      <c r="X126" s="100"/>
      <c r="Y126" s="100"/>
      <c r="Z126" s="63"/>
      <c r="AA126" s="63"/>
      <c r="AB126" s="63"/>
      <c r="AC126" s="40"/>
      <c r="AD126" s="104"/>
      <c r="AE126" s="105"/>
      <c r="AF126" s="63"/>
      <c r="AG126" s="93"/>
      <c r="AH126" s="63"/>
      <c r="AI126" s="63"/>
      <c r="AJ126" s="9"/>
    </row>
    <row r="127" spans="1:36" ht="14.25" customHeight="1" x14ac:dyDescent="0.3">
      <c r="A127" s="99"/>
      <c r="B127" s="100"/>
      <c r="C127" s="103"/>
      <c r="D127" s="100"/>
      <c r="E127" s="100"/>
      <c r="F127" s="50"/>
      <c r="G127" s="63"/>
      <c r="H127" s="63"/>
      <c r="I127" s="63"/>
      <c r="J127" s="40"/>
      <c r="K127" s="104"/>
      <c r="L127" s="105"/>
      <c r="M127" s="103"/>
      <c r="N127" s="100"/>
      <c r="O127" s="100"/>
      <c r="P127" s="63"/>
      <c r="Q127" s="63"/>
      <c r="R127" s="63"/>
      <c r="S127" s="63"/>
      <c r="T127" s="40"/>
      <c r="U127" s="104"/>
      <c r="V127" s="105"/>
      <c r="W127" s="103"/>
      <c r="X127" s="100"/>
      <c r="Y127" s="100"/>
      <c r="Z127" s="63"/>
      <c r="AA127" s="63"/>
      <c r="AB127" s="63"/>
      <c r="AC127" s="40"/>
      <c r="AD127" s="104"/>
      <c r="AE127" s="105"/>
      <c r="AF127" s="63"/>
      <c r="AG127" s="93"/>
      <c r="AH127" s="63"/>
      <c r="AI127" s="63"/>
      <c r="AJ127" s="9"/>
    </row>
    <row r="128" spans="1:36" ht="14.25" customHeight="1" x14ac:dyDescent="0.3">
      <c r="A128" s="99"/>
      <c r="B128" s="100"/>
      <c r="C128" s="103"/>
      <c r="D128" s="100"/>
      <c r="E128" s="100"/>
      <c r="F128" s="50"/>
      <c r="G128" s="63"/>
      <c r="H128" s="63"/>
      <c r="I128" s="63"/>
      <c r="J128" s="40"/>
      <c r="K128" s="104"/>
      <c r="L128" s="105"/>
      <c r="M128" s="103"/>
      <c r="N128" s="100"/>
      <c r="O128" s="100"/>
      <c r="P128" s="63"/>
      <c r="Q128" s="63"/>
      <c r="R128" s="63"/>
      <c r="S128" s="63"/>
      <c r="T128" s="40"/>
      <c r="U128" s="104"/>
      <c r="V128" s="105"/>
      <c r="W128" s="103"/>
      <c r="X128" s="100"/>
      <c r="Y128" s="100"/>
      <c r="Z128" s="63"/>
      <c r="AA128" s="63"/>
      <c r="AB128" s="63"/>
      <c r="AC128" s="40"/>
      <c r="AD128" s="104"/>
      <c r="AE128" s="105"/>
      <c r="AF128" s="63"/>
      <c r="AG128" s="93"/>
      <c r="AH128" s="63"/>
      <c r="AI128" s="63"/>
      <c r="AJ128" s="9"/>
    </row>
    <row r="129" spans="1:36" ht="14.25" customHeight="1" x14ac:dyDescent="0.3">
      <c r="A129" s="99"/>
      <c r="B129" s="100"/>
      <c r="C129" s="103"/>
      <c r="D129" s="100"/>
      <c r="E129" s="100"/>
      <c r="F129" s="50"/>
      <c r="G129" s="63"/>
      <c r="H129" s="63"/>
      <c r="I129" s="63"/>
      <c r="J129" s="40"/>
      <c r="K129" s="104"/>
      <c r="L129" s="105"/>
      <c r="M129" s="103"/>
      <c r="N129" s="100"/>
      <c r="O129" s="100"/>
      <c r="P129" s="63"/>
      <c r="Q129" s="63"/>
      <c r="R129" s="63"/>
      <c r="S129" s="63"/>
      <c r="T129" s="40"/>
      <c r="U129" s="104"/>
      <c r="V129" s="105"/>
      <c r="W129" s="103"/>
      <c r="X129" s="100"/>
      <c r="Y129" s="100"/>
      <c r="Z129" s="63"/>
      <c r="AA129" s="63"/>
      <c r="AB129" s="63"/>
      <c r="AC129" s="40"/>
      <c r="AD129" s="104"/>
      <c r="AE129" s="105"/>
      <c r="AF129" s="63"/>
      <c r="AG129" s="93"/>
      <c r="AH129" s="63"/>
      <c r="AI129" s="63"/>
      <c r="AJ129" s="9"/>
    </row>
    <row r="130" spans="1:36" ht="14.25" customHeight="1" x14ac:dyDescent="0.3">
      <c r="A130" s="99"/>
      <c r="B130" s="100"/>
      <c r="C130" s="103"/>
      <c r="D130" s="100"/>
      <c r="E130" s="100"/>
      <c r="F130" s="50"/>
      <c r="G130" s="63"/>
      <c r="H130" s="63"/>
      <c r="I130" s="63"/>
      <c r="J130" s="40"/>
      <c r="K130" s="104"/>
      <c r="L130" s="105"/>
      <c r="M130" s="103"/>
      <c r="N130" s="100"/>
      <c r="O130" s="100"/>
      <c r="P130" s="63"/>
      <c r="Q130" s="63"/>
      <c r="R130" s="63"/>
      <c r="S130" s="63"/>
      <c r="T130" s="40"/>
      <c r="U130" s="104"/>
      <c r="V130" s="105"/>
      <c r="W130" s="103"/>
      <c r="X130" s="100"/>
      <c r="Y130" s="100"/>
      <c r="Z130" s="63"/>
      <c r="AA130" s="63"/>
      <c r="AB130" s="63"/>
      <c r="AC130" s="40"/>
      <c r="AD130" s="104"/>
      <c r="AE130" s="105"/>
      <c r="AF130" s="63"/>
      <c r="AG130" s="93"/>
      <c r="AH130" s="63"/>
      <c r="AI130" s="63"/>
      <c r="AJ130" s="9"/>
    </row>
    <row r="131" spans="1:36" ht="14.25" customHeight="1" x14ac:dyDescent="0.3">
      <c r="A131" s="99"/>
      <c r="B131" s="100"/>
      <c r="C131" s="103"/>
      <c r="D131" s="100"/>
      <c r="E131" s="100"/>
      <c r="F131" s="50"/>
      <c r="G131" s="63"/>
      <c r="H131" s="63"/>
      <c r="I131" s="63"/>
      <c r="J131" s="40"/>
      <c r="K131" s="104"/>
      <c r="L131" s="105"/>
      <c r="M131" s="103"/>
      <c r="N131" s="100"/>
      <c r="O131" s="100"/>
      <c r="P131" s="63"/>
      <c r="Q131" s="63"/>
      <c r="R131" s="63"/>
      <c r="S131" s="63"/>
      <c r="T131" s="40"/>
      <c r="U131" s="104"/>
      <c r="V131" s="105"/>
      <c r="W131" s="103"/>
      <c r="X131" s="100"/>
      <c r="Y131" s="100"/>
      <c r="Z131" s="63"/>
      <c r="AA131" s="63"/>
      <c r="AB131" s="63"/>
      <c r="AC131" s="40"/>
      <c r="AD131" s="104"/>
      <c r="AE131" s="105"/>
      <c r="AF131" s="63"/>
      <c r="AG131" s="93"/>
      <c r="AH131" s="63"/>
      <c r="AI131" s="63"/>
      <c r="AJ131" s="9"/>
    </row>
    <row r="132" spans="1:36" ht="14.25" customHeight="1" x14ac:dyDescent="0.3">
      <c r="A132" s="99"/>
      <c r="B132" s="100"/>
      <c r="C132" s="103"/>
      <c r="D132" s="100"/>
      <c r="E132" s="100"/>
      <c r="F132" s="50"/>
      <c r="G132" s="63"/>
      <c r="H132" s="63"/>
      <c r="I132" s="63"/>
      <c r="J132" s="40"/>
      <c r="K132" s="104"/>
      <c r="L132" s="105"/>
      <c r="M132" s="103"/>
      <c r="N132" s="100"/>
      <c r="O132" s="100"/>
      <c r="P132" s="63"/>
      <c r="Q132" s="63"/>
      <c r="R132" s="63"/>
      <c r="S132" s="63"/>
      <c r="T132" s="40"/>
      <c r="U132" s="104"/>
      <c r="V132" s="105"/>
      <c r="W132" s="103"/>
      <c r="X132" s="100"/>
      <c r="Y132" s="100"/>
      <c r="Z132" s="63"/>
      <c r="AA132" s="63"/>
      <c r="AB132" s="63"/>
      <c r="AC132" s="40"/>
      <c r="AD132" s="104"/>
      <c r="AE132" s="105"/>
      <c r="AF132" s="63"/>
      <c r="AG132" s="93"/>
      <c r="AH132" s="63"/>
      <c r="AI132" s="63"/>
      <c r="AJ132" s="9"/>
    </row>
    <row r="133" spans="1:36" ht="14.25" customHeight="1" x14ac:dyDescent="0.3">
      <c r="A133" s="99"/>
      <c r="B133" s="100"/>
      <c r="C133" s="103"/>
      <c r="D133" s="100"/>
      <c r="E133" s="100"/>
      <c r="F133" s="50"/>
      <c r="G133" s="63"/>
      <c r="H133" s="63"/>
      <c r="I133" s="63"/>
      <c r="J133" s="40"/>
      <c r="K133" s="104"/>
      <c r="L133" s="105"/>
      <c r="M133" s="103"/>
      <c r="N133" s="100"/>
      <c r="O133" s="100"/>
      <c r="P133" s="63"/>
      <c r="Q133" s="63"/>
      <c r="R133" s="63"/>
      <c r="S133" s="63"/>
      <c r="T133" s="40"/>
      <c r="U133" s="104"/>
      <c r="V133" s="105"/>
      <c r="W133" s="103"/>
      <c r="X133" s="100"/>
      <c r="Y133" s="100"/>
      <c r="Z133" s="63"/>
      <c r="AA133" s="63"/>
      <c r="AB133" s="63"/>
      <c r="AC133" s="40"/>
      <c r="AD133" s="104"/>
      <c r="AE133" s="105"/>
      <c r="AF133" s="63"/>
      <c r="AG133" s="93"/>
      <c r="AH133" s="63"/>
      <c r="AI133" s="63"/>
      <c r="AJ133" s="9"/>
    </row>
    <row r="134" spans="1:36" ht="14.25" customHeight="1" x14ac:dyDescent="0.3">
      <c r="A134" s="99"/>
      <c r="B134" s="100"/>
      <c r="C134" s="103"/>
      <c r="D134" s="100"/>
      <c r="E134" s="100"/>
      <c r="F134" s="50"/>
      <c r="G134" s="63"/>
      <c r="H134" s="63"/>
      <c r="I134" s="63"/>
      <c r="J134" s="40"/>
      <c r="K134" s="104"/>
      <c r="L134" s="105"/>
      <c r="M134" s="103"/>
      <c r="N134" s="100"/>
      <c r="O134" s="100"/>
      <c r="P134" s="63"/>
      <c r="Q134" s="63"/>
      <c r="R134" s="63"/>
      <c r="S134" s="63"/>
      <c r="T134" s="40"/>
      <c r="U134" s="104"/>
      <c r="V134" s="105"/>
      <c r="W134" s="103"/>
      <c r="X134" s="100"/>
      <c r="Y134" s="100"/>
      <c r="Z134" s="63"/>
      <c r="AA134" s="63"/>
      <c r="AB134" s="63"/>
      <c r="AC134" s="40"/>
      <c r="AD134" s="104"/>
      <c r="AE134" s="105"/>
      <c r="AF134" s="63"/>
      <c r="AG134" s="93"/>
      <c r="AH134" s="63"/>
      <c r="AI134" s="63"/>
      <c r="AJ134" s="9"/>
    </row>
    <row r="135" spans="1:36" ht="14.25" customHeight="1" x14ac:dyDescent="0.3">
      <c r="A135" s="99"/>
      <c r="B135" s="100"/>
      <c r="C135" s="103"/>
      <c r="D135" s="100"/>
      <c r="E135" s="100"/>
      <c r="F135" s="50"/>
      <c r="G135" s="63"/>
      <c r="H135" s="63"/>
      <c r="I135" s="63"/>
      <c r="J135" s="40"/>
      <c r="K135" s="104"/>
      <c r="L135" s="105"/>
      <c r="M135" s="103"/>
      <c r="N135" s="100"/>
      <c r="O135" s="100"/>
      <c r="P135" s="63"/>
      <c r="Q135" s="63"/>
      <c r="R135" s="63"/>
      <c r="S135" s="63"/>
      <c r="T135" s="40"/>
      <c r="U135" s="104"/>
      <c r="V135" s="105"/>
      <c r="W135" s="103"/>
      <c r="X135" s="100"/>
      <c r="Y135" s="100"/>
      <c r="Z135" s="63"/>
      <c r="AA135" s="63"/>
      <c r="AB135" s="63"/>
      <c r="AC135" s="40"/>
      <c r="AD135" s="104"/>
      <c r="AE135" s="105"/>
      <c r="AF135" s="63"/>
      <c r="AG135" s="93"/>
      <c r="AH135" s="63"/>
      <c r="AI135" s="63"/>
      <c r="AJ135" s="9"/>
    </row>
    <row r="136" spans="1:36" ht="14.25" customHeight="1" x14ac:dyDescent="0.3">
      <c r="A136" s="99"/>
      <c r="B136" s="100"/>
      <c r="C136" s="103"/>
      <c r="D136" s="100"/>
      <c r="E136" s="100"/>
      <c r="F136" s="50"/>
      <c r="G136" s="63"/>
      <c r="H136" s="63"/>
      <c r="I136" s="63"/>
      <c r="J136" s="40"/>
      <c r="K136" s="104"/>
      <c r="L136" s="105"/>
      <c r="M136" s="103"/>
      <c r="N136" s="100"/>
      <c r="O136" s="100"/>
      <c r="P136" s="63"/>
      <c r="Q136" s="63"/>
      <c r="R136" s="63"/>
      <c r="S136" s="63"/>
      <c r="T136" s="40"/>
      <c r="U136" s="104"/>
      <c r="V136" s="105"/>
      <c r="W136" s="103"/>
      <c r="X136" s="100"/>
      <c r="Y136" s="100"/>
      <c r="Z136" s="63"/>
      <c r="AA136" s="63"/>
      <c r="AB136" s="63"/>
      <c r="AC136" s="40"/>
      <c r="AD136" s="104"/>
      <c r="AE136" s="105"/>
      <c r="AF136" s="63"/>
      <c r="AG136" s="93"/>
      <c r="AH136" s="63"/>
      <c r="AI136" s="63"/>
      <c r="AJ136" s="9"/>
    </row>
    <row r="137" spans="1:36" ht="14.25" customHeight="1" x14ac:dyDescent="0.3">
      <c r="A137" s="99"/>
      <c r="B137" s="100"/>
      <c r="C137" s="103"/>
      <c r="D137" s="100"/>
      <c r="E137" s="100"/>
      <c r="F137" s="50"/>
      <c r="G137" s="63"/>
      <c r="H137" s="63"/>
      <c r="I137" s="63"/>
      <c r="J137" s="40"/>
      <c r="K137" s="104"/>
      <c r="L137" s="105"/>
      <c r="M137" s="103"/>
      <c r="N137" s="100"/>
      <c r="O137" s="100"/>
      <c r="P137" s="63"/>
      <c r="Q137" s="63"/>
      <c r="R137" s="63"/>
      <c r="S137" s="63"/>
      <c r="T137" s="40"/>
      <c r="U137" s="104"/>
      <c r="V137" s="105"/>
      <c r="W137" s="103"/>
      <c r="X137" s="100"/>
      <c r="Y137" s="100"/>
      <c r="Z137" s="63"/>
      <c r="AA137" s="63"/>
      <c r="AB137" s="63"/>
      <c r="AC137" s="40"/>
      <c r="AD137" s="104"/>
      <c r="AE137" s="105"/>
      <c r="AF137" s="63"/>
      <c r="AG137" s="93"/>
      <c r="AH137" s="63"/>
      <c r="AI137" s="63"/>
      <c r="AJ137" s="9"/>
    </row>
    <row r="138" spans="1:36" ht="14.25" customHeight="1" x14ac:dyDescent="0.3">
      <c r="A138" s="99"/>
      <c r="B138" s="100"/>
      <c r="C138" s="103"/>
      <c r="D138" s="100"/>
      <c r="E138" s="100"/>
      <c r="F138" s="50"/>
      <c r="G138" s="63"/>
      <c r="H138" s="63"/>
      <c r="I138" s="63"/>
      <c r="J138" s="40"/>
      <c r="K138" s="104"/>
      <c r="L138" s="105"/>
      <c r="M138" s="103"/>
      <c r="N138" s="100"/>
      <c r="O138" s="100"/>
      <c r="P138" s="63"/>
      <c r="Q138" s="63"/>
      <c r="R138" s="63"/>
      <c r="S138" s="63"/>
      <c r="T138" s="40"/>
      <c r="U138" s="104"/>
      <c r="V138" s="105"/>
      <c r="W138" s="103"/>
      <c r="X138" s="100"/>
      <c r="Y138" s="100"/>
      <c r="Z138" s="63"/>
      <c r="AA138" s="63"/>
      <c r="AB138" s="63"/>
      <c r="AC138" s="40"/>
      <c r="AD138" s="104"/>
      <c r="AE138" s="105"/>
      <c r="AF138" s="63"/>
      <c r="AG138" s="93"/>
      <c r="AH138" s="63"/>
      <c r="AI138" s="63"/>
      <c r="AJ138" s="9"/>
    </row>
    <row r="139" spans="1:36" ht="14.25" customHeight="1" x14ac:dyDescent="0.3">
      <c r="A139" s="99"/>
      <c r="B139" s="100"/>
      <c r="C139" s="103"/>
      <c r="D139" s="100"/>
      <c r="E139" s="100"/>
      <c r="F139" s="50"/>
      <c r="G139" s="63"/>
      <c r="H139" s="63"/>
      <c r="I139" s="63"/>
      <c r="J139" s="40"/>
      <c r="K139" s="104"/>
      <c r="L139" s="105"/>
      <c r="M139" s="103"/>
      <c r="N139" s="100"/>
      <c r="O139" s="100"/>
      <c r="P139" s="63"/>
      <c r="Q139" s="63"/>
      <c r="R139" s="63"/>
      <c r="S139" s="63"/>
      <c r="T139" s="40"/>
      <c r="U139" s="104"/>
      <c r="V139" s="105"/>
      <c r="W139" s="103"/>
      <c r="X139" s="100"/>
      <c r="Y139" s="100"/>
      <c r="Z139" s="63"/>
      <c r="AA139" s="63"/>
      <c r="AB139" s="63"/>
      <c r="AC139" s="40"/>
      <c r="AD139" s="104"/>
      <c r="AE139" s="105"/>
      <c r="AF139" s="63"/>
      <c r="AG139" s="93"/>
      <c r="AH139" s="63"/>
      <c r="AI139" s="63"/>
      <c r="AJ139" s="9"/>
    </row>
    <row r="140" spans="1:36" ht="14.25" customHeight="1" x14ac:dyDescent="0.3">
      <c r="A140" s="99"/>
      <c r="B140" s="100"/>
      <c r="C140" s="103"/>
      <c r="D140" s="100"/>
      <c r="E140" s="100"/>
      <c r="F140" s="50"/>
      <c r="G140" s="63"/>
      <c r="H140" s="63"/>
      <c r="I140" s="63"/>
      <c r="J140" s="40"/>
      <c r="K140" s="104"/>
      <c r="L140" s="105"/>
      <c r="M140" s="103"/>
      <c r="N140" s="100"/>
      <c r="O140" s="100"/>
      <c r="P140" s="63"/>
      <c r="Q140" s="63"/>
      <c r="R140" s="63"/>
      <c r="S140" s="63"/>
      <c r="T140" s="40"/>
      <c r="U140" s="104"/>
      <c r="V140" s="105"/>
      <c r="W140" s="103"/>
      <c r="X140" s="100"/>
      <c r="Y140" s="100"/>
      <c r="Z140" s="63"/>
      <c r="AA140" s="63"/>
      <c r="AB140" s="63"/>
      <c r="AC140" s="40"/>
      <c r="AD140" s="104"/>
      <c r="AE140" s="105"/>
      <c r="AF140" s="63"/>
      <c r="AG140" s="93"/>
      <c r="AH140" s="63"/>
      <c r="AI140" s="63"/>
      <c r="AJ140" s="9"/>
    </row>
    <row r="141" spans="1:36" ht="14.25" customHeight="1" x14ac:dyDescent="0.3">
      <c r="A141" s="99"/>
      <c r="B141" s="100"/>
      <c r="C141" s="103"/>
      <c r="D141" s="100"/>
      <c r="E141" s="100"/>
      <c r="F141" s="50"/>
      <c r="G141" s="63"/>
      <c r="H141" s="63"/>
      <c r="I141" s="63"/>
      <c r="J141" s="40"/>
      <c r="K141" s="104"/>
      <c r="L141" s="105"/>
      <c r="M141" s="103"/>
      <c r="N141" s="100"/>
      <c r="O141" s="100"/>
      <c r="P141" s="63"/>
      <c r="Q141" s="63"/>
      <c r="R141" s="63"/>
      <c r="S141" s="63"/>
      <c r="T141" s="40"/>
      <c r="U141" s="104"/>
      <c r="V141" s="105"/>
      <c r="W141" s="103"/>
      <c r="X141" s="100"/>
      <c r="Y141" s="100"/>
      <c r="Z141" s="63"/>
      <c r="AA141" s="63"/>
      <c r="AB141" s="63"/>
      <c r="AC141" s="40"/>
      <c r="AD141" s="104"/>
      <c r="AE141" s="105"/>
      <c r="AF141" s="63"/>
      <c r="AG141" s="93"/>
      <c r="AH141" s="63"/>
      <c r="AI141" s="63"/>
      <c r="AJ141" s="9"/>
    </row>
    <row r="142" spans="1:36" ht="14.25" customHeight="1" x14ac:dyDescent="0.3">
      <c r="A142" s="99"/>
      <c r="B142" s="100"/>
      <c r="C142" s="103"/>
      <c r="D142" s="100"/>
      <c r="E142" s="100"/>
      <c r="F142" s="50"/>
      <c r="G142" s="63"/>
      <c r="H142" s="63"/>
      <c r="I142" s="63"/>
      <c r="J142" s="40"/>
      <c r="K142" s="104"/>
      <c r="L142" s="105"/>
      <c r="M142" s="103"/>
      <c r="N142" s="100"/>
      <c r="O142" s="100"/>
      <c r="P142" s="63"/>
      <c r="Q142" s="63"/>
      <c r="R142" s="63"/>
      <c r="S142" s="63"/>
      <c r="T142" s="40"/>
      <c r="U142" s="104"/>
      <c r="V142" s="105"/>
      <c r="W142" s="103"/>
      <c r="X142" s="100"/>
      <c r="Y142" s="100"/>
      <c r="Z142" s="63"/>
      <c r="AA142" s="63"/>
      <c r="AB142" s="63"/>
      <c r="AC142" s="40"/>
      <c r="AD142" s="104"/>
      <c r="AE142" s="105"/>
      <c r="AF142" s="63"/>
      <c r="AG142" s="93"/>
      <c r="AH142" s="63"/>
      <c r="AI142" s="63"/>
      <c r="AJ142" s="9"/>
    </row>
    <row r="143" spans="1:36" ht="14.25" customHeight="1" x14ac:dyDescent="0.3">
      <c r="A143" s="99"/>
      <c r="B143" s="100"/>
      <c r="C143" s="103"/>
      <c r="D143" s="100"/>
      <c r="E143" s="100"/>
      <c r="F143" s="50"/>
      <c r="G143" s="63"/>
      <c r="H143" s="63"/>
      <c r="I143" s="63"/>
      <c r="J143" s="40"/>
      <c r="K143" s="104"/>
      <c r="L143" s="105"/>
      <c r="M143" s="103"/>
      <c r="N143" s="100"/>
      <c r="O143" s="100"/>
      <c r="P143" s="63"/>
      <c r="Q143" s="63"/>
      <c r="R143" s="63"/>
      <c r="S143" s="63"/>
      <c r="T143" s="40"/>
      <c r="U143" s="104"/>
      <c r="V143" s="105"/>
      <c r="W143" s="103"/>
      <c r="X143" s="100"/>
      <c r="Y143" s="100"/>
      <c r="Z143" s="63"/>
      <c r="AA143" s="63"/>
      <c r="AB143" s="63"/>
      <c r="AC143" s="40"/>
      <c r="AD143" s="104"/>
      <c r="AE143" s="105"/>
      <c r="AF143" s="63"/>
      <c r="AG143" s="93"/>
      <c r="AH143" s="63"/>
      <c r="AI143" s="63"/>
      <c r="AJ143" s="9"/>
    </row>
    <row r="144" spans="1:36" ht="14.25" customHeight="1" x14ac:dyDescent="0.3">
      <c r="A144" s="99"/>
      <c r="B144" s="100"/>
      <c r="C144" s="103"/>
      <c r="D144" s="100"/>
      <c r="E144" s="100"/>
      <c r="F144" s="50"/>
      <c r="G144" s="63"/>
      <c r="H144" s="63"/>
      <c r="I144" s="63"/>
      <c r="J144" s="40"/>
      <c r="K144" s="104"/>
      <c r="L144" s="105"/>
      <c r="M144" s="103"/>
      <c r="N144" s="100"/>
      <c r="O144" s="100"/>
      <c r="P144" s="63"/>
      <c r="Q144" s="63"/>
      <c r="R144" s="63"/>
      <c r="S144" s="63"/>
      <c r="T144" s="40"/>
      <c r="U144" s="104"/>
      <c r="V144" s="105"/>
      <c r="W144" s="103"/>
      <c r="X144" s="100"/>
      <c r="Y144" s="100"/>
      <c r="Z144" s="63"/>
      <c r="AA144" s="63"/>
      <c r="AB144" s="63"/>
      <c r="AC144" s="40"/>
      <c r="AD144" s="104"/>
      <c r="AE144" s="105"/>
      <c r="AF144" s="63"/>
      <c r="AG144" s="93"/>
      <c r="AH144" s="63"/>
      <c r="AI144" s="63"/>
      <c r="AJ144" s="9"/>
    </row>
    <row r="145" spans="1:36" ht="14.25" customHeight="1" x14ac:dyDescent="0.3">
      <c r="A145" s="99"/>
      <c r="B145" s="100"/>
      <c r="C145" s="103"/>
      <c r="D145" s="100"/>
      <c r="E145" s="100"/>
      <c r="F145" s="50"/>
      <c r="G145" s="63"/>
      <c r="H145" s="63"/>
      <c r="I145" s="63"/>
      <c r="J145" s="40"/>
      <c r="K145" s="104"/>
      <c r="L145" s="105"/>
      <c r="M145" s="103"/>
      <c r="N145" s="100"/>
      <c r="O145" s="100"/>
      <c r="P145" s="63"/>
      <c r="Q145" s="63"/>
      <c r="R145" s="63"/>
      <c r="S145" s="63"/>
      <c r="T145" s="40"/>
      <c r="U145" s="104"/>
      <c r="V145" s="105"/>
      <c r="W145" s="103"/>
      <c r="X145" s="100"/>
      <c r="Y145" s="100"/>
      <c r="Z145" s="63"/>
      <c r="AA145" s="63"/>
      <c r="AB145" s="63"/>
      <c r="AC145" s="40"/>
      <c r="AD145" s="104"/>
      <c r="AE145" s="105"/>
      <c r="AF145" s="63"/>
      <c r="AG145" s="93"/>
      <c r="AH145" s="63"/>
      <c r="AI145" s="63"/>
      <c r="AJ145" s="9"/>
    </row>
    <row r="146" spans="1:36" ht="14.25" customHeight="1" x14ac:dyDescent="0.3">
      <c r="A146" s="99"/>
      <c r="B146" s="100"/>
      <c r="C146" s="103"/>
      <c r="D146" s="100"/>
      <c r="E146" s="100"/>
      <c r="F146" s="50"/>
      <c r="G146" s="63"/>
      <c r="H146" s="63"/>
      <c r="I146" s="63"/>
      <c r="J146" s="40"/>
      <c r="K146" s="104"/>
      <c r="L146" s="105"/>
      <c r="M146" s="103"/>
      <c r="N146" s="100"/>
      <c r="O146" s="100"/>
      <c r="P146" s="63"/>
      <c r="Q146" s="63"/>
      <c r="R146" s="63"/>
      <c r="S146" s="63"/>
      <c r="T146" s="40"/>
      <c r="U146" s="104"/>
      <c r="V146" s="105"/>
      <c r="W146" s="103"/>
      <c r="X146" s="100"/>
      <c r="Y146" s="100"/>
      <c r="Z146" s="63"/>
      <c r="AA146" s="63"/>
      <c r="AB146" s="63"/>
      <c r="AC146" s="40"/>
      <c r="AD146" s="104"/>
      <c r="AE146" s="105"/>
      <c r="AF146" s="63"/>
      <c r="AG146" s="93"/>
      <c r="AH146" s="63"/>
      <c r="AI146" s="63"/>
      <c r="AJ146" s="9"/>
    </row>
    <row r="147" spans="1:36" ht="14.25" customHeight="1" x14ac:dyDescent="0.3">
      <c r="A147" s="99"/>
      <c r="B147" s="100"/>
      <c r="C147" s="103"/>
      <c r="D147" s="100"/>
      <c r="E147" s="100"/>
      <c r="F147" s="50"/>
      <c r="G147" s="63"/>
      <c r="H147" s="63"/>
      <c r="I147" s="63"/>
      <c r="J147" s="40"/>
      <c r="K147" s="104"/>
      <c r="L147" s="105"/>
      <c r="M147" s="103"/>
      <c r="N147" s="100"/>
      <c r="O147" s="100"/>
      <c r="P147" s="63"/>
      <c r="Q147" s="63"/>
      <c r="R147" s="63"/>
      <c r="S147" s="63"/>
      <c r="T147" s="40"/>
      <c r="U147" s="104"/>
      <c r="V147" s="105"/>
      <c r="W147" s="103"/>
      <c r="X147" s="100"/>
      <c r="Y147" s="100"/>
      <c r="Z147" s="63"/>
      <c r="AA147" s="63"/>
      <c r="AB147" s="63"/>
      <c r="AC147" s="40"/>
      <c r="AD147" s="104"/>
      <c r="AE147" s="105"/>
      <c r="AF147" s="63"/>
      <c r="AG147" s="93"/>
      <c r="AH147" s="63"/>
      <c r="AI147" s="63"/>
      <c r="AJ147" s="9"/>
    </row>
    <row r="148" spans="1:36" ht="14.25" customHeight="1" x14ac:dyDescent="0.3">
      <c r="A148" s="99"/>
      <c r="B148" s="100"/>
      <c r="C148" s="103"/>
      <c r="D148" s="100"/>
      <c r="E148" s="100"/>
      <c r="F148" s="50"/>
      <c r="G148" s="63"/>
      <c r="H148" s="63"/>
      <c r="I148" s="63"/>
      <c r="J148" s="40"/>
      <c r="K148" s="104"/>
      <c r="L148" s="105"/>
      <c r="M148" s="103"/>
      <c r="N148" s="100"/>
      <c r="O148" s="100"/>
      <c r="P148" s="63"/>
      <c r="Q148" s="63"/>
      <c r="R148" s="63"/>
      <c r="S148" s="63"/>
      <c r="T148" s="40"/>
      <c r="U148" s="104"/>
      <c r="V148" s="105"/>
      <c r="W148" s="103"/>
      <c r="X148" s="100"/>
      <c r="Y148" s="100"/>
      <c r="Z148" s="63"/>
      <c r="AA148" s="63"/>
      <c r="AB148" s="63"/>
      <c r="AC148" s="40"/>
      <c r="AD148" s="104"/>
      <c r="AE148" s="105"/>
      <c r="AF148" s="63"/>
      <c r="AG148" s="93"/>
      <c r="AH148" s="63"/>
      <c r="AI148" s="63"/>
      <c r="AJ148" s="9"/>
    </row>
    <row r="149" spans="1:36" ht="14.25" customHeight="1" x14ac:dyDescent="0.3">
      <c r="A149" s="99"/>
      <c r="B149" s="100"/>
      <c r="C149" s="103"/>
      <c r="D149" s="100"/>
      <c r="E149" s="100"/>
      <c r="F149" s="50"/>
      <c r="G149" s="63"/>
      <c r="H149" s="63"/>
      <c r="I149" s="63"/>
      <c r="J149" s="40"/>
      <c r="K149" s="104"/>
      <c r="L149" s="105"/>
      <c r="M149" s="103"/>
      <c r="N149" s="100"/>
      <c r="O149" s="100"/>
      <c r="P149" s="63"/>
      <c r="Q149" s="63"/>
      <c r="R149" s="63"/>
      <c r="S149" s="63"/>
      <c r="T149" s="40"/>
      <c r="U149" s="104"/>
      <c r="V149" s="105"/>
      <c r="W149" s="103"/>
      <c r="X149" s="100"/>
      <c r="Y149" s="100"/>
      <c r="Z149" s="63"/>
      <c r="AA149" s="63"/>
      <c r="AB149" s="63"/>
      <c r="AC149" s="40"/>
      <c r="AD149" s="104"/>
      <c r="AE149" s="105"/>
      <c r="AF149" s="63"/>
      <c r="AG149" s="93"/>
      <c r="AH149" s="63"/>
      <c r="AI149" s="63"/>
      <c r="AJ149" s="9"/>
    </row>
    <row r="150" spans="1:36" ht="14.25" customHeight="1" x14ac:dyDescent="0.3">
      <c r="A150" s="99"/>
      <c r="B150" s="100"/>
      <c r="C150" s="103"/>
      <c r="D150" s="100"/>
      <c r="E150" s="100"/>
      <c r="F150" s="50"/>
      <c r="G150" s="63"/>
      <c r="H150" s="63"/>
      <c r="I150" s="63"/>
      <c r="J150" s="40"/>
      <c r="K150" s="104"/>
      <c r="L150" s="105"/>
      <c r="M150" s="103"/>
      <c r="N150" s="100"/>
      <c r="O150" s="100"/>
      <c r="P150" s="63"/>
      <c r="Q150" s="63"/>
      <c r="R150" s="63"/>
      <c r="S150" s="63"/>
      <c r="T150" s="40"/>
      <c r="U150" s="104"/>
      <c r="V150" s="105"/>
      <c r="W150" s="103"/>
      <c r="X150" s="100"/>
      <c r="Y150" s="100"/>
      <c r="Z150" s="63"/>
      <c r="AA150" s="63"/>
      <c r="AB150" s="63"/>
      <c r="AC150" s="40"/>
      <c r="AD150" s="104"/>
      <c r="AE150" s="105"/>
      <c r="AF150" s="63"/>
      <c r="AG150" s="93"/>
      <c r="AH150" s="63"/>
      <c r="AI150" s="63"/>
      <c r="AJ150" s="9"/>
    </row>
    <row r="151" spans="1:36" ht="14.25" customHeight="1" x14ac:dyDescent="0.3">
      <c r="A151" s="99"/>
      <c r="B151" s="100"/>
      <c r="C151" s="103"/>
      <c r="D151" s="100"/>
      <c r="E151" s="100"/>
      <c r="F151" s="50"/>
      <c r="G151" s="63"/>
      <c r="H151" s="63"/>
      <c r="I151" s="63"/>
      <c r="J151" s="40"/>
      <c r="K151" s="104"/>
      <c r="L151" s="105"/>
      <c r="M151" s="103"/>
      <c r="N151" s="100"/>
      <c r="O151" s="100"/>
      <c r="P151" s="63"/>
      <c r="Q151" s="63"/>
      <c r="R151" s="63"/>
      <c r="S151" s="63"/>
      <c r="T151" s="40"/>
      <c r="U151" s="104"/>
      <c r="V151" s="105"/>
      <c r="W151" s="103"/>
      <c r="X151" s="100"/>
      <c r="Y151" s="100"/>
      <c r="Z151" s="63"/>
      <c r="AA151" s="63"/>
      <c r="AB151" s="63"/>
      <c r="AC151" s="40"/>
      <c r="AD151" s="104"/>
      <c r="AE151" s="105"/>
      <c r="AF151" s="63"/>
      <c r="AG151" s="93"/>
      <c r="AH151" s="63"/>
      <c r="AI151" s="63"/>
      <c r="AJ151" s="9"/>
    </row>
    <row r="152" spans="1:36" ht="14.25" customHeight="1" x14ac:dyDescent="0.3">
      <c r="A152" s="99"/>
      <c r="B152" s="100"/>
      <c r="C152" s="103"/>
      <c r="D152" s="100"/>
      <c r="E152" s="100"/>
      <c r="F152" s="50"/>
      <c r="G152" s="63"/>
      <c r="H152" s="63"/>
      <c r="I152" s="63"/>
      <c r="J152" s="40"/>
      <c r="K152" s="104"/>
      <c r="L152" s="105"/>
      <c r="M152" s="103"/>
      <c r="N152" s="100"/>
      <c r="O152" s="100"/>
      <c r="P152" s="63"/>
      <c r="Q152" s="63"/>
      <c r="R152" s="63"/>
      <c r="S152" s="63"/>
      <c r="T152" s="40"/>
      <c r="U152" s="104"/>
      <c r="V152" s="105"/>
      <c r="W152" s="103"/>
      <c r="X152" s="100"/>
      <c r="Y152" s="100"/>
      <c r="Z152" s="63"/>
      <c r="AA152" s="63"/>
      <c r="AB152" s="63"/>
      <c r="AC152" s="40"/>
      <c r="AD152" s="104"/>
      <c r="AE152" s="105"/>
      <c r="AF152" s="63"/>
      <c r="AG152" s="93"/>
      <c r="AH152" s="63"/>
      <c r="AI152" s="63"/>
      <c r="AJ152" s="9"/>
    </row>
    <row r="153" spans="1:36" ht="14.25" customHeight="1" x14ac:dyDescent="0.3">
      <c r="A153" s="99"/>
      <c r="B153" s="100"/>
      <c r="C153" s="103"/>
      <c r="D153" s="100"/>
      <c r="E153" s="100"/>
      <c r="F153" s="50"/>
      <c r="G153" s="63"/>
      <c r="H153" s="63"/>
      <c r="I153" s="63"/>
      <c r="J153" s="40"/>
      <c r="K153" s="104"/>
      <c r="L153" s="105"/>
      <c r="M153" s="103"/>
      <c r="N153" s="100"/>
      <c r="O153" s="100"/>
      <c r="P153" s="63"/>
      <c r="Q153" s="63"/>
      <c r="R153" s="63"/>
      <c r="S153" s="63"/>
      <c r="T153" s="40"/>
      <c r="U153" s="104"/>
      <c r="V153" s="105"/>
      <c r="W153" s="103"/>
      <c r="X153" s="100"/>
      <c r="Y153" s="100"/>
      <c r="Z153" s="63"/>
      <c r="AA153" s="63"/>
      <c r="AB153" s="63"/>
      <c r="AC153" s="40"/>
      <c r="AD153" s="104"/>
      <c r="AE153" s="105"/>
      <c r="AF153" s="63"/>
      <c r="AG153" s="93"/>
      <c r="AH153" s="63"/>
      <c r="AI153" s="63"/>
      <c r="AJ153" s="9"/>
    </row>
    <row r="154" spans="1:36" ht="14.25" customHeight="1" x14ac:dyDescent="0.3">
      <c r="A154" s="99"/>
      <c r="B154" s="100"/>
      <c r="C154" s="103"/>
      <c r="D154" s="100"/>
      <c r="E154" s="100"/>
      <c r="F154" s="50"/>
      <c r="G154" s="63"/>
      <c r="H154" s="63"/>
      <c r="I154" s="63"/>
      <c r="J154" s="40"/>
      <c r="K154" s="104"/>
      <c r="L154" s="105"/>
      <c r="M154" s="103"/>
      <c r="N154" s="100"/>
      <c r="O154" s="100"/>
      <c r="P154" s="63"/>
      <c r="Q154" s="63"/>
      <c r="R154" s="63"/>
      <c r="S154" s="63"/>
      <c r="T154" s="40"/>
      <c r="U154" s="104"/>
      <c r="V154" s="105"/>
      <c r="W154" s="103"/>
      <c r="X154" s="100"/>
      <c r="Y154" s="100"/>
      <c r="Z154" s="63"/>
      <c r="AA154" s="63"/>
      <c r="AB154" s="63"/>
      <c r="AC154" s="40"/>
      <c r="AD154" s="104"/>
      <c r="AE154" s="105"/>
      <c r="AF154" s="63"/>
      <c r="AG154" s="93"/>
      <c r="AH154" s="63"/>
      <c r="AI154" s="63"/>
      <c r="AJ154" s="9"/>
    </row>
    <row r="155" spans="1:36" ht="14.25" customHeight="1" x14ac:dyDescent="0.3">
      <c r="A155" s="99"/>
      <c r="B155" s="100"/>
      <c r="C155" s="103"/>
      <c r="D155" s="100"/>
      <c r="E155" s="100"/>
      <c r="F155" s="50"/>
      <c r="G155" s="63"/>
      <c r="H155" s="63"/>
      <c r="I155" s="63"/>
      <c r="J155" s="40"/>
      <c r="K155" s="104"/>
      <c r="L155" s="105"/>
      <c r="M155" s="103"/>
      <c r="N155" s="100"/>
      <c r="O155" s="100"/>
      <c r="P155" s="63"/>
      <c r="Q155" s="63"/>
      <c r="R155" s="63"/>
      <c r="S155" s="63"/>
      <c r="T155" s="40"/>
      <c r="U155" s="104"/>
      <c r="V155" s="105"/>
      <c r="W155" s="103"/>
      <c r="X155" s="100"/>
      <c r="Y155" s="100"/>
      <c r="Z155" s="63"/>
      <c r="AA155" s="63"/>
      <c r="AB155" s="63"/>
      <c r="AC155" s="40"/>
      <c r="AD155" s="104"/>
      <c r="AE155" s="105"/>
      <c r="AF155" s="63"/>
      <c r="AG155" s="93"/>
      <c r="AH155" s="63"/>
      <c r="AI155" s="63"/>
      <c r="AJ155" s="9"/>
    </row>
    <row r="156" spans="1:36" ht="14.25" customHeight="1" x14ac:dyDescent="0.3">
      <c r="A156" s="99"/>
      <c r="B156" s="100"/>
      <c r="C156" s="103"/>
      <c r="D156" s="100"/>
      <c r="E156" s="100"/>
      <c r="F156" s="50"/>
      <c r="G156" s="63"/>
      <c r="H156" s="63"/>
      <c r="I156" s="63"/>
      <c r="J156" s="40"/>
      <c r="K156" s="104"/>
      <c r="L156" s="105"/>
      <c r="M156" s="103"/>
      <c r="N156" s="100"/>
      <c r="O156" s="100"/>
      <c r="P156" s="63"/>
      <c r="Q156" s="63"/>
      <c r="R156" s="63"/>
      <c r="S156" s="63"/>
      <c r="T156" s="40"/>
      <c r="U156" s="104"/>
      <c r="V156" s="105"/>
      <c r="W156" s="103"/>
      <c r="X156" s="100"/>
      <c r="Y156" s="100"/>
      <c r="Z156" s="63"/>
      <c r="AA156" s="63"/>
      <c r="AB156" s="63"/>
      <c r="AC156" s="40"/>
      <c r="AD156" s="104"/>
      <c r="AE156" s="105"/>
      <c r="AF156" s="63"/>
      <c r="AG156" s="93"/>
      <c r="AH156" s="63"/>
      <c r="AI156" s="63"/>
      <c r="AJ156" s="9"/>
    </row>
    <row r="157" spans="1:36" ht="14.25" customHeight="1" x14ac:dyDescent="0.3">
      <c r="A157" s="99"/>
      <c r="B157" s="100"/>
      <c r="C157" s="103"/>
      <c r="D157" s="100"/>
      <c r="E157" s="100"/>
      <c r="F157" s="50"/>
      <c r="G157" s="63"/>
      <c r="H157" s="63"/>
      <c r="I157" s="63"/>
      <c r="J157" s="40"/>
      <c r="K157" s="104"/>
      <c r="L157" s="105"/>
      <c r="M157" s="103"/>
      <c r="N157" s="100"/>
      <c r="O157" s="100"/>
      <c r="P157" s="63"/>
      <c r="Q157" s="63"/>
      <c r="R157" s="63"/>
      <c r="S157" s="63"/>
      <c r="T157" s="40"/>
      <c r="U157" s="104"/>
      <c r="V157" s="105"/>
      <c r="W157" s="103"/>
      <c r="X157" s="100"/>
      <c r="Y157" s="100"/>
      <c r="Z157" s="63"/>
      <c r="AA157" s="63"/>
      <c r="AB157" s="63"/>
      <c r="AC157" s="40"/>
      <c r="AD157" s="104"/>
      <c r="AE157" s="105"/>
      <c r="AF157" s="63"/>
      <c r="AG157" s="93"/>
      <c r="AH157" s="63"/>
      <c r="AI157" s="63"/>
      <c r="AJ157" s="9"/>
    </row>
    <row r="158" spans="1:36" ht="14.25" customHeight="1" x14ac:dyDescent="0.3">
      <c r="A158" s="99"/>
      <c r="B158" s="100"/>
      <c r="C158" s="103"/>
      <c r="D158" s="100"/>
      <c r="E158" s="100"/>
      <c r="F158" s="50"/>
      <c r="G158" s="63"/>
      <c r="H158" s="63"/>
      <c r="I158" s="63"/>
      <c r="J158" s="40"/>
      <c r="K158" s="104"/>
      <c r="L158" s="105"/>
      <c r="M158" s="103"/>
      <c r="N158" s="100"/>
      <c r="O158" s="100"/>
      <c r="P158" s="63"/>
      <c r="Q158" s="63"/>
      <c r="R158" s="63"/>
      <c r="S158" s="63"/>
      <c r="T158" s="40"/>
      <c r="U158" s="104"/>
      <c r="V158" s="105"/>
      <c r="W158" s="103"/>
      <c r="X158" s="100"/>
      <c r="Y158" s="100"/>
      <c r="Z158" s="63"/>
      <c r="AA158" s="63"/>
      <c r="AB158" s="63"/>
      <c r="AC158" s="40"/>
      <c r="AD158" s="104"/>
      <c r="AE158" s="105"/>
      <c r="AF158" s="63"/>
      <c r="AG158" s="93"/>
      <c r="AH158" s="63"/>
      <c r="AI158" s="63"/>
      <c r="AJ158" s="9"/>
    </row>
    <row r="159" spans="1:36" ht="14.25" customHeight="1" x14ac:dyDescent="0.3">
      <c r="A159" s="99"/>
      <c r="B159" s="100"/>
      <c r="C159" s="103"/>
      <c r="D159" s="100"/>
      <c r="E159" s="100"/>
      <c r="F159" s="50"/>
      <c r="G159" s="63"/>
      <c r="H159" s="63"/>
      <c r="I159" s="63"/>
      <c r="J159" s="40"/>
      <c r="K159" s="104"/>
      <c r="L159" s="105"/>
      <c r="M159" s="103"/>
      <c r="N159" s="100"/>
      <c r="O159" s="100"/>
      <c r="P159" s="63"/>
      <c r="Q159" s="63"/>
      <c r="R159" s="63"/>
      <c r="S159" s="63"/>
      <c r="T159" s="40"/>
      <c r="U159" s="104"/>
      <c r="V159" s="105"/>
      <c r="W159" s="103"/>
      <c r="X159" s="100"/>
      <c r="Y159" s="100"/>
      <c r="Z159" s="63"/>
      <c r="AA159" s="63"/>
      <c r="AB159" s="63"/>
      <c r="AC159" s="40"/>
      <c r="AD159" s="104"/>
      <c r="AE159" s="105"/>
      <c r="AF159" s="63"/>
      <c r="AG159" s="93"/>
      <c r="AH159" s="63"/>
      <c r="AI159" s="63"/>
      <c r="AJ159" s="9"/>
    </row>
    <row r="160" spans="1:36" ht="14.25" customHeight="1" x14ac:dyDescent="0.3">
      <c r="A160" s="99"/>
      <c r="B160" s="100"/>
      <c r="C160" s="103"/>
      <c r="D160" s="100"/>
      <c r="E160" s="100"/>
      <c r="F160" s="50"/>
      <c r="G160" s="63"/>
      <c r="H160" s="63"/>
      <c r="I160" s="63"/>
      <c r="J160" s="40"/>
      <c r="K160" s="104"/>
      <c r="L160" s="105"/>
      <c r="M160" s="103"/>
      <c r="N160" s="100"/>
      <c r="O160" s="100"/>
      <c r="P160" s="63"/>
      <c r="Q160" s="63"/>
      <c r="R160" s="63"/>
      <c r="S160" s="63"/>
      <c r="T160" s="40"/>
      <c r="U160" s="104"/>
      <c r="V160" s="105"/>
      <c r="W160" s="103"/>
      <c r="X160" s="100"/>
      <c r="Y160" s="100"/>
      <c r="Z160" s="63"/>
      <c r="AA160" s="63"/>
      <c r="AB160" s="63"/>
      <c r="AC160" s="40"/>
      <c r="AD160" s="104"/>
      <c r="AE160" s="105"/>
      <c r="AF160" s="63"/>
      <c r="AG160" s="93"/>
      <c r="AH160" s="63"/>
      <c r="AI160" s="63"/>
      <c r="AJ160" s="9"/>
    </row>
    <row r="161" spans="1:36" ht="14.25" customHeight="1" x14ac:dyDescent="0.3">
      <c r="A161" s="99"/>
      <c r="B161" s="100"/>
      <c r="C161" s="103"/>
      <c r="D161" s="100"/>
      <c r="E161" s="100"/>
      <c r="F161" s="50"/>
      <c r="G161" s="63"/>
      <c r="H161" s="63"/>
      <c r="I161" s="63"/>
      <c r="J161" s="40"/>
      <c r="K161" s="104"/>
      <c r="L161" s="105"/>
      <c r="M161" s="103"/>
      <c r="N161" s="100"/>
      <c r="O161" s="100"/>
      <c r="P161" s="63"/>
      <c r="Q161" s="63"/>
      <c r="R161" s="63"/>
      <c r="S161" s="63"/>
      <c r="T161" s="40"/>
      <c r="U161" s="104"/>
      <c r="V161" s="105"/>
      <c r="W161" s="103"/>
      <c r="X161" s="100"/>
      <c r="Y161" s="100"/>
      <c r="Z161" s="63"/>
      <c r="AA161" s="63"/>
      <c r="AB161" s="63"/>
      <c r="AC161" s="40"/>
      <c r="AD161" s="104"/>
      <c r="AE161" s="105"/>
      <c r="AF161" s="63"/>
      <c r="AG161" s="93"/>
      <c r="AH161" s="63"/>
      <c r="AI161" s="63"/>
      <c r="AJ161" s="9"/>
    </row>
    <row r="162" spans="1:36" ht="14.25" customHeight="1" x14ac:dyDescent="0.3">
      <c r="A162" s="99"/>
      <c r="B162" s="100"/>
      <c r="C162" s="103"/>
      <c r="D162" s="100"/>
      <c r="E162" s="100"/>
      <c r="F162" s="50"/>
      <c r="G162" s="63"/>
      <c r="H162" s="63"/>
      <c r="I162" s="63"/>
      <c r="J162" s="40"/>
      <c r="K162" s="104"/>
      <c r="L162" s="105"/>
      <c r="M162" s="103"/>
      <c r="N162" s="100"/>
      <c r="O162" s="100"/>
      <c r="P162" s="63"/>
      <c r="Q162" s="63"/>
      <c r="R162" s="63"/>
      <c r="S162" s="63"/>
      <c r="T162" s="40"/>
      <c r="U162" s="104"/>
      <c r="V162" s="105"/>
      <c r="W162" s="103"/>
      <c r="X162" s="100"/>
      <c r="Y162" s="100"/>
      <c r="Z162" s="63"/>
      <c r="AA162" s="63"/>
      <c r="AB162" s="63"/>
      <c r="AC162" s="40"/>
      <c r="AD162" s="104"/>
      <c r="AE162" s="105"/>
      <c r="AF162" s="63"/>
      <c r="AG162" s="93"/>
      <c r="AH162" s="63"/>
      <c r="AI162" s="63"/>
      <c r="AJ162" s="9"/>
    </row>
    <row r="163" spans="1:36" ht="14.25" customHeight="1" x14ac:dyDescent="0.3">
      <c r="A163" s="99"/>
      <c r="B163" s="100"/>
      <c r="C163" s="103"/>
      <c r="D163" s="100"/>
      <c r="E163" s="100"/>
      <c r="F163" s="50"/>
      <c r="G163" s="63"/>
      <c r="H163" s="63"/>
      <c r="I163" s="63"/>
      <c r="J163" s="40"/>
      <c r="K163" s="104"/>
      <c r="L163" s="105"/>
      <c r="M163" s="103"/>
      <c r="N163" s="100"/>
      <c r="O163" s="100"/>
      <c r="P163" s="63"/>
      <c r="Q163" s="63"/>
      <c r="R163" s="63"/>
      <c r="S163" s="63"/>
      <c r="T163" s="40"/>
      <c r="U163" s="104"/>
      <c r="V163" s="105"/>
      <c r="W163" s="103"/>
      <c r="X163" s="100"/>
      <c r="Y163" s="100"/>
      <c r="Z163" s="63"/>
      <c r="AA163" s="63"/>
      <c r="AB163" s="63"/>
      <c r="AC163" s="40"/>
      <c r="AD163" s="104"/>
      <c r="AE163" s="105"/>
      <c r="AF163" s="63"/>
      <c r="AG163" s="93"/>
      <c r="AH163" s="63"/>
      <c r="AI163" s="63"/>
      <c r="AJ163" s="9"/>
    </row>
    <row r="164" spans="1:36" ht="14.25" customHeight="1" x14ac:dyDescent="0.3">
      <c r="A164" s="99"/>
      <c r="B164" s="100"/>
      <c r="C164" s="103"/>
      <c r="D164" s="100"/>
      <c r="E164" s="100"/>
      <c r="F164" s="50"/>
      <c r="G164" s="63"/>
      <c r="H164" s="63"/>
      <c r="I164" s="63"/>
      <c r="J164" s="40"/>
      <c r="K164" s="104"/>
      <c r="L164" s="105"/>
      <c r="M164" s="103"/>
      <c r="N164" s="100"/>
      <c r="O164" s="100"/>
      <c r="P164" s="63"/>
      <c r="Q164" s="63"/>
      <c r="R164" s="63"/>
      <c r="S164" s="63"/>
      <c r="T164" s="40"/>
      <c r="U164" s="104"/>
      <c r="V164" s="105"/>
      <c r="W164" s="103"/>
      <c r="X164" s="100"/>
      <c r="Y164" s="100"/>
      <c r="Z164" s="63"/>
      <c r="AA164" s="63"/>
      <c r="AB164" s="63"/>
      <c r="AC164" s="40"/>
      <c r="AD164" s="104"/>
      <c r="AE164" s="105"/>
      <c r="AF164" s="63"/>
      <c r="AG164" s="93"/>
      <c r="AH164" s="63"/>
      <c r="AI164" s="63"/>
      <c r="AJ164" s="9"/>
    </row>
    <row r="165" spans="1:36" ht="14.25" customHeight="1" x14ac:dyDescent="0.3">
      <c r="A165" s="99"/>
      <c r="B165" s="100"/>
      <c r="C165" s="103"/>
      <c r="D165" s="100"/>
      <c r="E165" s="100"/>
      <c r="F165" s="50"/>
      <c r="G165" s="63"/>
      <c r="H165" s="63"/>
      <c r="I165" s="63"/>
      <c r="J165" s="40"/>
      <c r="K165" s="104"/>
      <c r="L165" s="105"/>
      <c r="M165" s="103"/>
      <c r="N165" s="100"/>
      <c r="O165" s="100"/>
      <c r="P165" s="63"/>
      <c r="Q165" s="63"/>
      <c r="R165" s="63"/>
      <c r="S165" s="63"/>
      <c r="T165" s="40"/>
      <c r="U165" s="104"/>
      <c r="V165" s="105"/>
      <c r="W165" s="103"/>
      <c r="X165" s="100"/>
      <c r="Y165" s="100"/>
      <c r="Z165" s="63"/>
      <c r="AA165" s="63"/>
      <c r="AB165" s="63"/>
      <c r="AC165" s="40"/>
      <c r="AD165" s="104"/>
      <c r="AE165" s="105"/>
      <c r="AF165" s="63"/>
      <c r="AG165" s="93"/>
      <c r="AH165" s="63"/>
      <c r="AI165" s="63"/>
      <c r="AJ165" s="9"/>
    </row>
    <row r="166" spans="1:36" ht="14.25" customHeight="1" x14ac:dyDescent="0.3">
      <c r="A166" s="99"/>
      <c r="B166" s="100"/>
      <c r="C166" s="103"/>
      <c r="D166" s="100"/>
      <c r="E166" s="100"/>
      <c r="F166" s="50"/>
      <c r="G166" s="63"/>
      <c r="H166" s="63"/>
      <c r="I166" s="63"/>
      <c r="J166" s="40"/>
      <c r="K166" s="104"/>
      <c r="L166" s="105"/>
      <c r="M166" s="103"/>
      <c r="N166" s="100"/>
      <c r="O166" s="100"/>
      <c r="P166" s="63"/>
      <c r="Q166" s="63"/>
      <c r="R166" s="63"/>
      <c r="S166" s="63"/>
      <c r="T166" s="40"/>
      <c r="U166" s="104"/>
      <c r="V166" s="105"/>
      <c r="W166" s="103"/>
      <c r="X166" s="100"/>
      <c r="Y166" s="100"/>
      <c r="Z166" s="63"/>
      <c r="AA166" s="63"/>
      <c r="AB166" s="63"/>
      <c r="AC166" s="40"/>
      <c r="AD166" s="104"/>
      <c r="AE166" s="105"/>
      <c r="AF166" s="63"/>
      <c r="AG166" s="93"/>
      <c r="AH166" s="63"/>
      <c r="AI166" s="63"/>
      <c r="AJ166" s="9"/>
    </row>
    <row r="167" spans="1:36" ht="14.25" customHeight="1" x14ac:dyDescent="0.3">
      <c r="A167" s="99"/>
      <c r="B167" s="100"/>
      <c r="C167" s="103"/>
      <c r="D167" s="100"/>
      <c r="E167" s="100"/>
      <c r="F167" s="50"/>
      <c r="G167" s="63"/>
      <c r="H167" s="63"/>
      <c r="I167" s="63"/>
      <c r="J167" s="40"/>
      <c r="K167" s="104"/>
      <c r="L167" s="105"/>
      <c r="M167" s="103"/>
      <c r="N167" s="100"/>
      <c r="O167" s="100"/>
      <c r="P167" s="63"/>
      <c r="Q167" s="63"/>
      <c r="R167" s="63"/>
      <c r="S167" s="63"/>
      <c r="T167" s="40"/>
      <c r="U167" s="104"/>
      <c r="V167" s="105"/>
      <c r="W167" s="103"/>
      <c r="X167" s="100"/>
      <c r="Y167" s="100"/>
      <c r="Z167" s="63"/>
      <c r="AA167" s="63"/>
      <c r="AB167" s="63"/>
      <c r="AC167" s="40"/>
      <c r="AD167" s="104"/>
      <c r="AE167" s="105"/>
      <c r="AF167" s="63"/>
      <c r="AG167" s="93"/>
      <c r="AH167" s="63"/>
      <c r="AI167" s="63"/>
      <c r="AJ167" s="9"/>
    </row>
    <row r="168" spans="1:36" ht="14.25" customHeight="1" x14ac:dyDescent="0.3">
      <c r="A168" s="99"/>
      <c r="B168" s="100"/>
      <c r="C168" s="103"/>
      <c r="D168" s="100"/>
      <c r="E168" s="100"/>
      <c r="F168" s="50"/>
      <c r="G168" s="63"/>
      <c r="H168" s="63"/>
      <c r="I168" s="63"/>
      <c r="J168" s="40"/>
      <c r="K168" s="104"/>
      <c r="L168" s="105"/>
      <c r="M168" s="103"/>
      <c r="N168" s="100"/>
      <c r="O168" s="100"/>
      <c r="P168" s="63"/>
      <c r="Q168" s="63"/>
      <c r="R168" s="63"/>
      <c r="S168" s="63"/>
      <c r="T168" s="40"/>
      <c r="U168" s="104"/>
      <c r="V168" s="105"/>
      <c r="W168" s="103"/>
      <c r="X168" s="100"/>
      <c r="Y168" s="100"/>
      <c r="Z168" s="63"/>
      <c r="AA168" s="63"/>
      <c r="AB168" s="63"/>
      <c r="AC168" s="40"/>
      <c r="AD168" s="104"/>
      <c r="AE168" s="105"/>
      <c r="AF168" s="63"/>
      <c r="AG168" s="93"/>
      <c r="AH168" s="63"/>
      <c r="AI168" s="63"/>
      <c r="AJ168" s="9"/>
    </row>
    <row r="169" spans="1:36" ht="14.25" customHeight="1" x14ac:dyDescent="0.3">
      <c r="A169" s="99"/>
      <c r="B169" s="100"/>
      <c r="C169" s="103"/>
      <c r="D169" s="100"/>
      <c r="E169" s="100"/>
      <c r="F169" s="50"/>
      <c r="G169" s="63"/>
      <c r="H169" s="63"/>
      <c r="I169" s="63"/>
      <c r="J169" s="40"/>
      <c r="K169" s="104"/>
      <c r="L169" s="105"/>
      <c r="M169" s="103"/>
      <c r="N169" s="100"/>
      <c r="O169" s="100"/>
      <c r="P169" s="63"/>
      <c r="Q169" s="63"/>
      <c r="R169" s="63"/>
      <c r="S169" s="63"/>
      <c r="T169" s="40"/>
      <c r="U169" s="104"/>
      <c r="V169" s="105"/>
      <c r="W169" s="103"/>
      <c r="X169" s="100"/>
      <c r="Y169" s="100"/>
      <c r="Z169" s="63"/>
      <c r="AA169" s="63"/>
      <c r="AB169" s="63"/>
      <c r="AC169" s="40"/>
      <c r="AD169" s="104"/>
      <c r="AE169" s="105"/>
      <c r="AF169" s="63"/>
      <c r="AG169" s="93"/>
      <c r="AH169" s="63"/>
      <c r="AI169" s="63"/>
      <c r="AJ169" s="9"/>
    </row>
    <row r="170" spans="1:36" ht="14.25" customHeight="1" x14ac:dyDescent="0.3">
      <c r="A170" s="99"/>
      <c r="B170" s="100"/>
      <c r="C170" s="103"/>
      <c r="D170" s="100"/>
      <c r="E170" s="100"/>
      <c r="F170" s="50"/>
      <c r="G170" s="63"/>
      <c r="H170" s="63"/>
      <c r="I170" s="63"/>
      <c r="J170" s="40"/>
      <c r="K170" s="104"/>
      <c r="L170" s="105"/>
      <c r="M170" s="103"/>
      <c r="N170" s="100"/>
      <c r="O170" s="100"/>
      <c r="P170" s="63"/>
      <c r="Q170" s="63"/>
      <c r="R170" s="63"/>
      <c r="S170" s="63"/>
      <c r="T170" s="40"/>
      <c r="U170" s="104"/>
      <c r="V170" s="105"/>
      <c r="W170" s="103"/>
      <c r="X170" s="100"/>
      <c r="Y170" s="100"/>
      <c r="Z170" s="63"/>
      <c r="AA170" s="63"/>
      <c r="AB170" s="63"/>
      <c r="AC170" s="40"/>
      <c r="AD170" s="104"/>
      <c r="AE170" s="105"/>
      <c r="AF170" s="63"/>
      <c r="AG170" s="93"/>
      <c r="AH170" s="63"/>
      <c r="AI170" s="63"/>
      <c r="AJ170" s="9"/>
    </row>
    <row r="171" spans="1:36" ht="14.25" customHeight="1" x14ac:dyDescent="0.3">
      <c r="A171" s="99"/>
      <c r="B171" s="100"/>
      <c r="C171" s="103"/>
      <c r="D171" s="100"/>
      <c r="E171" s="100"/>
      <c r="F171" s="50"/>
      <c r="G171" s="63"/>
      <c r="H171" s="63"/>
      <c r="I171" s="63"/>
      <c r="J171" s="40"/>
      <c r="K171" s="104"/>
      <c r="L171" s="105"/>
      <c r="M171" s="103"/>
      <c r="N171" s="100"/>
      <c r="O171" s="100"/>
      <c r="P171" s="63"/>
      <c r="Q171" s="63"/>
      <c r="R171" s="63"/>
      <c r="S171" s="63"/>
      <c r="T171" s="40"/>
      <c r="U171" s="104"/>
      <c r="V171" s="105"/>
      <c r="W171" s="103"/>
      <c r="X171" s="100"/>
      <c r="Y171" s="100"/>
      <c r="Z171" s="63"/>
      <c r="AA171" s="63"/>
      <c r="AB171" s="63"/>
      <c r="AC171" s="40"/>
      <c r="AD171" s="104"/>
      <c r="AE171" s="105"/>
      <c r="AF171" s="63"/>
      <c r="AG171" s="93"/>
      <c r="AH171" s="63"/>
      <c r="AI171" s="63"/>
      <c r="AJ171" s="9"/>
    </row>
    <row r="172" spans="1:36" ht="14.25" customHeight="1" x14ac:dyDescent="0.3">
      <c r="A172" s="99"/>
      <c r="B172" s="100"/>
      <c r="C172" s="103"/>
      <c r="D172" s="100"/>
      <c r="E172" s="100"/>
      <c r="F172" s="50"/>
      <c r="G172" s="63"/>
      <c r="H172" s="63"/>
      <c r="I172" s="63"/>
      <c r="J172" s="40"/>
      <c r="K172" s="104"/>
      <c r="L172" s="105"/>
      <c r="M172" s="103"/>
      <c r="N172" s="100"/>
      <c r="O172" s="100"/>
      <c r="P172" s="63"/>
      <c r="Q172" s="63"/>
      <c r="R172" s="63"/>
      <c r="S172" s="63"/>
      <c r="T172" s="40"/>
      <c r="U172" s="104"/>
      <c r="V172" s="105"/>
      <c r="W172" s="103"/>
      <c r="X172" s="100"/>
      <c r="Y172" s="100"/>
      <c r="Z172" s="63"/>
      <c r="AA172" s="63"/>
      <c r="AB172" s="63"/>
      <c r="AC172" s="40"/>
      <c r="AD172" s="104"/>
      <c r="AE172" s="105"/>
      <c r="AF172" s="63"/>
      <c r="AG172" s="93"/>
      <c r="AH172" s="63"/>
      <c r="AI172" s="63"/>
      <c r="AJ172" s="9"/>
    </row>
    <row r="173" spans="1:36" ht="14.25" customHeight="1" x14ac:dyDescent="0.3">
      <c r="A173" s="99"/>
      <c r="B173" s="100"/>
      <c r="C173" s="103"/>
      <c r="D173" s="100"/>
      <c r="E173" s="100"/>
      <c r="F173" s="50"/>
      <c r="G173" s="63"/>
      <c r="H173" s="63"/>
      <c r="I173" s="63"/>
      <c r="J173" s="40"/>
      <c r="K173" s="104"/>
      <c r="L173" s="105"/>
      <c r="M173" s="103"/>
      <c r="N173" s="100"/>
      <c r="O173" s="100"/>
      <c r="P173" s="63"/>
      <c r="Q173" s="63"/>
      <c r="R173" s="63"/>
      <c r="S173" s="63"/>
      <c r="T173" s="40"/>
      <c r="U173" s="104"/>
      <c r="V173" s="105"/>
      <c r="W173" s="103"/>
      <c r="X173" s="100"/>
      <c r="Y173" s="100"/>
      <c r="Z173" s="63"/>
      <c r="AA173" s="63"/>
      <c r="AB173" s="63"/>
      <c r="AC173" s="40"/>
      <c r="AD173" s="104"/>
      <c r="AE173" s="105"/>
      <c r="AF173" s="63"/>
      <c r="AG173" s="93"/>
      <c r="AH173" s="63"/>
      <c r="AI173" s="63"/>
      <c r="AJ173" s="9"/>
    </row>
    <row r="174" spans="1:36" ht="14.25" customHeight="1" x14ac:dyDescent="0.3">
      <c r="A174" s="99"/>
      <c r="B174" s="100"/>
      <c r="C174" s="103"/>
      <c r="D174" s="100"/>
      <c r="E174" s="100"/>
      <c r="F174" s="50"/>
      <c r="G174" s="63"/>
      <c r="H174" s="63"/>
      <c r="I174" s="63"/>
      <c r="J174" s="40"/>
      <c r="K174" s="104"/>
      <c r="L174" s="105"/>
      <c r="M174" s="103"/>
      <c r="N174" s="100"/>
      <c r="O174" s="100"/>
      <c r="P174" s="63"/>
      <c r="Q174" s="63"/>
      <c r="R174" s="63"/>
      <c r="S174" s="63"/>
      <c r="T174" s="40"/>
      <c r="U174" s="104"/>
      <c r="V174" s="105"/>
      <c r="W174" s="103"/>
      <c r="X174" s="100"/>
      <c r="Y174" s="100"/>
      <c r="Z174" s="63"/>
      <c r="AA174" s="63"/>
      <c r="AB174" s="63"/>
      <c r="AC174" s="40"/>
      <c r="AD174" s="104"/>
      <c r="AE174" s="105"/>
      <c r="AF174" s="63"/>
      <c r="AG174" s="93"/>
      <c r="AH174" s="63"/>
      <c r="AI174" s="63"/>
      <c r="AJ174" s="9"/>
    </row>
    <row r="175" spans="1:36" ht="14.25" customHeight="1" x14ac:dyDescent="0.3">
      <c r="A175" s="99"/>
      <c r="B175" s="100"/>
      <c r="C175" s="103"/>
      <c r="D175" s="100"/>
      <c r="E175" s="100"/>
      <c r="F175" s="50"/>
      <c r="G175" s="63"/>
      <c r="H175" s="63"/>
      <c r="I175" s="63"/>
      <c r="J175" s="40"/>
      <c r="K175" s="104"/>
      <c r="L175" s="105"/>
      <c r="M175" s="103"/>
      <c r="N175" s="100"/>
      <c r="O175" s="100"/>
      <c r="P175" s="63"/>
      <c r="Q175" s="63"/>
      <c r="R175" s="63"/>
      <c r="S175" s="63"/>
      <c r="T175" s="40"/>
      <c r="U175" s="104"/>
      <c r="V175" s="105"/>
      <c r="W175" s="103"/>
      <c r="X175" s="100"/>
      <c r="Y175" s="100"/>
      <c r="Z175" s="63"/>
      <c r="AA175" s="63"/>
      <c r="AB175" s="63"/>
      <c r="AC175" s="40"/>
      <c r="AD175" s="104"/>
      <c r="AE175" s="105"/>
      <c r="AF175" s="63"/>
      <c r="AG175" s="93"/>
      <c r="AH175" s="63"/>
      <c r="AI175" s="63"/>
      <c r="AJ175" s="9"/>
    </row>
    <row r="176" spans="1:36" ht="14.25" customHeight="1" x14ac:dyDescent="0.3">
      <c r="A176" s="99"/>
      <c r="B176" s="100"/>
      <c r="C176" s="103"/>
      <c r="D176" s="100"/>
      <c r="E176" s="100"/>
      <c r="F176" s="50"/>
      <c r="G176" s="63"/>
      <c r="H176" s="63"/>
      <c r="I176" s="63"/>
      <c r="J176" s="40"/>
      <c r="K176" s="104"/>
      <c r="L176" s="105"/>
      <c r="M176" s="103"/>
      <c r="N176" s="100"/>
      <c r="O176" s="100"/>
      <c r="P176" s="63"/>
      <c r="Q176" s="63"/>
      <c r="R176" s="63"/>
      <c r="S176" s="63"/>
      <c r="T176" s="40"/>
      <c r="U176" s="104"/>
      <c r="V176" s="105"/>
      <c r="W176" s="103"/>
      <c r="X176" s="100"/>
      <c r="Y176" s="100"/>
      <c r="Z176" s="63"/>
      <c r="AA176" s="63"/>
      <c r="AB176" s="63"/>
      <c r="AC176" s="40"/>
      <c r="AD176" s="104"/>
      <c r="AE176" s="105"/>
      <c r="AF176" s="63"/>
      <c r="AG176" s="93"/>
      <c r="AH176" s="63"/>
      <c r="AI176" s="63"/>
      <c r="AJ176" s="9"/>
    </row>
    <row r="177" spans="1:36" ht="14.25" customHeight="1" x14ac:dyDescent="0.3">
      <c r="A177" s="99"/>
      <c r="B177" s="100"/>
      <c r="C177" s="103"/>
      <c r="D177" s="100"/>
      <c r="E177" s="100"/>
      <c r="F177" s="50"/>
      <c r="G177" s="63"/>
      <c r="H177" s="63"/>
      <c r="I177" s="63"/>
      <c r="J177" s="40"/>
      <c r="K177" s="104"/>
      <c r="L177" s="105"/>
      <c r="M177" s="103"/>
      <c r="N177" s="100"/>
      <c r="O177" s="100"/>
      <c r="P177" s="63"/>
      <c r="Q177" s="63"/>
      <c r="R177" s="63"/>
      <c r="S177" s="63"/>
      <c r="T177" s="40"/>
      <c r="U177" s="104"/>
      <c r="V177" s="105"/>
      <c r="W177" s="103"/>
      <c r="X177" s="100"/>
      <c r="Y177" s="100"/>
      <c r="Z177" s="63"/>
      <c r="AA177" s="63"/>
      <c r="AB177" s="63"/>
      <c r="AC177" s="40"/>
      <c r="AD177" s="104"/>
      <c r="AE177" s="105"/>
      <c r="AF177" s="63"/>
      <c r="AG177" s="93"/>
      <c r="AH177" s="63"/>
      <c r="AI177" s="63"/>
      <c r="AJ177" s="9"/>
    </row>
    <row r="178" spans="1:36" ht="14.25" customHeight="1" x14ac:dyDescent="0.3">
      <c r="A178" s="99"/>
      <c r="B178" s="100"/>
      <c r="C178" s="103"/>
      <c r="D178" s="100"/>
      <c r="E178" s="100"/>
      <c r="F178" s="50"/>
      <c r="G178" s="63"/>
      <c r="H178" s="63"/>
      <c r="I178" s="63"/>
      <c r="J178" s="40"/>
      <c r="K178" s="104"/>
      <c r="L178" s="105"/>
      <c r="M178" s="103"/>
      <c r="N178" s="100"/>
      <c r="O178" s="100"/>
      <c r="P178" s="63"/>
      <c r="Q178" s="63"/>
      <c r="R178" s="63"/>
      <c r="S178" s="63"/>
      <c r="T178" s="40"/>
      <c r="U178" s="104"/>
      <c r="V178" s="105"/>
      <c r="W178" s="103"/>
      <c r="X178" s="100"/>
      <c r="Y178" s="100"/>
      <c r="Z178" s="63"/>
      <c r="AA178" s="63"/>
      <c r="AB178" s="63"/>
      <c r="AC178" s="40"/>
      <c r="AD178" s="104"/>
      <c r="AE178" s="105"/>
      <c r="AF178" s="63"/>
      <c r="AG178" s="93"/>
      <c r="AH178" s="63"/>
      <c r="AI178" s="63"/>
      <c r="AJ178" s="9"/>
    </row>
    <row r="179" spans="1:36" ht="14.25" customHeight="1" x14ac:dyDescent="0.3">
      <c r="A179" s="99"/>
      <c r="B179" s="100"/>
      <c r="C179" s="103"/>
      <c r="D179" s="100"/>
      <c r="E179" s="100"/>
      <c r="F179" s="50"/>
      <c r="G179" s="63"/>
      <c r="H179" s="63"/>
      <c r="I179" s="63"/>
      <c r="J179" s="40"/>
      <c r="K179" s="104"/>
      <c r="L179" s="105"/>
      <c r="M179" s="103"/>
      <c r="N179" s="100"/>
      <c r="O179" s="100"/>
      <c r="P179" s="63"/>
      <c r="Q179" s="63"/>
      <c r="R179" s="63"/>
      <c r="S179" s="63"/>
      <c r="T179" s="40"/>
      <c r="U179" s="104"/>
      <c r="V179" s="105"/>
      <c r="W179" s="103"/>
      <c r="X179" s="100"/>
      <c r="Y179" s="100"/>
      <c r="Z179" s="63"/>
      <c r="AA179" s="63"/>
      <c r="AB179" s="63"/>
      <c r="AC179" s="40"/>
      <c r="AD179" s="104"/>
      <c r="AE179" s="105"/>
      <c r="AF179" s="63"/>
      <c r="AG179" s="93"/>
      <c r="AH179" s="63"/>
      <c r="AI179" s="63"/>
      <c r="AJ179" s="9"/>
    </row>
    <row r="180" spans="1:36" ht="14.25" customHeight="1" x14ac:dyDescent="0.3">
      <c r="A180" s="99"/>
      <c r="B180" s="100"/>
      <c r="C180" s="103"/>
      <c r="D180" s="100"/>
      <c r="E180" s="100"/>
      <c r="F180" s="50"/>
      <c r="G180" s="63"/>
      <c r="H180" s="63"/>
      <c r="I180" s="63"/>
      <c r="J180" s="40"/>
      <c r="K180" s="104"/>
      <c r="L180" s="105"/>
      <c r="M180" s="103"/>
      <c r="N180" s="100"/>
      <c r="O180" s="100"/>
      <c r="P180" s="63"/>
      <c r="Q180" s="63"/>
      <c r="R180" s="63"/>
      <c r="S180" s="63"/>
      <c r="T180" s="40"/>
      <c r="U180" s="104"/>
      <c r="V180" s="105"/>
      <c r="W180" s="103"/>
      <c r="X180" s="100"/>
      <c r="Y180" s="100"/>
      <c r="Z180" s="63"/>
      <c r="AA180" s="63"/>
      <c r="AB180" s="63"/>
      <c r="AC180" s="40"/>
      <c r="AD180" s="104"/>
      <c r="AE180" s="105"/>
      <c r="AF180" s="63"/>
      <c r="AG180" s="93"/>
      <c r="AH180" s="63"/>
      <c r="AI180" s="63"/>
      <c r="AJ180" s="9"/>
    </row>
    <row r="181" spans="1:36" ht="14.25" customHeight="1" x14ac:dyDescent="0.3">
      <c r="A181" s="99"/>
      <c r="B181" s="100"/>
      <c r="C181" s="103"/>
      <c r="D181" s="100"/>
      <c r="E181" s="100"/>
      <c r="F181" s="50"/>
      <c r="G181" s="63"/>
      <c r="H181" s="63"/>
      <c r="I181" s="63"/>
      <c r="J181" s="40"/>
      <c r="K181" s="104"/>
      <c r="L181" s="105"/>
      <c r="M181" s="103"/>
      <c r="N181" s="100"/>
      <c r="O181" s="100"/>
      <c r="P181" s="63"/>
      <c r="Q181" s="63"/>
      <c r="R181" s="63"/>
      <c r="S181" s="63"/>
      <c r="T181" s="40"/>
      <c r="U181" s="104"/>
      <c r="V181" s="105"/>
      <c r="W181" s="103"/>
      <c r="X181" s="100"/>
      <c r="Y181" s="100"/>
      <c r="Z181" s="63"/>
      <c r="AA181" s="63"/>
      <c r="AB181" s="63"/>
      <c r="AC181" s="40"/>
      <c r="AD181" s="104"/>
      <c r="AE181" s="105"/>
      <c r="AF181" s="63"/>
      <c r="AG181" s="93"/>
      <c r="AH181" s="63"/>
      <c r="AI181" s="63"/>
      <c r="AJ181" s="9"/>
    </row>
    <row r="182" spans="1:36" ht="14.25" customHeight="1" x14ac:dyDescent="0.3">
      <c r="A182" s="99"/>
      <c r="B182" s="100"/>
      <c r="C182" s="103"/>
      <c r="D182" s="100"/>
      <c r="E182" s="100"/>
      <c r="F182" s="50"/>
      <c r="G182" s="63"/>
      <c r="H182" s="63"/>
      <c r="I182" s="63"/>
      <c r="J182" s="40"/>
      <c r="K182" s="104"/>
      <c r="L182" s="105"/>
      <c r="M182" s="103"/>
      <c r="N182" s="100"/>
      <c r="O182" s="100"/>
      <c r="P182" s="63"/>
      <c r="Q182" s="63"/>
      <c r="R182" s="63"/>
      <c r="S182" s="63"/>
      <c r="T182" s="40"/>
      <c r="U182" s="104"/>
      <c r="V182" s="105"/>
      <c r="W182" s="103"/>
      <c r="X182" s="100"/>
      <c r="Y182" s="100"/>
      <c r="Z182" s="63"/>
      <c r="AA182" s="63"/>
      <c r="AB182" s="63"/>
      <c r="AC182" s="40"/>
      <c r="AD182" s="104"/>
      <c r="AE182" s="105"/>
      <c r="AF182" s="63"/>
      <c r="AG182" s="93"/>
      <c r="AH182" s="63"/>
      <c r="AI182" s="63"/>
      <c r="AJ182" s="9"/>
    </row>
    <row r="183" spans="1:36" ht="14.25" customHeight="1" x14ac:dyDescent="0.3">
      <c r="A183" s="99"/>
      <c r="B183" s="100"/>
      <c r="C183" s="103"/>
      <c r="D183" s="100"/>
      <c r="E183" s="100"/>
      <c r="F183" s="50"/>
      <c r="G183" s="63"/>
      <c r="H183" s="63"/>
      <c r="I183" s="63"/>
      <c r="J183" s="40"/>
      <c r="K183" s="104"/>
      <c r="L183" s="105"/>
      <c r="M183" s="103"/>
      <c r="N183" s="100"/>
      <c r="O183" s="100"/>
      <c r="P183" s="63"/>
      <c r="Q183" s="63"/>
      <c r="R183" s="63"/>
      <c r="S183" s="63"/>
      <c r="T183" s="40"/>
      <c r="U183" s="104"/>
      <c r="V183" s="105"/>
      <c r="W183" s="103"/>
      <c r="X183" s="100"/>
      <c r="Y183" s="100"/>
      <c r="Z183" s="63"/>
      <c r="AA183" s="63"/>
      <c r="AB183" s="63"/>
      <c r="AC183" s="40"/>
      <c r="AD183" s="104"/>
      <c r="AE183" s="105"/>
      <c r="AF183" s="63"/>
      <c r="AG183" s="93"/>
      <c r="AH183" s="63"/>
      <c r="AI183" s="63"/>
      <c r="AJ183" s="9"/>
    </row>
    <row r="184" spans="1:36" ht="14.25" customHeight="1" x14ac:dyDescent="0.3">
      <c r="A184" s="99"/>
      <c r="B184" s="100"/>
      <c r="C184" s="103"/>
      <c r="D184" s="100"/>
      <c r="E184" s="100"/>
      <c r="F184" s="50"/>
      <c r="G184" s="63"/>
      <c r="H184" s="63"/>
      <c r="I184" s="63"/>
      <c r="J184" s="40"/>
      <c r="K184" s="104"/>
      <c r="L184" s="105"/>
      <c r="M184" s="103"/>
      <c r="N184" s="100"/>
      <c r="O184" s="100"/>
      <c r="P184" s="63"/>
      <c r="Q184" s="63"/>
      <c r="R184" s="63"/>
      <c r="S184" s="63"/>
      <c r="T184" s="40"/>
      <c r="U184" s="104"/>
      <c r="V184" s="105"/>
      <c r="W184" s="103"/>
      <c r="X184" s="100"/>
      <c r="Y184" s="100"/>
      <c r="Z184" s="63"/>
      <c r="AA184" s="63"/>
      <c r="AB184" s="63"/>
      <c r="AC184" s="40"/>
      <c r="AD184" s="104"/>
      <c r="AE184" s="105"/>
      <c r="AF184" s="63"/>
      <c r="AG184" s="93"/>
      <c r="AH184" s="63"/>
      <c r="AI184" s="63"/>
      <c r="AJ184" s="9"/>
    </row>
    <row r="185" spans="1:36" ht="14.25" customHeight="1" x14ac:dyDescent="0.3">
      <c r="A185" s="99"/>
      <c r="B185" s="100"/>
      <c r="C185" s="103"/>
      <c r="D185" s="100"/>
      <c r="E185" s="100"/>
      <c r="F185" s="50"/>
      <c r="G185" s="63"/>
      <c r="H185" s="63"/>
      <c r="I185" s="63"/>
      <c r="J185" s="40"/>
      <c r="K185" s="104"/>
      <c r="L185" s="105"/>
      <c r="M185" s="103"/>
      <c r="N185" s="100"/>
      <c r="O185" s="100"/>
      <c r="P185" s="63"/>
      <c r="Q185" s="63"/>
      <c r="R185" s="63"/>
      <c r="S185" s="63"/>
      <c r="T185" s="40"/>
      <c r="U185" s="104"/>
      <c r="V185" s="105"/>
      <c r="W185" s="103"/>
      <c r="X185" s="100"/>
      <c r="Y185" s="100"/>
      <c r="Z185" s="63"/>
      <c r="AA185" s="63"/>
      <c r="AB185" s="63"/>
      <c r="AC185" s="40"/>
      <c r="AD185" s="104"/>
      <c r="AE185" s="105"/>
      <c r="AF185" s="63"/>
      <c r="AG185" s="93"/>
      <c r="AH185" s="63"/>
      <c r="AI185" s="63"/>
      <c r="AJ185" s="9"/>
    </row>
    <row r="186" spans="1:36" ht="14.25" customHeight="1" x14ac:dyDescent="0.3">
      <c r="A186" s="99"/>
      <c r="B186" s="100"/>
      <c r="C186" s="103"/>
      <c r="D186" s="100"/>
      <c r="E186" s="100"/>
      <c r="F186" s="50"/>
      <c r="G186" s="63"/>
      <c r="H186" s="63"/>
      <c r="I186" s="63"/>
      <c r="J186" s="40"/>
      <c r="K186" s="104"/>
      <c r="L186" s="105"/>
      <c r="M186" s="103"/>
      <c r="N186" s="100"/>
      <c r="O186" s="100"/>
      <c r="P186" s="63"/>
      <c r="Q186" s="63"/>
      <c r="R186" s="63"/>
      <c r="S186" s="63"/>
      <c r="T186" s="40"/>
      <c r="U186" s="104"/>
      <c r="V186" s="105"/>
      <c r="W186" s="103"/>
      <c r="X186" s="100"/>
      <c r="Y186" s="100"/>
      <c r="Z186" s="63"/>
      <c r="AA186" s="63"/>
      <c r="AB186" s="63"/>
      <c r="AC186" s="40"/>
      <c r="AD186" s="104"/>
      <c r="AE186" s="105"/>
      <c r="AF186" s="63"/>
      <c r="AG186" s="93"/>
      <c r="AH186" s="63"/>
      <c r="AI186" s="63"/>
      <c r="AJ186" s="9"/>
    </row>
    <row r="187" spans="1:36" ht="14.25" customHeight="1" x14ac:dyDescent="0.3">
      <c r="A187" s="99"/>
      <c r="B187" s="100"/>
      <c r="C187" s="103"/>
      <c r="D187" s="100"/>
      <c r="E187" s="100"/>
      <c r="F187" s="50"/>
      <c r="G187" s="63"/>
      <c r="H187" s="63"/>
      <c r="I187" s="63"/>
      <c r="J187" s="40"/>
      <c r="K187" s="104"/>
      <c r="L187" s="105"/>
      <c r="M187" s="103"/>
      <c r="N187" s="100"/>
      <c r="O187" s="100"/>
      <c r="P187" s="63"/>
      <c r="Q187" s="63"/>
      <c r="R187" s="63"/>
      <c r="S187" s="63"/>
      <c r="T187" s="40"/>
      <c r="U187" s="104"/>
      <c r="V187" s="105"/>
      <c r="W187" s="103"/>
      <c r="X187" s="100"/>
      <c r="Y187" s="100"/>
      <c r="Z187" s="63"/>
      <c r="AA187" s="63"/>
      <c r="AB187" s="63"/>
      <c r="AC187" s="40"/>
      <c r="AD187" s="104"/>
      <c r="AE187" s="105"/>
      <c r="AF187" s="63"/>
      <c r="AG187" s="93"/>
      <c r="AH187" s="63"/>
      <c r="AI187" s="63"/>
      <c r="AJ187" s="9"/>
    </row>
    <row r="188" spans="1:36" ht="14.25" customHeight="1" x14ac:dyDescent="0.3">
      <c r="A188" s="99"/>
      <c r="B188" s="100"/>
      <c r="C188" s="103"/>
      <c r="D188" s="100"/>
      <c r="E188" s="100"/>
      <c r="F188" s="50"/>
      <c r="G188" s="63"/>
      <c r="H188" s="63"/>
      <c r="I188" s="63"/>
      <c r="J188" s="40"/>
      <c r="K188" s="104"/>
      <c r="L188" s="105"/>
      <c r="M188" s="103"/>
      <c r="N188" s="100"/>
      <c r="O188" s="100"/>
      <c r="P188" s="63"/>
      <c r="Q188" s="63"/>
      <c r="R188" s="63"/>
      <c r="S188" s="63"/>
      <c r="T188" s="40"/>
      <c r="U188" s="104"/>
      <c r="V188" s="105"/>
      <c r="W188" s="103"/>
      <c r="X188" s="100"/>
      <c r="Y188" s="100"/>
      <c r="Z188" s="63"/>
      <c r="AA188" s="63"/>
      <c r="AB188" s="63"/>
      <c r="AC188" s="40"/>
      <c r="AD188" s="104"/>
      <c r="AE188" s="105"/>
      <c r="AF188" s="63"/>
      <c r="AG188" s="93"/>
      <c r="AH188" s="63"/>
      <c r="AI188" s="63"/>
      <c r="AJ188" s="9"/>
    </row>
    <row r="189" spans="1:36" ht="14.25" customHeight="1" x14ac:dyDescent="0.3">
      <c r="A189" s="99"/>
      <c r="B189" s="100"/>
      <c r="C189" s="103"/>
      <c r="D189" s="100"/>
      <c r="E189" s="100"/>
      <c r="F189" s="50"/>
      <c r="G189" s="63"/>
      <c r="H189" s="63"/>
      <c r="I189" s="63"/>
      <c r="J189" s="40"/>
      <c r="K189" s="104"/>
      <c r="L189" s="105"/>
      <c r="M189" s="103"/>
      <c r="N189" s="100"/>
      <c r="O189" s="100"/>
      <c r="P189" s="63"/>
      <c r="Q189" s="63"/>
      <c r="R189" s="63"/>
      <c r="S189" s="63"/>
      <c r="T189" s="40"/>
      <c r="U189" s="104"/>
      <c r="V189" s="105"/>
      <c r="W189" s="103"/>
      <c r="X189" s="100"/>
      <c r="Y189" s="100"/>
      <c r="Z189" s="63"/>
      <c r="AA189" s="63"/>
      <c r="AB189" s="63"/>
      <c r="AC189" s="40"/>
      <c r="AD189" s="104"/>
      <c r="AE189" s="105"/>
      <c r="AF189" s="63"/>
      <c r="AG189" s="93"/>
      <c r="AH189" s="63"/>
      <c r="AI189" s="63"/>
      <c r="AJ189" s="9"/>
    </row>
    <row r="190" spans="1:36" ht="14.25" customHeight="1" x14ac:dyDescent="0.3">
      <c r="A190" s="99"/>
      <c r="B190" s="100"/>
      <c r="C190" s="103"/>
      <c r="D190" s="100"/>
      <c r="E190" s="100"/>
      <c r="F190" s="50"/>
      <c r="G190" s="63"/>
      <c r="H190" s="63"/>
      <c r="I190" s="63"/>
      <c r="J190" s="40"/>
      <c r="K190" s="104"/>
      <c r="L190" s="105"/>
      <c r="M190" s="103"/>
      <c r="N190" s="100"/>
      <c r="O190" s="100"/>
      <c r="P190" s="63"/>
      <c r="Q190" s="63"/>
      <c r="R190" s="63"/>
      <c r="S190" s="63"/>
      <c r="T190" s="40"/>
      <c r="U190" s="104"/>
      <c r="V190" s="105"/>
      <c r="W190" s="103"/>
      <c r="X190" s="100"/>
      <c r="Y190" s="100"/>
      <c r="Z190" s="63"/>
      <c r="AA190" s="63"/>
      <c r="AB190" s="63"/>
      <c r="AC190" s="40"/>
      <c r="AD190" s="104"/>
      <c r="AE190" s="105"/>
      <c r="AF190" s="63"/>
      <c r="AG190" s="93"/>
      <c r="AH190" s="63"/>
      <c r="AI190" s="63"/>
      <c r="AJ190" s="9"/>
    </row>
    <row r="191" spans="1:36" ht="14.25" customHeight="1" x14ac:dyDescent="0.3">
      <c r="A191" s="99"/>
      <c r="B191" s="100"/>
      <c r="C191" s="103"/>
      <c r="D191" s="100"/>
      <c r="E191" s="100"/>
      <c r="F191" s="50"/>
      <c r="G191" s="63"/>
      <c r="H191" s="63"/>
      <c r="I191" s="63"/>
      <c r="J191" s="40"/>
      <c r="K191" s="104"/>
      <c r="L191" s="105"/>
      <c r="M191" s="103"/>
      <c r="N191" s="100"/>
      <c r="O191" s="100"/>
      <c r="P191" s="63"/>
      <c r="Q191" s="63"/>
      <c r="R191" s="63"/>
      <c r="S191" s="63"/>
      <c r="T191" s="40"/>
      <c r="U191" s="104"/>
      <c r="V191" s="105"/>
      <c r="W191" s="103"/>
      <c r="X191" s="100"/>
      <c r="Y191" s="100"/>
      <c r="Z191" s="63"/>
      <c r="AA191" s="63"/>
      <c r="AB191" s="63"/>
      <c r="AC191" s="40"/>
      <c r="AD191" s="104"/>
      <c r="AE191" s="105"/>
      <c r="AF191" s="63"/>
      <c r="AG191" s="93"/>
      <c r="AH191" s="63"/>
      <c r="AI191" s="63"/>
      <c r="AJ191" s="9"/>
    </row>
    <row r="192" spans="1:36" ht="14.25" customHeight="1" x14ac:dyDescent="0.3">
      <c r="A192" s="99"/>
      <c r="B192" s="100"/>
      <c r="C192" s="103"/>
      <c r="D192" s="100"/>
      <c r="E192" s="100"/>
      <c r="F192" s="50"/>
      <c r="G192" s="63"/>
      <c r="H192" s="63"/>
      <c r="I192" s="63"/>
      <c r="J192" s="40"/>
      <c r="K192" s="104"/>
      <c r="L192" s="105"/>
      <c r="M192" s="103"/>
      <c r="N192" s="100"/>
      <c r="O192" s="100"/>
      <c r="P192" s="63"/>
      <c r="Q192" s="63"/>
      <c r="R192" s="63"/>
      <c r="S192" s="63"/>
      <c r="T192" s="40"/>
      <c r="U192" s="104"/>
      <c r="V192" s="105"/>
      <c r="W192" s="103"/>
      <c r="X192" s="100"/>
      <c r="Y192" s="100"/>
      <c r="Z192" s="63"/>
      <c r="AA192" s="63"/>
      <c r="AB192" s="63"/>
      <c r="AC192" s="40"/>
      <c r="AD192" s="104"/>
      <c r="AE192" s="105"/>
      <c r="AF192" s="63"/>
      <c r="AG192" s="93"/>
      <c r="AH192" s="63"/>
      <c r="AI192" s="63"/>
      <c r="AJ192" s="9"/>
    </row>
    <row r="193" spans="1:36" ht="14.25" customHeight="1" x14ac:dyDescent="0.3">
      <c r="A193" s="99"/>
      <c r="B193" s="100"/>
      <c r="C193" s="103"/>
      <c r="D193" s="100"/>
      <c r="E193" s="100"/>
      <c r="F193" s="50"/>
      <c r="G193" s="63"/>
      <c r="H193" s="63"/>
      <c r="I193" s="63"/>
      <c r="J193" s="40"/>
      <c r="K193" s="104"/>
      <c r="L193" s="105"/>
      <c r="M193" s="103"/>
      <c r="N193" s="100"/>
      <c r="O193" s="100"/>
      <c r="P193" s="63"/>
      <c r="Q193" s="63"/>
      <c r="R193" s="63"/>
      <c r="S193" s="63"/>
      <c r="T193" s="40"/>
      <c r="U193" s="104"/>
      <c r="V193" s="105"/>
      <c r="W193" s="103"/>
      <c r="X193" s="100"/>
      <c r="Y193" s="100"/>
      <c r="Z193" s="63"/>
      <c r="AA193" s="63"/>
      <c r="AB193" s="63"/>
      <c r="AC193" s="40"/>
      <c r="AD193" s="104"/>
      <c r="AE193" s="105"/>
      <c r="AF193" s="63"/>
      <c r="AG193" s="93"/>
      <c r="AH193" s="63"/>
      <c r="AI193" s="63"/>
      <c r="AJ193" s="9"/>
    </row>
    <row r="194" spans="1:36" ht="14.25" customHeight="1" x14ac:dyDescent="0.3">
      <c r="A194" s="99"/>
      <c r="B194" s="100"/>
      <c r="C194" s="103"/>
      <c r="D194" s="100"/>
      <c r="E194" s="100"/>
      <c r="F194" s="50"/>
      <c r="G194" s="63"/>
      <c r="H194" s="63"/>
      <c r="I194" s="63"/>
      <c r="J194" s="40"/>
      <c r="K194" s="104"/>
      <c r="L194" s="105"/>
      <c r="M194" s="103"/>
      <c r="N194" s="100"/>
      <c r="O194" s="100"/>
      <c r="P194" s="63"/>
      <c r="Q194" s="63"/>
      <c r="R194" s="63"/>
      <c r="S194" s="63"/>
      <c r="T194" s="40"/>
      <c r="U194" s="104"/>
      <c r="V194" s="105"/>
      <c r="W194" s="103"/>
      <c r="X194" s="100"/>
      <c r="Y194" s="100"/>
      <c r="Z194" s="63"/>
      <c r="AA194" s="63"/>
      <c r="AB194" s="63"/>
      <c r="AC194" s="40"/>
      <c r="AD194" s="104"/>
      <c r="AE194" s="105"/>
      <c r="AF194" s="63"/>
      <c r="AG194" s="93"/>
      <c r="AH194" s="63"/>
      <c r="AI194" s="63"/>
      <c r="AJ194" s="9"/>
    </row>
    <row r="195" spans="1:36" ht="14.25" customHeight="1" x14ac:dyDescent="0.3">
      <c r="A195" s="99"/>
      <c r="B195" s="100"/>
      <c r="C195" s="103"/>
      <c r="D195" s="100"/>
      <c r="E195" s="100"/>
      <c r="F195" s="50"/>
      <c r="G195" s="63"/>
      <c r="H195" s="63"/>
      <c r="I195" s="63"/>
      <c r="J195" s="40"/>
      <c r="K195" s="104"/>
      <c r="L195" s="105"/>
      <c r="M195" s="103"/>
      <c r="N195" s="100"/>
      <c r="O195" s="100"/>
      <c r="P195" s="63"/>
      <c r="Q195" s="63"/>
      <c r="R195" s="63"/>
      <c r="S195" s="63"/>
      <c r="T195" s="40"/>
      <c r="U195" s="104"/>
      <c r="V195" s="105"/>
      <c r="W195" s="103"/>
      <c r="X195" s="100"/>
      <c r="Y195" s="100"/>
      <c r="Z195" s="63"/>
      <c r="AA195" s="63"/>
      <c r="AB195" s="63"/>
      <c r="AC195" s="40"/>
      <c r="AD195" s="104"/>
      <c r="AE195" s="105"/>
      <c r="AF195" s="63"/>
      <c r="AG195" s="93"/>
      <c r="AH195" s="63"/>
      <c r="AI195" s="63"/>
      <c r="AJ195" s="9"/>
    </row>
    <row r="196" spans="1:36" ht="14.25" customHeight="1" x14ac:dyDescent="0.3">
      <c r="A196" s="99"/>
      <c r="B196" s="100"/>
      <c r="C196" s="103"/>
      <c r="D196" s="100"/>
      <c r="E196" s="100"/>
      <c r="F196" s="50"/>
      <c r="G196" s="63"/>
      <c r="H196" s="63"/>
      <c r="I196" s="63"/>
      <c r="J196" s="40"/>
      <c r="K196" s="104"/>
      <c r="L196" s="105"/>
      <c r="M196" s="103"/>
      <c r="N196" s="100"/>
      <c r="O196" s="100"/>
      <c r="P196" s="63"/>
      <c r="Q196" s="63"/>
      <c r="R196" s="63"/>
      <c r="S196" s="63"/>
      <c r="T196" s="40"/>
      <c r="U196" s="104"/>
      <c r="V196" s="105"/>
      <c r="W196" s="103"/>
      <c r="X196" s="100"/>
      <c r="Y196" s="100"/>
      <c r="Z196" s="63"/>
      <c r="AA196" s="63"/>
      <c r="AB196" s="63"/>
      <c r="AC196" s="40"/>
      <c r="AD196" s="104"/>
      <c r="AE196" s="105"/>
      <c r="AF196" s="63"/>
      <c r="AG196" s="93"/>
      <c r="AH196" s="63"/>
      <c r="AI196" s="63"/>
      <c r="AJ196" s="9"/>
    </row>
    <row r="197" spans="1:36" ht="14.25" customHeight="1" x14ac:dyDescent="0.3">
      <c r="A197" s="99"/>
      <c r="B197" s="100"/>
      <c r="C197" s="103"/>
      <c r="D197" s="100"/>
      <c r="E197" s="100"/>
      <c r="F197" s="50"/>
      <c r="G197" s="63"/>
      <c r="H197" s="63"/>
      <c r="I197" s="63"/>
      <c r="J197" s="40"/>
      <c r="K197" s="104"/>
      <c r="L197" s="105"/>
      <c r="M197" s="103"/>
      <c r="N197" s="100"/>
      <c r="O197" s="100"/>
      <c r="P197" s="63"/>
      <c r="Q197" s="63"/>
      <c r="R197" s="63"/>
      <c r="S197" s="63"/>
      <c r="T197" s="40"/>
      <c r="U197" s="104"/>
      <c r="V197" s="105"/>
      <c r="W197" s="103"/>
      <c r="X197" s="100"/>
      <c r="Y197" s="100"/>
      <c r="Z197" s="63"/>
      <c r="AA197" s="63"/>
      <c r="AB197" s="63"/>
      <c r="AC197" s="40"/>
      <c r="AD197" s="104"/>
      <c r="AE197" s="105"/>
      <c r="AF197" s="63"/>
      <c r="AG197" s="93"/>
      <c r="AH197" s="63"/>
      <c r="AI197" s="63"/>
      <c r="AJ197" s="9"/>
    </row>
    <row r="198" spans="1:36" ht="14.25" customHeight="1" x14ac:dyDescent="0.3">
      <c r="A198" s="99"/>
      <c r="B198" s="100"/>
      <c r="C198" s="103"/>
      <c r="D198" s="100"/>
      <c r="E198" s="100"/>
      <c r="F198" s="50"/>
      <c r="G198" s="63"/>
      <c r="H198" s="63"/>
      <c r="I198" s="63"/>
      <c r="J198" s="40"/>
      <c r="K198" s="104"/>
      <c r="L198" s="105"/>
      <c r="M198" s="103"/>
      <c r="N198" s="100"/>
      <c r="O198" s="100"/>
      <c r="P198" s="63"/>
      <c r="Q198" s="63"/>
      <c r="R198" s="63"/>
      <c r="S198" s="63"/>
      <c r="T198" s="40"/>
      <c r="U198" s="104"/>
      <c r="V198" s="105"/>
      <c r="W198" s="103"/>
      <c r="X198" s="100"/>
      <c r="Y198" s="100"/>
      <c r="Z198" s="63"/>
      <c r="AA198" s="63"/>
      <c r="AB198" s="63"/>
      <c r="AC198" s="40"/>
      <c r="AD198" s="104"/>
      <c r="AE198" s="105"/>
      <c r="AF198" s="63"/>
      <c r="AG198" s="93"/>
      <c r="AH198" s="63"/>
      <c r="AI198" s="63"/>
      <c r="AJ198" s="9"/>
    </row>
    <row r="199" spans="1:36" ht="14.25" customHeight="1" x14ac:dyDescent="0.3">
      <c r="A199" s="99"/>
      <c r="B199" s="100"/>
      <c r="C199" s="103"/>
      <c r="D199" s="100"/>
      <c r="E199" s="100"/>
      <c r="F199" s="50"/>
      <c r="G199" s="63"/>
      <c r="H199" s="63"/>
      <c r="I199" s="63"/>
      <c r="J199" s="40"/>
      <c r="K199" s="104"/>
      <c r="L199" s="105"/>
      <c r="M199" s="103"/>
      <c r="N199" s="100"/>
      <c r="O199" s="100"/>
      <c r="P199" s="63"/>
      <c r="Q199" s="63"/>
      <c r="R199" s="63"/>
      <c r="S199" s="63"/>
      <c r="T199" s="40"/>
      <c r="U199" s="104"/>
      <c r="V199" s="105"/>
      <c r="W199" s="103"/>
      <c r="X199" s="100"/>
      <c r="Y199" s="100"/>
      <c r="Z199" s="63"/>
      <c r="AA199" s="63"/>
      <c r="AB199" s="63"/>
      <c r="AC199" s="40"/>
      <c r="AD199" s="104"/>
      <c r="AE199" s="105"/>
      <c r="AF199" s="63"/>
      <c r="AG199" s="93"/>
      <c r="AH199" s="63"/>
      <c r="AI199" s="63"/>
      <c r="AJ199" s="9"/>
    </row>
    <row r="200" spans="1:36" ht="14.25" customHeight="1" x14ac:dyDescent="0.3">
      <c r="A200" s="99"/>
      <c r="B200" s="100"/>
      <c r="C200" s="103"/>
      <c r="D200" s="100"/>
      <c r="E200" s="100"/>
      <c r="F200" s="50"/>
      <c r="G200" s="63"/>
      <c r="H200" s="63"/>
      <c r="I200" s="63"/>
      <c r="J200" s="40"/>
      <c r="K200" s="104"/>
      <c r="L200" s="105"/>
      <c r="M200" s="103"/>
      <c r="N200" s="100"/>
      <c r="O200" s="100"/>
      <c r="P200" s="63"/>
      <c r="Q200" s="63"/>
      <c r="R200" s="63"/>
      <c r="S200" s="63"/>
      <c r="T200" s="40"/>
      <c r="U200" s="104"/>
      <c r="V200" s="105"/>
      <c r="W200" s="103"/>
      <c r="X200" s="100"/>
      <c r="Y200" s="100"/>
      <c r="Z200" s="63"/>
      <c r="AA200" s="63"/>
      <c r="AB200" s="63"/>
      <c r="AC200" s="40"/>
      <c r="AD200" s="104"/>
      <c r="AE200" s="105"/>
      <c r="AF200" s="63"/>
      <c r="AG200" s="93"/>
      <c r="AH200" s="63"/>
      <c r="AI200" s="63"/>
      <c r="AJ200" s="9"/>
    </row>
    <row r="201" spans="1:36" ht="14.25" customHeight="1" x14ac:dyDescent="0.3">
      <c r="A201" s="99"/>
      <c r="B201" s="100"/>
      <c r="C201" s="103"/>
      <c r="D201" s="100"/>
      <c r="E201" s="100"/>
      <c r="F201" s="50"/>
      <c r="G201" s="63"/>
      <c r="H201" s="63"/>
      <c r="I201" s="63"/>
      <c r="J201" s="40"/>
      <c r="K201" s="104"/>
      <c r="L201" s="105"/>
      <c r="M201" s="103"/>
      <c r="N201" s="100"/>
      <c r="O201" s="100"/>
      <c r="P201" s="63"/>
      <c r="Q201" s="63"/>
      <c r="R201" s="63"/>
      <c r="S201" s="63"/>
      <c r="T201" s="40"/>
      <c r="U201" s="104"/>
      <c r="V201" s="105"/>
      <c r="W201" s="103"/>
      <c r="X201" s="100"/>
      <c r="Y201" s="100"/>
      <c r="Z201" s="63"/>
      <c r="AA201" s="63"/>
      <c r="AB201" s="63"/>
      <c r="AC201" s="40"/>
      <c r="AD201" s="104"/>
      <c r="AE201" s="105"/>
      <c r="AF201" s="63"/>
      <c r="AG201" s="93"/>
      <c r="AH201" s="63"/>
      <c r="AI201" s="63"/>
      <c r="AJ201" s="9"/>
    </row>
    <row r="202" spans="1:36" ht="14.25" customHeight="1" x14ac:dyDescent="0.3">
      <c r="A202" s="99"/>
      <c r="B202" s="100"/>
      <c r="C202" s="103"/>
      <c r="D202" s="100"/>
      <c r="E202" s="100"/>
      <c r="F202" s="50"/>
      <c r="G202" s="63"/>
      <c r="H202" s="63"/>
      <c r="I202" s="63"/>
      <c r="J202" s="40"/>
      <c r="K202" s="104"/>
      <c r="L202" s="105"/>
      <c r="M202" s="103"/>
      <c r="N202" s="100"/>
      <c r="O202" s="100"/>
      <c r="P202" s="63"/>
      <c r="Q202" s="63"/>
      <c r="R202" s="63"/>
      <c r="S202" s="63"/>
      <c r="T202" s="40"/>
      <c r="U202" s="104"/>
      <c r="V202" s="105"/>
      <c r="W202" s="103"/>
      <c r="X202" s="100"/>
      <c r="Y202" s="100"/>
      <c r="Z202" s="63"/>
      <c r="AA202" s="63"/>
      <c r="AB202" s="63"/>
      <c r="AC202" s="40"/>
      <c r="AD202" s="104"/>
      <c r="AE202" s="105"/>
      <c r="AF202" s="63"/>
      <c r="AG202" s="93"/>
      <c r="AH202" s="63"/>
      <c r="AI202" s="63"/>
      <c r="AJ202" s="9"/>
    </row>
    <row r="203" spans="1:36" ht="14.25" customHeight="1" x14ac:dyDescent="0.3">
      <c r="A203" s="99"/>
      <c r="B203" s="100"/>
      <c r="C203" s="103"/>
      <c r="D203" s="100"/>
      <c r="E203" s="100"/>
      <c r="F203" s="50"/>
      <c r="G203" s="63"/>
      <c r="H203" s="63"/>
      <c r="I203" s="63"/>
      <c r="J203" s="40"/>
      <c r="K203" s="104"/>
      <c r="L203" s="105"/>
      <c r="M203" s="103"/>
      <c r="N203" s="100"/>
      <c r="O203" s="100"/>
      <c r="P203" s="63"/>
      <c r="Q203" s="63"/>
      <c r="R203" s="63"/>
      <c r="S203" s="63"/>
      <c r="T203" s="40"/>
      <c r="U203" s="104"/>
      <c r="V203" s="105"/>
      <c r="W203" s="103"/>
      <c r="X203" s="100"/>
      <c r="Y203" s="100"/>
      <c r="Z203" s="63"/>
      <c r="AA203" s="63"/>
      <c r="AB203" s="63"/>
      <c r="AC203" s="40"/>
      <c r="AD203" s="104"/>
      <c r="AE203" s="105"/>
      <c r="AF203" s="63"/>
      <c r="AG203" s="93"/>
      <c r="AH203" s="63"/>
      <c r="AI203" s="63"/>
      <c r="AJ203" s="9"/>
    </row>
    <row r="204" spans="1:36" ht="14.25" customHeight="1" x14ac:dyDescent="0.3">
      <c r="A204" s="99"/>
      <c r="B204" s="100"/>
      <c r="C204" s="103"/>
      <c r="D204" s="100"/>
      <c r="E204" s="100"/>
      <c r="F204" s="50"/>
      <c r="G204" s="63"/>
      <c r="H204" s="63"/>
      <c r="I204" s="63"/>
      <c r="J204" s="40"/>
      <c r="K204" s="104"/>
      <c r="L204" s="105"/>
      <c r="M204" s="103"/>
      <c r="N204" s="100"/>
      <c r="O204" s="100"/>
      <c r="P204" s="63"/>
      <c r="Q204" s="63"/>
      <c r="R204" s="63"/>
      <c r="S204" s="63"/>
      <c r="T204" s="40"/>
      <c r="U204" s="104"/>
      <c r="V204" s="105"/>
      <c r="W204" s="103"/>
      <c r="X204" s="100"/>
      <c r="Y204" s="100"/>
      <c r="Z204" s="63"/>
      <c r="AA204" s="63"/>
      <c r="AB204" s="63"/>
      <c r="AC204" s="40"/>
      <c r="AD204" s="104"/>
      <c r="AE204" s="105"/>
      <c r="AF204" s="63"/>
      <c r="AG204" s="93"/>
      <c r="AH204" s="63"/>
      <c r="AI204" s="63"/>
      <c r="AJ204" s="9"/>
    </row>
    <row r="205" spans="1:36" ht="14.25" customHeight="1" x14ac:dyDescent="0.3">
      <c r="A205" s="99"/>
      <c r="B205" s="100"/>
      <c r="C205" s="103"/>
      <c r="D205" s="100"/>
      <c r="E205" s="100"/>
      <c r="F205" s="50"/>
      <c r="G205" s="63"/>
      <c r="H205" s="63"/>
      <c r="I205" s="63"/>
      <c r="J205" s="40"/>
      <c r="K205" s="104"/>
      <c r="L205" s="105"/>
      <c r="M205" s="103"/>
      <c r="N205" s="100"/>
      <c r="O205" s="100"/>
      <c r="P205" s="63"/>
      <c r="Q205" s="63"/>
      <c r="R205" s="63"/>
      <c r="S205" s="63"/>
      <c r="T205" s="40"/>
      <c r="U205" s="104"/>
      <c r="V205" s="105"/>
      <c r="W205" s="103"/>
      <c r="X205" s="100"/>
      <c r="Y205" s="100"/>
      <c r="Z205" s="63"/>
      <c r="AA205" s="63"/>
      <c r="AB205" s="63"/>
      <c r="AC205" s="40"/>
      <c r="AD205" s="104"/>
      <c r="AE205" s="105"/>
      <c r="AF205" s="63"/>
      <c r="AG205" s="93"/>
      <c r="AH205" s="63"/>
      <c r="AI205" s="63"/>
      <c r="AJ205" s="9"/>
    </row>
    <row r="206" spans="1:36" ht="14.25" customHeight="1" x14ac:dyDescent="0.3">
      <c r="A206" s="99"/>
      <c r="B206" s="100"/>
      <c r="C206" s="103"/>
      <c r="D206" s="100"/>
      <c r="E206" s="100"/>
      <c r="F206" s="50"/>
      <c r="G206" s="63"/>
      <c r="H206" s="63"/>
      <c r="I206" s="63"/>
      <c r="J206" s="40"/>
      <c r="K206" s="104"/>
      <c r="L206" s="105"/>
      <c r="M206" s="103"/>
      <c r="N206" s="100"/>
      <c r="O206" s="100"/>
      <c r="P206" s="63"/>
      <c r="Q206" s="63"/>
      <c r="R206" s="63"/>
      <c r="S206" s="63"/>
      <c r="T206" s="40"/>
      <c r="U206" s="104"/>
      <c r="V206" s="105"/>
      <c r="W206" s="103"/>
      <c r="X206" s="100"/>
      <c r="Y206" s="100"/>
      <c r="Z206" s="63"/>
      <c r="AA206" s="63"/>
      <c r="AB206" s="63"/>
      <c r="AC206" s="40"/>
      <c r="AD206" s="104"/>
      <c r="AE206" s="105"/>
      <c r="AF206" s="63"/>
      <c r="AG206" s="93"/>
      <c r="AH206" s="63"/>
      <c r="AI206" s="63"/>
      <c r="AJ206" s="9"/>
    </row>
    <row r="207" spans="1:36" ht="14.25" customHeight="1" x14ac:dyDescent="0.3">
      <c r="A207" s="99"/>
      <c r="B207" s="100"/>
      <c r="C207" s="103"/>
      <c r="D207" s="100"/>
      <c r="E207" s="100"/>
      <c r="F207" s="50"/>
      <c r="G207" s="63"/>
      <c r="H207" s="63"/>
      <c r="I207" s="63"/>
      <c r="J207" s="40"/>
      <c r="K207" s="104"/>
      <c r="L207" s="105"/>
      <c r="M207" s="103"/>
      <c r="N207" s="100"/>
      <c r="O207" s="100"/>
      <c r="P207" s="63"/>
      <c r="Q207" s="63"/>
      <c r="R207" s="63"/>
      <c r="S207" s="63"/>
      <c r="T207" s="40"/>
      <c r="U207" s="104"/>
      <c r="V207" s="105"/>
      <c r="W207" s="103"/>
      <c r="X207" s="100"/>
      <c r="Y207" s="100"/>
      <c r="Z207" s="63"/>
      <c r="AA207" s="63"/>
      <c r="AB207" s="63"/>
      <c r="AC207" s="40"/>
      <c r="AD207" s="104"/>
      <c r="AE207" s="105"/>
      <c r="AF207" s="63"/>
      <c r="AG207" s="93"/>
      <c r="AH207" s="63"/>
      <c r="AI207" s="63"/>
      <c r="AJ207" s="9"/>
    </row>
    <row r="208" spans="1:36" ht="14.25" customHeight="1" x14ac:dyDescent="0.3">
      <c r="A208" s="99"/>
      <c r="B208" s="100"/>
      <c r="C208" s="103"/>
      <c r="D208" s="100"/>
      <c r="E208" s="100"/>
      <c r="F208" s="50"/>
      <c r="G208" s="63"/>
      <c r="H208" s="63"/>
      <c r="I208" s="63"/>
      <c r="J208" s="40"/>
      <c r="K208" s="104"/>
      <c r="L208" s="105"/>
      <c r="M208" s="103"/>
      <c r="N208" s="100"/>
      <c r="O208" s="100"/>
      <c r="P208" s="63"/>
      <c r="Q208" s="63"/>
      <c r="R208" s="63"/>
      <c r="S208" s="63"/>
      <c r="T208" s="40"/>
      <c r="U208" s="104"/>
      <c r="V208" s="105"/>
      <c r="W208" s="103"/>
      <c r="X208" s="100"/>
      <c r="Y208" s="100"/>
      <c r="Z208" s="63"/>
      <c r="AA208" s="63"/>
      <c r="AB208" s="63"/>
      <c r="AC208" s="40"/>
      <c r="AD208" s="104"/>
      <c r="AE208" s="105"/>
      <c r="AF208" s="63"/>
      <c r="AG208" s="93"/>
      <c r="AH208" s="63"/>
      <c r="AI208" s="63"/>
      <c r="AJ208" s="9"/>
    </row>
    <row r="209" spans="1:36" ht="14.25" customHeight="1" x14ac:dyDescent="0.3">
      <c r="A209" s="99"/>
      <c r="B209" s="100"/>
      <c r="C209" s="103"/>
      <c r="D209" s="100"/>
      <c r="E209" s="100"/>
      <c r="F209" s="50"/>
      <c r="G209" s="63"/>
      <c r="H209" s="63"/>
      <c r="I209" s="63"/>
      <c r="J209" s="40"/>
      <c r="K209" s="104"/>
      <c r="L209" s="105"/>
      <c r="M209" s="103"/>
      <c r="N209" s="100"/>
      <c r="O209" s="100"/>
      <c r="P209" s="63"/>
      <c r="Q209" s="63"/>
      <c r="R209" s="63"/>
      <c r="S209" s="63"/>
      <c r="T209" s="40"/>
      <c r="U209" s="104"/>
      <c r="V209" s="105"/>
      <c r="W209" s="103"/>
      <c r="X209" s="100"/>
      <c r="Y209" s="100"/>
      <c r="Z209" s="63"/>
      <c r="AA209" s="63"/>
      <c r="AB209" s="63"/>
      <c r="AC209" s="40"/>
      <c r="AD209" s="104"/>
      <c r="AE209" s="105"/>
      <c r="AF209" s="63"/>
      <c r="AG209" s="93"/>
      <c r="AH209" s="63"/>
      <c r="AI209" s="63"/>
      <c r="AJ209" s="9"/>
    </row>
    <row r="210" spans="1:36" ht="14.25" customHeight="1" x14ac:dyDescent="0.3">
      <c r="A210" s="99"/>
      <c r="B210" s="100"/>
      <c r="C210" s="103"/>
      <c r="D210" s="100"/>
      <c r="E210" s="100"/>
      <c r="F210" s="50"/>
      <c r="G210" s="63"/>
      <c r="H210" s="63"/>
      <c r="I210" s="63"/>
      <c r="J210" s="40"/>
      <c r="K210" s="104"/>
      <c r="L210" s="105"/>
      <c r="M210" s="103"/>
      <c r="N210" s="100"/>
      <c r="O210" s="100"/>
      <c r="P210" s="63"/>
      <c r="Q210" s="63"/>
      <c r="R210" s="63"/>
      <c r="S210" s="63"/>
      <c r="T210" s="40"/>
      <c r="U210" s="104"/>
      <c r="V210" s="105"/>
      <c r="W210" s="103"/>
      <c r="X210" s="100"/>
      <c r="Y210" s="100"/>
      <c r="Z210" s="63"/>
      <c r="AA210" s="63"/>
      <c r="AB210" s="63"/>
      <c r="AC210" s="40"/>
      <c r="AD210" s="104"/>
      <c r="AE210" s="105"/>
      <c r="AF210" s="63"/>
      <c r="AG210" s="93"/>
      <c r="AH210" s="63"/>
      <c r="AI210" s="63"/>
      <c r="AJ210" s="9"/>
    </row>
    <row r="211" spans="1:36" ht="14.25" customHeight="1" x14ac:dyDescent="0.3">
      <c r="A211" s="99"/>
      <c r="B211" s="100"/>
      <c r="C211" s="103"/>
      <c r="D211" s="100"/>
      <c r="E211" s="100"/>
      <c r="F211" s="50"/>
      <c r="G211" s="63"/>
      <c r="H211" s="63"/>
      <c r="I211" s="63"/>
      <c r="J211" s="40"/>
      <c r="K211" s="104"/>
      <c r="L211" s="105"/>
      <c r="M211" s="103"/>
      <c r="N211" s="100"/>
      <c r="O211" s="100"/>
      <c r="P211" s="63"/>
      <c r="Q211" s="63"/>
      <c r="R211" s="63"/>
      <c r="S211" s="63"/>
      <c r="T211" s="40"/>
      <c r="U211" s="104"/>
      <c r="V211" s="105"/>
      <c r="W211" s="103"/>
      <c r="X211" s="100"/>
      <c r="Y211" s="100"/>
      <c r="Z211" s="63"/>
      <c r="AA211" s="63"/>
      <c r="AB211" s="63"/>
      <c r="AC211" s="40"/>
      <c r="AD211" s="104"/>
      <c r="AE211" s="105"/>
      <c r="AF211" s="63"/>
      <c r="AG211" s="93"/>
      <c r="AH211" s="63"/>
      <c r="AI211" s="63"/>
      <c r="AJ211" s="9"/>
    </row>
    <row r="212" spans="1:36" ht="14.25" customHeight="1" x14ac:dyDescent="0.3">
      <c r="A212" s="99"/>
      <c r="B212" s="100"/>
      <c r="C212" s="103"/>
      <c r="D212" s="100"/>
      <c r="E212" s="100"/>
      <c r="F212" s="50"/>
      <c r="G212" s="63"/>
      <c r="H212" s="63"/>
      <c r="I212" s="63"/>
      <c r="J212" s="40"/>
      <c r="K212" s="104"/>
      <c r="L212" s="105"/>
      <c r="M212" s="103"/>
      <c r="N212" s="100"/>
      <c r="O212" s="100"/>
      <c r="P212" s="63"/>
      <c r="Q212" s="63"/>
      <c r="R212" s="63"/>
      <c r="S212" s="63"/>
      <c r="T212" s="40"/>
      <c r="U212" s="104"/>
      <c r="V212" s="105"/>
      <c r="W212" s="103"/>
      <c r="X212" s="100"/>
      <c r="Y212" s="100"/>
      <c r="Z212" s="63"/>
      <c r="AA212" s="63"/>
      <c r="AB212" s="63"/>
      <c r="AC212" s="40"/>
      <c r="AD212" s="104"/>
      <c r="AE212" s="105"/>
      <c r="AF212" s="63"/>
      <c r="AG212" s="93"/>
      <c r="AH212" s="63"/>
      <c r="AI212" s="63"/>
      <c r="AJ212" s="9"/>
    </row>
    <row r="213" spans="1:36" ht="14.25" customHeight="1" x14ac:dyDescent="0.3">
      <c r="A213" s="99"/>
      <c r="B213" s="100"/>
      <c r="C213" s="103"/>
      <c r="D213" s="100"/>
      <c r="E213" s="100"/>
      <c r="F213" s="50"/>
      <c r="G213" s="63"/>
      <c r="H213" s="63"/>
      <c r="I213" s="63"/>
      <c r="J213" s="40"/>
      <c r="K213" s="104"/>
      <c r="L213" s="105"/>
      <c r="M213" s="103"/>
      <c r="N213" s="100"/>
      <c r="O213" s="100"/>
      <c r="P213" s="63"/>
      <c r="Q213" s="63"/>
      <c r="R213" s="63"/>
      <c r="S213" s="63"/>
      <c r="T213" s="40"/>
      <c r="U213" s="104"/>
      <c r="V213" s="105"/>
      <c r="W213" s="103"/>
      <c r="X213" s="100"/>
      <c r="Y213" s="100"/>
      <c r="Z213" s="63"/>
      <c r="AA213" s="63"/>
      <c r="AB213" s="63"/>
      <c r="AC213" s="40"/>
      <c r="AD213" s="104"/>
      <c r="AE213" s="105"/>
      <c r="AF213" s="63"/>
      <c r="AG213" s="93"/>
      <c r="AH213" s="63"/>
      <c r="AI213" s="63"/>
      <c r="AJ213" s="9"/>
    </row>
    <row r="214" spans="1:36" ht="14.25" customHeight="1" x14ac:dyDescent="0.3">
      <c r="A214" s="99"/>
      <c r="B214" s="100"/>
      <c r="C214" s="103"/>
      <c r="D214" s="100"/>
      <c r="E214" s="100"/>
      <c r="F214" s="50"/>
      <c r="G214" s="63"/>
      <c r="H214" s="63"/>
      <c r="I214" s="63"/>
      <c r="J214" s="40"/>
      <c r="K214" s="104"/>
      <c r="L214" s="105"/>
      <c r="M214" s="103"/>
      <c r="N214" s="100"/>
      <c r="O214" s="100"/>
      <c r="P214" s="63"/>
      <c r="Q214" s="63"/>
      <c r="R214" s="63"/>
      <c r="S214" s="63"/>
      <c r="T214" s="40"/>
      <c r="U214" s="104"/>
      <c r="V214" s="105"/>
      <c r="W214" s="103"/>
      <c r="X214" s="100"/>
      <c r="Y214" s="100"/>
      <c r="Z214" s="63"/>
      <c r="AA214" s="63"/>
      <c r="AB214" s="63"/>
      <c r="AC214" s="40"/>
      <c r="AD214" s="104"/>
      <c r="AE214" s="105"/>
      <c r="AF214" s="63"/>
      <c r="AG214" s="93"/>
      <c r="AH214" s="63"/>
      <c r="AI214" s="63"/>
      <c r="AJ214" s="9"/>
    </row>
    <row r="215" spans="1:36" ht="14.25" customHeight="1" x14ac:dyDescent="0.3">
      <c r="A215" s="99"/>
      <c r="B215" s="100"/>
      <c r="C215" s="103"/>
      <c r="D215" s="100"/>
      <c r="E215" s="100"/>
      <c r="F215" s="50"/>
      <c r="G215" s="63"/>
      <c r="H215" s="63"/>
      <c r="I215" s="63"/>
      <c r="J215" s="40"/>
      <c r="K215" s="104"/>
      <c r="L215" s="105"/>
      <c r="M215" s="103"/>
      <c r="N215" s="100"/>
      <c r="O215" s="100"/>
      <c r="P215" s="63"/>
      <c r="Q215" s="63"/>
      <c r="R215" s="63"/>
      <c r="S215" s="63"/>
      <c r="T215" s="40"/>
      <c r="U215" s="104"/>
      <c r="V215" s="105"/>
      <c r="W215" s="103"/>
      <c r="X215" s="100"/>
      <c r="Y215" s="100"/>
      <c r="Z215" s="63"/>
      <c r="AA215" s="63"/>
      <c r="AB215" s="63"/>
      <c r="AC215" s="40"/>
      <c r="AD215" s="104"/>
      <c r="AE215" s="105"/>
      <c r="AF215" s="63"/>
      <c r="AG215" s="93"/>
      <c r="AH215" s="63"/>
      <c r="AI215" s="63"/>
      <c r="AJ215" s="9"/>
    </row>
    <row r="216" spans="1:36" ht="14.25" customHeight="1" x14ac:dyDescent="0.3">
      <c r="A216" s="99"/>
      <c r="B216" s="100"/>
      <c r="C216" s="103"/>
      <c r="D216" s="100"/>
      <c r="E216" s="100"/>
      <c r="F216" s="50"/>
      <c r="G216" s="63"/>
      <c r="H216" s="63"/>
      <c r="I216" s="63"/>
      <c r="J216" s="40"/>
      <c r="K216" s="104"/>
      <c r="L216" s="105"/>
      <c r="M216" s="103"/>
      <c r="N216" s="100"/>
      <c r="O216" s="100"/>
      <c r="P216" s="63"/>
      <c r="Q216" s="63"/>
      <c r="R216" s="63"/>
      <c r="S216" s="63"/>
      <c r="T216" s="40"/>
      <c r="U216" s="104"/>
      <c r="V216" s="105"/>
      <c r="W216" s="103"/>
      <c r="X216" s="100"/>
      <c r="Y216" s="100"/>
      <c r="Z216" s="63"/>
      <c r="AA216" s="63"/>
      <c r="AB216" s="63"/>
      <c r="AC216" s="40"/>
      <c r="AD216" s="104"/>
      <c r="AE216" s="105"/>
      <c r="AF216" s="63"/>
      <c r="AG216" s="93"/>
      <c r="AH216" s="63"/>
      <c r="AI216" s="63"/>
      <c r="AJ216" s="9"/>
    </row>
    <row r="217" spans="1:36" ht="14.25" customHeight="1" x14ac:dyDescent="0.3">
      <c r="A217" s="99"/>
      <c r="B217" s="100"/>
      <c r="C217" s="103"/>
      <c r="D217" s="100"/>
      <c r="E217" s="100"/>
      <c r="F217" s="50"/>
      <c r="G217" s="63"/>
      <c r="H217" s="63"/>
      <c r="I217" s="63"/>
      <c r="J217" s="40"/>
      <c r="K217" s="104"/>
      <c r="L217" s="105"/>
      <c r="M217" s="103"/>
      <c r="N217" s="100"/>
      <c r="O217" s="100"/>
      <c r="P217" s="63"/>
      <c r="Q217" s="63"/>
      <c r="R217" s="63"/>
      <c r="S217" s="63"/>
      <c r="T217" s="40"/>
      <c r="U217" s="104"/>
      <c r="V217" s="105"/>
      <c r="W217" s="103"/>
      <c r="X217" s="100"/>
      <c r="Y217" s="100"/>
      <c r="Z217" s="63"/>
      <c r="AA217" s="63"/>
      <c r="AB217" s="63"/>
      <c r="AC217" s="40"/>
      <c r="AD217" s="104"/>
      <c r="AE217" s="105"/>
      <c r="AF217" s="63"/>
      <c r="AG217" s="93"/>
      <c r="AH217" s="63"/>
      <c r="AI217" s="63"/>
      <c r="AJ217" s="9"/>
    </row>
    <row r="218" spans="1:36" ht="14.25" customHeight="1" x14ac:dyDescent="0.3">
      <c r="A218" s="99"/>
      <c r="B218" s="100"/>
      <c r="C218" s="103"/>
      <c r="D218" s="100"/>
      <c r="E218" s="100"/>
      <c r="F218" s="50"/>
      <c r="G218" s="63"/>
      <c r="H218" s="63"/>
      <c r="I218" s="63"/>
      <c r="J218" s="40"/>
      <c r="K218" s="104"/>
      <c r="L218" s="105"/>
      <c r="M218" s="103"/>
      <c r="N218" s="100"/>
      <c r="O218" s="100"/>
      <c r="P218" s="63"/>
      <c r="Q218" s="63"/>
      <c r="R218" s="63"/>
      <c r="S218" s="63"/>
      <c r="T218" s="40"/>
      <c r="U218" s="104"/>
      <c r="V218" s="105"/>
      <c r="W218" s="103"/>
      <c r="X218" s="100"/>
      <c r="Y218" s="100"/>
      <c r="Z218" s="63"/>
      <c r="AA218" s="63"/>
      <c r="AB218" s="63"/>
      <c r="AC218" s="40"/>
      <c r="AD218" s="104"/>
      <c r="AE218" s="105"/>
      <c r="AF218" s="63"/>
      <c r="AG218" s="93"/>
      <c r="AH218" s="63"/>
      <c r="AI218" s="63"/>
      <c r="AJ218" s="9"/>
    </row>
    <row r="219" spans="1:36" ht="14.25" customHeight="1" x14ac:dyDescent="0.3">
      <c r="A219" s="99"/>
      <c r="B219" s="100"/>
      <c r="C219" s="103"/>
      <c r="D219" s="100"/>
      <c r="E219" s="100"/>
      <c r="F219" s="50"/>
      <c r="G219" s="63"/>
      <c r="H219" s="63"/>
      <c r="I219" s="63"/>
      <c r="J219" s="40"/>
      <c r="K219" s="104"/>
      <c r="L219" s="105"/>
      <c r="M219" s="103"/>
      <c r="N219" s="100"/>
      <c r="O219" s="100"/>
      <c r="P219" s="63"/>
      <c r="Q219" s="63"/>
      <c r="R219" s="63"/>
      <c r="S219" s="63"/>
      <c r="T219" s="40"/>
      <c r="U219" s="104"/>
      <c r="V219" s="105"/>
      <c r="W219" s="103"/>
      <c r="X219" s="100"/>
      <c r="Y219" s="100"/>
      <c r="Z219" s="63"/>
      <c r="AA219" s="63"/>
      <c r="AB219" s="63"/>
      <c r="AC219" s="40"/>
      <c r="AD219" s="104"/>
      <c r="AE219" s="105"/>
      <c r="AF219" s="63"/>
      <c r="AG219" s="93"/>
      <c r="AH219" s="63"/>
      <c r="AI219" s="63"/>
      <c r="AJ219" s="9"/>
    </row>
    <row r="220" spans="1:36" ht="14.25" customHeight="1" x14ac:dyDescent="0.3">
      <c r="A220" s="99"/>
      <c r="B220" s="100"/>
      <c r="C220" s="103"/>
      <c r="D220" s="100"/>
      <c r="E220" s="100"/>
      <c r="F220" s="50"/>
      <c r="G220" s="63"/>
      <c r="H220" s="63"/>
      <c r="I220" s="63"/>
      <c r="J220" s="40"/>
      <c r="K220" s="104"/>
      <c r="L220" s="105"/>
      <c r="M220" s="103"/>
      <c r="N220" s="100"/>
      <c r="O220" s="100"/>
      <c r="P220" s="63"/>
      <c r="Q220" s="63"/>
      <c r="R220" s="63"/>
      <c r="S220" s="63"/>
      <c r="T220" s="40"/>
      <c r="U220" s="104"/>
      <c r="V220" s="105"/>
      <c r="W220" s="103"/>
      <c r="X220" s="100"/>
      <c r="Y220" s="100"/>
      <c r="Z220" s="63"/>
      <c r="AA220" s="63"/>
      <c r="AB220" s="63"/>
      <c r="AC220" s="40"/>
      <c r="AD220" s="104"/>
      <c r="AE220" s="105"/>
      <c r="AF220" s="63"/>
      <c r="AG220" s="93"/>
      <c r="AH220" s="63"/>
      <c r="AI220" s="63"/>
      <c r="AJ220" s="9"/>
    </row>
    <row r="221" spans="1:36" ht="14.25" customHeight="1" x14ac:dyDescent="0.3">
      <c r="A221" s="99"/>
      <c r="B221" s="100"/>
      <c r="C221" s="103"/>
      <c r="D221" s="100"/>
      <c r="E221" s="100"/>
      <c r="F221" s="50"/>
      <c r="G221" s="63"/>
      <c r="H221" s="63"/>
      <c r="I221" s="63"/>
      <c r="J221" s="40"/>
      <c r="K221" s="104"/>
      <c r="L221" s="105"/>
      <c r="M221" s="103"/>
      <c r="N221" s="100"/>
      <c r="O221" s="100"/>
      <c r="P221" s="63"/>
      <c r="Q221" s="63"/>
      <c r="R221" s="63"/>
      <c r="S221" s="63"/>
      <c r="T221" s="40"/>
      <c r="U221" s="104"/>
      <c r="V221" s="105"/>
      <c r="W221" s="103"/>
      <c r="X221" s="100"/>
      <c r="Y221" s="100"/>
      <c r="Z221" s="63"/>
      <c r="AA221" s="63"/>
      <c r="AB221" s="63"/>
      <c r="AC221" s="40"/>
      <c r="AD221" s="104"/>
      <c r="AE221" s="105"/>
      <c r="AF221" s="63"/>
      <c r="AG221" s="93"/>
      <c r="AH221" s="63"/>
      <c r="AI221" s="63"/>
      <c r="AJ221" s="9"/>
    </row>
    <row r="222" spans="1:36" ht="14.25" customHeight="1" x14ac:dyDescent="0.3">
      <c r="A222" s="99"/>
      <c r="B222" s="100"/>
      <c r="C222" s="103"/>
      <c r="D222" s="100"/>
      <c r="E222" s="100"/>
      <c r="F222" s="50"/>
      <c r="G222" s="63"/>
      <c r="H222" s="63"/>
      <c r="I222" s="63"/>
      <c r="J222" s="40"/>
      <c r="K222" s="104"/>
      <c r="L222" s="105"/>
      <c r="M222" s="103"/>
      <c r="N222" s="100"/>
      <c r="O222" s="100"/>
      <c r="P222" s="63"/>
      <c r="Q222" s="63"/>
      <c r="R222" s="63"/>
      <c r="S222" s="63"/>
      <c r="T222" s="40"/>
      <c r="U222" s="104"/>
      <c r="V222" s="105"/>
      <c r="W222" s="103"/>
      <c r="X222" s="100"/>
      <c r="Y222" s="100"/>
      <c r="Z222" s="63"/>
      <c r="AA222" s="63"/>
      <c r="AB222" s="63"/>
      <c r="AC222" s="40"/>
      <c r="AD222" s="104"/>
      <c r="AE222" s="105"/>
      <c r="AF222" s="63"/>
      <c r="AG222" s="93"/>
      <c r="AH222" s="63"/>
      <c r="AI222" s="63"/>
      <c r="AJ222" s="9"/>
    </row>
    <row r="223" spans="1:36" ht="14.25" customHeight="1" x14ac:dyDescent="0.3">
      <c r="A223" s="99"/>
      <c r="B223" s="100"/>
      <c r="C223" s="103"/>
      <c r="D223" s="100"/>
      <c r="E223" s="100"/>
      <c r="F223" s="50"/>
      <c r="G223" s="63"/>
      <c r="H223" s="63"/>
      <c r="I223" s="63"/>
      <c r="J223" s="40"/>
      <c r="K223" s="104"/>
      <c r="L223" s="105"/>
      <c r="M223" s="103"/>
      <c r="N223" s="100"/>
      <c r="O223" s="100"/>
      <c r="P223" s="63"/>
      <c r="Q223" s="63"/>
      <c r="R223" s="63"/>
      <c r="S223" s="63"/>
      <c r="T223" s="40"/>
      <c r="U223" s="104"/>
      <c r="V223" s="105"/>
      <c r="W223" s="103"/>
      <c r="X223" s="100"/>
      <c r="Y223" s="100"/>
      <c r="Z223" s="63"/>
      <c r="AA223" s="63"/>
      <c r="AB223" s="63"/>
      <c r="AC223" s="40"/>
      <c r="AD223" s="104"/>
      <c r="AE223" s="105"/>
      <c r="AF223" s="63"/>
      <c r="AG223" s="93"/>
      <c r="AH223" s="63"/>
      <c r="AI223" s="63"/>
      <c r="AJ223" s="9"/>
    </row>
    <row r="224" spans="1:36" ht="14.25" customHeight="1" x14ac:dyDescent="0.3">
      <c r="A224" s="99"/>
      <c r="B224" s="100"/>
      <c r="C224" s="103"/>
      <c r="D224" s="100"/>
      <c r="E224" s="100"/>
      <c r="F224" s="50"/>
      <c r="G224" s="63"/>
      <c r="H224" s="63"/>
      <c r="I224" s="63"/>
      <c r="J224" s="40"/>
      <c r="K224" s="104"/>
      <c r="L224" s="105"/>
      <c r="M224" s="103"/>
      <c r="N224" s="100"/>
      <c r="O224" s="100"/>
      <c r="P224" s="63"/>
      <c r="Q224" s="63"/>
      <c r="R224" s="63"/>
      <c r="S224" s="63"/>
      <c r="T224" s="40"/>
      <c r="U224" s="104"/>
      <c r="V224" s="105"/>
      <c r="W224" s="103"/>
      <c r="X224" s="100"/>
      <c r="Y224" s="100"/>
      <c r="Z224" s="63"/>
      <c r="AA224" s="63"/>
      <c r="AB224" s="63"/>
      <c r="AC224" s="40"/>
      <c r="AD224" s="104"/>
      <c r="AE224" s="105"/>
      <c r="AF224" s="63"/>
      <c r="AG224" s="93"/>
      <c r="AH224" s="63"/>
      <c r="AI224" s="63"/>
      <c r="AJ224" s="9"/>
    </row>
    <row r="225" spans="1:36" ht="14.25" customHeight="1" x14ac:dyDescent="0.3">
      <c r="A225" s="99"/>
      <c r="B225" s="100"/>
      <c r="C225" s="103"/>
      <c r="D225" s="100"/>
      <c r="E225" s="100"/>
      <c r="F225" s="50"/>
      <c r="G225" s="63"/>
      <c r="H225" s="63"/>
      <c r="I225" s="63"/>
      <c r="J225" s="40"/>
      <c r="K225" s="104"/>
      <c r="L225" s="105"/>
      <c r="M225" s="103"/>
      <c r="N225" s="100"/>
      <c r="O225" s="100"/>
      <c r="P225" s="63"/>
      <c r="Q225" s="63"/>
      <c r="R225" s="63"/>
      <c r="S225" s="63"/>
      <c r="T225" s="40"/>
      <c r="U225" s="104"/>
      <c r="V225" s="105"/>
      <c r="W225" s="103"/>
      <c r="X225" s="100"/>
      <c r="Y225" s="100"/>
      <c r="Z225" s="63"/>
      <c r="AA225" s="63"/>
      <c r="AB225" s="63"/>
      <c r="AC225" s="40"/>
      <c r="AD225" s="104"/>
      <c r="AE225" s="105"/>
      <c r="AF225" s="63"/>
      <c r="AG225" s="93"/>
      <c r="AH225" s="63"/>
      <c r="AI225" s="63"/>
      <c r="AJ225" s="9"/>
    </row>
    <row r="226" spans="1:36" ht="14.25" customHeight="1" x14ac:dyDescent="0.3">
      <c r="A226" s="99"/>
      <c r="B226" s="100"/>
      <c r="C226" s="103"/>
      <c r="D226" s="100"/>
      <c r="E226" s="100"/>
      <c r="F226" s="50"/>
      <c r="G226" s="63"/>
      <c r="H226" s="63"/>
      <c r="I226" s="63"/>
      <c r="J226" s="40"/>
      <c r="K226" s="104"/>
      <c r="L226" s="105"/>
      <c r="M226" s="103"/>
      <c r="N226" s="100"/>
      <c r="O226" s="100"/>
      <c r="P226" s="63"/>
      <c r="Q226" s="63"/>
      <c r="R226" s="63"/>
      <c r="S226" s="63"/>
      <c r="T226" s="40"/>
      <c r="U226" s="104"/>
      <c r="V226" s="105"/>
      <c r="W226" s="103"/>
      <c r="X226" s="100"/>
      <c r="Y226" s="100"/>
      <c r="Z226" s="63"/>
      <c r="AA226" s="63"/>
      <c r="AB226" s="63"/>
      <c r="AC226" s="40"/>
      <c r="AD226" s="104"/>
      <c r="AE226" s="105"/>
      <c r="AF226" s="63"/>
      <c r="AG226" s="93"/>
      <c r="AH226" s="63"/>
      <c r="AI226" s="63"/>
      <c r="AJ226" s="9"/>
    </row>
    <row r="227" spans="1:36" ht="14.25" customHeight="1" x14ac:dyDescent="0.3">
      <c r="A227" s="99"/>
      <c r="B227" s="100"/>
      <c r="C227" s="103"/>
      <c r="D227" s="100"/>
      <c r="E227" s="100"/>
      <c r="F227" s="50"/>
      <c r="G227" s="63"/>
      <c r="H227" s="63"/>
      <c r="I227" s="63"/>
      <c r="J227" s="40"/>
      <c r="K227" s="104"/>
      <c r="L227" s="105"/>
      <c r="M227" s="103"/>
      <c r="N227" s="100"/>
      <c r="O227" s="100"/>
      <c r="P227" s="63"/>
      <c r="Q227" s="63"/>
      <c r="R227" s="63"/>
      <c r="S227" s="63"/>
      <c r="T227" s="40"/>
      <c r="U227" s="104"/>
      <c r="V227" s="105"/>
      <c r="W227" s="103"/>
      <c r="X227" s="100"/>
      <c r="Y227" s="100"/>
      <c r="Z227" s="63"/>
      <c r="AA227" s="63"/>
      <c r="AB227" s="63"/>
      <c r="AC227" s="40"/>
      <c r="AD227" s="104"/>
      <c r="AE227" s="105"/>
      <c r="AF227" s="63"/>
      <c r="AG227" s="93"/>
      <c r="AH227" s="63"/>
      <c r="AI227" s="63"/>
      <c r="AJ227" s="9"/>
    </row>
    <row r="228" spans="1:36" ht="14.25" customHeight="1" x14ac:dyDescent="0.3">
      <c r="A228" s="99"/>
      <c r="B228" s="100"/>
      <c r="C228" s="103"/>
      <c r="D228" s="100"/>
      <c r="E228" s="100"/>
      <c r="F228" s="50"/>
      <c r="G228" s="63"/>
      <c r="H228" s="63"/>
      <c r="I228" s="63"/>
      <c r="J228" s="40"/>
      <c r="K228" s="104"/>
      <c r="L228" s="105"/>
      <c r="M228" s="103"/>
      <c r="N228" s="100"/>
      <c r="O228" s="100"/>
      <c r="P228" s="63"/>
      <c r="Q228" s="63"/>
      <c r="R228" s="63"/>
      <c r="S228" s="63"/>
      <c r="T228" s="40"/>
      <c r="U228" s="104"/>
      <c r="V228" s="105"/>
      <c r="W228" s="103"/>
      <c r="X228" s="100"/>
      <c r="Y228" s="100"/>
      <c r="Z228" s="63"/>
      <c r="AA228" s="63"/>
      <c r="AB228" s="63"/>
      <c r="AC228" s="40"/>
      <c r="AD228" s="104"/>
      <c r="AE228" s="105"/>
      <c r="AF228" s="63"/>
      <c r="AG228" s="93"/>
      <c r="AH228" s="63"/>
      <c r="AI228" s="63"/>
      <c r="AJ228" s="9"/>
    </row>
    <row r="229" spans="1:36" ht="14.25" customHeight="1" x14ac:dyDescent="0.3">
      <c r="A229" s="99"/>
      <c r="B229" s="100"/>
      <c r="C229" s="103"/>
      <c r="D229" s="100"/>
      <c r="E229" s="100"/>
      <c r="F229" s="50"/>
      <c r="G229" s="63"/>
      <c r="H229" s="63"/>
      <c r="I229" s="63"/>
      <c r="J229" s="40"/>
      <c r="K229" s="104"/>
      <c r="L229" s="105"/>
      <c r="M229" s="103"/>
      <c r="N229" s="100"/>
      <c r="O229" s="100"/>
      <c r="P229" s="63"/>
      <c r="Q229" s="63"/>
      <c r="R229" s="63"/>
      <c r="S229" s="63"/>
      <c r="T229" s="40"/>
      <c r="U229" s="104"/>
      <c r="V229" s="105"/>
      <c r="W229" s="103"/>
      <c r="X229" s="100"/>
      <c r="Y229" s="100"/>
      <c r="Z229" s="63"/>
      <c r="AA229" s="63"/>
      <c r="AB229" s="63"/>
      <c r="AC229" s="40"/>
      <c r="AD229" s="104"/>
      <c r="AE229" s="105"/>
      <c r="AF229" s="63"/>
      <c r="AG229" s="93"/>
      <c r="AH229" s="63"/>
      <c r="AI229" s="63"/>
      <c r="AJ229" s="9"/>
    </row>
    <row r="230" spans="1:36" ht="14.25" customHeight="1" x14ac:dyDescent="0.3">
      <c r="A230" s="99"/>
      <c r="B230" s="100"/>
      <c r="C230" s="103"/>
      <c r="D230" s="100"/>
      <c r="E230" s="100"/>
      <c r="F230" s="50"/>
      <c r="G230" s="63"/>
      <c r="H230" s="63"/>
      <c r="I230" s="63"/>
      <c r="J230" s="40"/>
      <c r="K230" s="104"/>
      <c r="L230" s="105"/>
      <c r="M230" s="103"/>
      <c r="N230" s="100"/>
      <c r="O230" s="100"/>
      <c r="P230" s="63"/>
      <c r="Q230" s="63"/>
      <c r="R230" s="63"/>
      <c r="S230" s="63"/>
      <c r="T230" s="40"/>
      <c r="U230" s="104"/>
      <c r="V230" s="105"/>
      <c r="W230" s="103"/>
      <c r="X230" s="100"/>
      <c r="Y230" s="100"/>
      <c r="Z230" s="63"/>
      <c r="AA230" s="63"/>
      <c r="AB230" s="63"/>
      <c r="AC230" s="40"/>
      <c r="AD230" s="104"/>
      <c r="AE230" s="105"/>
      <c r="AF230" s="63"/>
      <c r="AG230" s="93"/>
      <c r="AH230" s="63"/>
      <c r="AI230" s="63"/>
      <c r="AJ230" s="9"/>
    </row>
    <row r="231" spans="1:36" ht="14.25" customHeight="1" x14ac:dyDescent="0.3">
      <c r="A231" s="99"/>
      <c r="B231" s="100"/>
      <c r="C231" s="103"/>
      <c r="D231" s="100"/>
      <c r="E231" s="100"/>
      <c r="F231" s="50"/>
      <c r="G231" s="63"/>
      <c r="H231" s="63"/>
      <c r="I231" s="63"/>
      <c r="J231" s="40"/>
      <c r="K231" s="104"/>
      <c r="L231" s="105"/>
      <c r="M231" s="103"/>
      <c r="N231" s="100"/>
      <c r="O231" s="100"/>
      <c r="P231" s="63"/>
      <c r="Q231" s="63"/>
      <c r="R231" s="63"/>
      <c r="S231" s="63"/>
      <c r="T231" s="40"/>
      <c r="U231" s="104"/>
      <c r="V231" s="105"/>
      <c r="W231" s="103"/>
      <c r="X231" s="100"/>
      <c r="Y231" s="100"/>
      <c r="Z231" s="63"/>
      <c r="AA231" s="63"/>
      <c r="AB231" s="63"/>
      <c r="AC231" s="40"/>
      <c r="AD231" s="104"/>
      <c r="AE231" s="105"/>
      <c r="AF231" s="63"/>
      <c r="AG231" s="93"/>
      <c r="AH231" s="63"/>
      <c r="AI231" s="63"/>
      <c r="AJ231" s="9"/>
    </row>
    <row r="232" spans="1:36" ht="14.25" customHeight="1" x14ac:dyDescent="0.3">
      <c r="A232" s="99"/>
      <c r="B232" s="100"/>
      <c r="C232" s="103"/>
      <c r="D232" s="100"/>
      <c r="E232" s="100"/>
      <c r="F232" s="50"/>
      <c r="G232" s="63"/>
      <c r="H232" s="63"/>
      <c r="I232" s="63"/>
      <c r="J232" s="40"/>
      <c r="K232" s="104"/>
      <c r="L232" s="105"/>
      <c r="M232" s="103"/>
      <c r="N232" s="100"/>
      <c r="O232" s="100"/>
      <c r="P232" s="63"/>
      <c r="Q232" s="63"/>
      <c r="R232" s="63"/>
      <c r="S232" s="63"/>
      <c r="T232" s="40"/>
      <c r="U232" s="104"/>
      <c r="V232" s="105"/>
      <c r="W232" s="103"/>
      <c r="X232" s="100"/>
      <c r="Y232" s="100"/>
      <c r="Z232" s="63"/>
      <c r="AA232" s="63"/>
      <c r="AB232" s="63"/>
      <c r="AC232" s="40"/>
      <c r="AD232" s="104"/>
      <c r="AE232" s="105"/>
      <c r="AF232" s="63"/>
      <c r="AG232" s="93"/>
      <c r="AH232" s="63"/>
      <c r="AI232" s="63"/>
      <c r="AJ232" s="9"/>
    </row>
    <row r="233" spans="1:36" ht="14.25" customHeight="1" x14ac:dyDescent="0.3">
      <c r="A233" s="99"/>
      <c r="B233" s="100"/>
      <c r="C233" s="103"/>
      <c r="D233" s="100"/>
      <c r="E233" s="100"/>
      <c r="F233" s="50"/>
      <c r="G233" s="63"/>
      <c r="H233" s="63"/>
      <c r="I233" s="63"/>
      <c r="J233" s="40"/>
      <c r="K233" s="104"/>
      <c r="L233" s="105"/>
      <c r="M233" s="103"/>
      <c r="N233" s="100"/>
      <c r="O233" s="100"/>
      <c r="P233" s="63"/>
      <c r="Q233" s="63"/>
      <c r="R233" s="63"/>
      <c r="S233" s="63"/>
      <c r="T233" s="40"/>
      <c r="U233" s="104"/>
      <c r="V233" s="105"/>
      <c r="W233" s="103"/>
      <c r="X233" s="100"/>
      <c r="Y233" s="100"/>
      <c r="Z233" s="63"/>
      <c r="AA233" s="63"/>
      <c r="AB233" s="63"/>
      <c r="AC233" s="40"/>
      <c r="AD233" s="104"/>
      <c r="AE233" s="105"/>
      <c r="AF233" s="63"/>
      <c r="AG233" s="93"/>
      <c r="AH233" s="63"/>
      <c r="AI233" s="63"/>
      <c r="AJ233" s="9"/>
    </row>
    <row r="234" spans="1:36" ht="14.25" customHeight="1" x14ac:dyDescent="0.3">
      <c r="A234" s="99"/>
      <c r="B234" s="100"/>
      <c r="C234" s="103"/>
      <c r="D234" s="100"/>
      <c r="E234" s="100"/>
      <c r="F234" s="50"/>
      <c r="G234" s="63"/>
      <c r="H234" s="63"/>
      <c r="I234" s="63"/>
      <c r="J234" s="40"/>
      <c r="K234" s="104"/>
      <c r="L234" s="105"/>
      <c r="M234" s="103"/>
      <c r="N234" s="100"/>
      <c r="O234" s="100"/>
      <c r="P234" s="63"/>
      <c r="Q234" s="63"/>
      <c r="R234" s="63"/>
      <c r="S234" s="63"/>
      <c r="T234" s="40"/>
      <c r="U234" s="104"/>
      <c r="V234" s="105"/>
      <c r="W234" s="103"/>
      <c r="X234" s="100"/>
      <c r="Y234" s="100"/>
      <c r="Z234" s="63"/>
      <c r="AA234" s="63"/>
      <c r="AB234" s="63"/>
      <c r="AC234" s="40"/>
      <c r="AD234" s="104"/>
      <c r="AE234" s="105"/>
      <c r="AF234" s="63"/>
      <c r="AG234" s="93"/>
      <c r="AH234" s="63"/>
      <c r="AI234" s="63"/>
      <c r="AJ234" s="9"/>
    </row>
    <row r="235" spans="1:36" ht="14.25" customHeight="1" x14ac:dyDescent="0.3">
      <c r="A235" s="99"/>
      <c r="B235" s="100"/>
      <c r="C235" s="103"/>
      <c r="D235" s="100"/>
      <c r="E235" s="100"/>
      <c r="F235" s="50"/>
      <c r="G235" s="63"/>
      <c r="H235" s="63"/>
      <c r="I235" s="63"/>
      <c r="J235" s="40"/>
      <c r="K235" s="104"/>
      <c r="L235" s="105"/>
      <c r="M235" s="103"/>
      <c r="N235" s="100"/>
      <c r="O235" s="100"/>
      <c r="P235" s="63"/>
      <c r="Q235" s="63"/>
      <c r="R235" s="63"/>
      <c r="S235" s="63"/>
      <c r="T235" s="40"/>
      <c r="U235" s="104"/>
      <c r="V235" s="105"/>
      <c r="W235" s="103"/>
      <c r="X235" s="100"/>
      <c r="Y235" s="100"/>
      <c r="Z235" s="63"/>
      <c r="AA235" s="63"/>
      <c r="AB235" s="63"/>
      <c r="AC235" s="40"/>
      <c r="AD235" s="104"/>
      <c r="AE235" s="105"/>
      <c r="AF235" s="63"/>
      <c r="AG235" s="93"/>
      <c r="AH235" s="63"/>
      <c r="AI235" s="63"/>
      <c r="AJ235" s="9"/>
    </row>
    <row r="236" spans="1:36" ht="14.25" customHeight="1" x14ac:dyDescent="0.3">
      <c r="A236" s="99"/>
      <c r="B236" s="100"/>
      <c r="C236" s="103"/>
      <c r="D236" s="100"/>
      <c r="E236" s="100"/>
      <c r="F236" s="50"/>
      <c r="G236" s="63"/>
      <c r="H236" s="63"/>
      <c r="I236" s="63"/>
      <c r="J236" s="40"/>
      <c r="K236" s="104"/>
      <c r="L236" s="105"/>
      <c r="M236" s="103"/>
      <c r="N236" s="100"/>
      <c r="O236" s="100"/>
      <c r="P236" s="63"/>
      <c r="Q236" s="63"/>
      <c r="R236" s="63"/>
      <c r="S236" s="63"/>
      <c r="T236" s="40"/>
      <c r="U236" s="104"/>
      <c r="V236" s="105"/>
      <c r="W236" s="103"/>
      <c r="X236" s="100"/>
      <c r="Y236" s="100"/>
      <c r="Z236" s="63"/>
      <c r="AA236" s="63"/>
      <c r="AB236" s="63"/>
      <c r="AC236" s="40"/>
      <c r="AD236" s="104"/>
      <c r="AE236" s="105"/>
      <c r="AF236" s="63"/>
      <c r="AG236" s="93"/>
      <c r="AH236" s="63"/>
      <c r="AI236" s="63"/>
      <c r="AJ236" s="9"/>
    </row>
    <row r="237" spans="1:36" ht="14.25" customHeight="1" x14ac:dyDescent="0.3">
      <c r="A237" s="99"/>
      <c r="B237" s="100"/>
      <c r="C237" s="103"/>
      <c r="D237" s="100"/>
      <c r="E237" s="100"/>
      <c r="F237" s="50"/>
      <c r="G237" s="63"/>
      <c r="H237" s="63"/>
      <c r="I237" s="63"/>
      <c r="J237" s="40"/>
      <c r="K237" s="104"/>
      <c r="L237" s="105"/>
      <c r="M237" s="103"/>
      <c r="N237" s="100"/>
      <c r="O237" s="100"/>
      <c r="P237" s="63"/>
      <c r="Q237" s="63"/>
      <c r="R237" s="63"/>
      <c r="S237" s="63"/>
      <c r="T237" s="40"/>
      <c r="U237" s="104"/>
      <c r="V237" s="105"/>
      <c r="W237" s="103"/>
      <c r="X237" s="100"/>
      <c r="Y237" s="100"/>
      <c r="Z237" s="63"/>
      <c r="AA237" s="63"/>
      <c r="AB237" s="63"/>
      <c r="AC237" s="40"/>
      <c r="AD237" s="104"/>
      <c r="AE237" s="105"/>
      <c r="AF237" s="63"/>
      <c r="AG237" s="93"/>
      <c r="AH237" s="63"/>
      <c r="AI237" s="63"/>
      <c r="AJ237" s="9"/>
    </row>
    <row r="238" spans="1:36" ht="14.25" customHeight="1" x14ac:dyDescent="0.3">
      <c r="A238" s="99"/>
      <c r="B238" s="100"/>
      <c r="C238" s="103"/>
      <c r="D238" s="100"/>
      <c r="E238" s="100"/>
      <c r="F238" s="50"/>
      <c r="G238" s="63"/>
      <c r="H238" s="63"/>
      <c r="I238" s="63"/>
      <c r="J238" s="40"/>
      <c r="K238" s="104"/>
      <c r="L238" s="105"/>
      <c r="M238" s="103"/>
      <c r="N238" s="100"/>
      <c r="O238" s="100"/>
      <c r="P238" s="63"/>
      <c r="Q238" s="63"/>
      <c r="R238" s="63"/>
      <c r="S238" s="63"/>
      <c r="T238" s="40"/>
      <c r="U238" s="104"/>
      <c r="V238" s="105"/>
      <c r="W238" s="103"/>
      <c r="X238" s="100"/>
      <c r="Y238" s="100"/>
      <c r="Z238" s="63"/>
      <c r="AA238" s="63"/>
      <c r="AB238" s="63"/>
      <c r="AC238" s="40"/>
      <c r="AD238" s="104"/>
      <c r="AE238" s="105"/>
      <c r="AF238" s="63"/>
      <c r="AG238" s="93"/>
      <c r="AH238" s="63"/>
      <c r="AI238" s="63"/>
      <c r="AJ238" s="9"/>
    </row>
    <row r="239" spans="1:36" ht="14.25" customHeight="1" x14ac:dyDescent="0.3">
      <c r="A239" s="99"/>
      <c r="B239" s="100"/>
      <c r="C239" s="103"/>
      <c r="D239" s="100"/>
      <c r="E239" s="100"/>
      <c r="F239" s="50"/>
      <c r="G239" s="63"/>
      <c r="H239" s="63"/>
      <c r="I239" s="63"/>
      <c r="J239" s="40"/>
      <c r="K239" s="104"/>
      <c r="L239" s="105"/>
      <c r="M239" s="103"/>
      <c r="N239" s="100"/>
      <c r="O239" s="100"/>
      <c r="P239" s="63"/>
      <c r="Q239" s="63"/>
      <c r="R239" s="63"/>
      <c r="S239" s="63"/>
      <c r="T239" s="40"/>
      <c r="U239" s="104"/>
      <c r="V239" s="105"/>
      <c r="W239" s="103"/>
      <c r="X239" s="100"/>
      <c r="Y239" s="100"/>
      <c r="Z239" s="63"/>
      <c r="AA239" s="63"/>
      <c r="AB239" s="63"/>
      <c r="AC239" s="40"/>
      <c r="AD239" s="104"/>
      <c r="AE239" s="105"/>
      <c r="AF239" s="63"/>
      <c r="AG239" s="93"/>
      <c r="AH239" s="63"/>
      <c r="AI239" s="63"/>
      <c r="AJ239" s="9"/>
    </row>
    <row r="240" spans="1:36" ht="14.25" customHeight="1" x14ac:dyDescent="0.3">
      <c r="A240" s="99"/>
      <c r="B240" s="100"/>
      <c r="C240" s="103"/>
      <c r="D240" s="100"/>
      <c r="E240" s="100"/>
      <c r="F240" s="50"/>
      <c r="G240" s="63"/>
      <c r="H240" s="63"/>
      <c r="I240" s="63"/>
      <c r="J240" s="40"/>
      <c r="K240" s="104"/>
      <c r="L240" s="105"/>
      <c r="M240" s="103"/>
      <c r="N240" s="100"/>
      <c r="O240" s="100"/>
      <c r="P240" s="63"/>
      <c r="Q240" s="63"/>
      <c r="R240" s="63"/>
      <c r="S240" s="63"/>
      <c r="T240" s="40"/>
      <c r="U240" s="104"/>
      <c r="V240" s="105"/>
      <c r="W240" s="103"/>
      <c r="X240" s="100"/>
      <c r="Y240" s="100"/>
      <c r="Z240" s="63"/>
      <c r="AA240" s="63"/>
      <c r="AB240" s="63"/>
      <c r="AC240" s="40"/>
      <c r="AD240" s="104"/>
      <c r="AE240" s="105"/>
      <c r="AF240" s="63"/>
      <c r="AG240" s="93"/>
      <c r="AH240" s="63"/>
      <c r="AI240" s="63"/>
      <c r="AJ240" s="9"/>
    </row>
    <row r="241" spans="1:36" ht="14.25" customHeight="1" x14ac:dyDescent="0.3">
      <c r="A241" s="99"/>
      <c r="B241" s="100"/>
      <c r="C241" s="103"/>
      <c r="D241" s="100"/>
      <c r="E241" s="100"/>
      <c r="F241" s="50"/>
      <c r="G241" s="63"/>
      <c r="H241" s="63"/>
      <c r="I241" s="63"/>
      <c r="J241" s="40"/>
      <c r="K241" s="104"/>
      <c r="L241" s="105"/>
      <c r="M241" s="103"/>
      <c r="N241" s="100"/>
      <c r="O241" s="100"/>
      <c r="P241" s="63"/>
      <c r="Q241" s="63"/>
      <c r="R241" s="63"/>
      <c r="S241" s="63"/>
      <c r="T241" s="40"/>
      <c r="U241" s="104"/>
      <c r="V241" s="105"/>
      <c r="W241" s="103"/>
      <c r="X241" s="100"/>
      <c r="Y241" s="100"/>
      <c r="Z241" s="63"/>
      <c r="AA241" s="63"/>
      <c r="AB241" s="63"/>
      <c r="AC241" s="40"/>
      <c r="AD241" s="104"/>
      <c r="AE241" s="105"/>
      <c r="AF241" s="63"/>
      <c r="AG241" s="93"/>
      <c r="AH241" s="63"/>
      <c r="AI241" s="63"/>
      <c r="AJ241" s="9"/>
    </row>
    <row r="242" spans="1:36" ht="14.25" customHeight="1" x14ac:dyDescent="0.3">
      <c r="A242" s="99"/>
      <c r="B242" s="100"/>
      <c r="C242" s="103"/>
      <c r="D242" s="100"/>
      <c r="E242" s="100"/>
      <c r="F242" s="50"/>
      <c r="G242" s="63"/>
      <c r="H242" s="63"/>
      <c r="I242" s="63"/>
      <c r="J242" s="40"/>
      <c r="K242" s="104"/>
      <c r="L242" s="105"/>
      <c r="M242" s="103"/>
      <c r="N242" s="100"/>
      <c r="O242" s="100"/>
      <c r="P242" s="63"/>
      <c r="Q242" s="63"/>
      <c r="R242" s="63"/>
      <c r="S242" s="63"/>
      <c r="T242" s="40"/>
      <c r="U242" s="104"/>
      <c r="V242" s="105"/>
      <c r="W242" s="103"/>
      <c r="X242" s="100"/>
      <c r="Y242" s="100"/>
      <c r="Z242" s="63"/>
      <c r="AA242" s="63"/>
      <c r="AB242" s="63"/>
      <c r="AC242" s="40"/>
      <c r="AD242" s="104"/>
      <c r="AE242" s="105"/>
      <c r="AF242" s="63"/>
      <c r="AG242" s="93"/>
      <c r="AH242" s="63"/>
      <c r="AI242" s="63"/>
      <c r="AJ242" s="9"/>
    </row>
    <row r="243" spans="1:36" ht="14.25" customHeight="1" x14ac:dyDescent="0.3">
      <c r="A243" s="99"/>
      <c r="B243" s="100"/>
      <c r="C243" s="103"/>
      <c r="D243" s="100"/>
      <c r="E243" s="100"/>
      <c r="F243" s="50"/>
      <c r="G243" s="63"/>
      <c r="H243" s="63"/>
      <c r="I243" s="63"/>
      <c r="J243" s="40"/>
      <c r="K243" s="104"/>
      <c r="L243" s="105"/>
      <c r="M243" s="103"/>
      <c r="N243" s="100"/>
      <c r="O243" s="100"/>
      <c r="P243" s="63"/>
      <c r="Q243" s="63"/>
      <c r="R243" s="63"/>
      <c r="S243" s="63"/>
      <c r="T243" s="40"/>
      <c r="U243" s="104"/>
      <c r="V243" s="105"/>
      <c r="W243" s="103"/>
      <c r="X243" s="100"/>
      <c r="Y243" s="100"/>
      <c r="Z243" s="63"/>
      <c r="AA243" s="63"/>
      <c r="AB243" s="63"/>
      <c r="AC243" s="40"/>
      <c r="AD243" s="104"/>
      <c r="AE243" s="105"/>
      <c r="AF243" s="63"/>
      <c r="AG243" s="93"/>
      <c r="AH243" s="63"/>
      <c r="AI243" s="63"/>
      <c r="AJ243" s="9"/>
    </row>
    <row r="244" spans="1:36" ht="14.25" customHeight="1" x14ac:dyDescent="0.3">
      <c r="A244" s="99"/>
      <c r="B244" s="100"/>
      <c r="C244" s="103"/>
      <c r="D244" s="100"/>
      <c r="E244" s="100"/>
      <c r="F244" s="50"/>
      <c r="G244" s="63"/>
      <c r="H244" s="63"/>
      <c r="I244" s="63"/>
      <c r="J244" s="40"/>
      <c r="K244" s="104"/>
      <c r="L244" s="105"/>
      <c r="M244" s="103"/>
      <c r="N244" s="100"/>
      <c r="O244" s="100"/>
      <c r="P244" s="63"/>
      <c r="Q244" s="63"/>
      <c r="R244" s="63"/>
      <c r="S244" s="63"/>
      <c r="T244" s="40"/>
      <c r="U244" s="104"/>
      <c r="V244" s="105"/>
      <c r="W244" s="103"/>
      <c r="X244" s="100"/>
      <c r="Y244" s="100"/>
      <c r="Z244" s="63"/>
      <c r="AA244" s="63"/>
      <c r="AB244" s="63"/>
      <c r="AC244" s="40"/>
      <c r="AD244" s="104"/>
      <c r="AE244" s="105"/>
      <c r="AF244" s="63"/>
      <c r="AG244" s="93"/>
      <c r="AH244" s="63"/>
      <c r="AI244" s="63"/>
      <c r="AJ244" s="9"/>
    </row>
    <row r="245" spans="1:36" ht="14.25" customHeight="1" x14ac:dyDescent="0.3">
      <c r="A245" s="99"/>
      <c r="B245" s="100"/>
      <c r="C245" s="103"/>
      <c r="D245" s="100"/>
      <c r="E245" s="100"/>
      <c r="F245" s="50"/>
      <c r="G245" s="63"/>
      <c r="H245" s="63"/>
      <c r="I245" s="63"/>
      <c r="J245" s="40"/>
      <c r="K245" s="104"/>
      <c r="L245" s="105"/>
      <c r="M245" s="103"/>
      <c r="N245" s="100"/>
      <c r="O245" s="100"/>
      <c r="P245" s="63"/>
      <c r="Q245" s="63"/>
      <c r="R245" s="63"/>
      <c r="S245" s="63"/>
      <c r="T245" s="40"/>
      <c r="U245" s="104"/>
      <c r="V245" s="105"/>
      <c r="W245" s="103"/>
      <c r="X245" s="100"/>
      <c r="Y245" s="100"/>
      <c r="Z245" s="63"/>
      <c r="AA245" s="63"/>
      <c r="AB245" s="63"/>
      <c r="AC245" s="40"/>
      <c r="AD245" s="104"/>
      <c r="AE245" s="105"/>
      <c r="AF245" s="63"/>
      <c r="AG245" s="93"/>
      <c r="AH245" s="63"/>
      <c r="AI245" s="63"/>
      <c r="AJ245" s="9"/>
    </row>
    <row r="246" spans="1:36" ht="14.25" customHeight="1" x14ac:dyDescent="0.3">
      <c r="A246" s="99"/>
      <c r="B246" s="100"/>
      <c r="C246" s="103"/>
      <c r="D246" s="100"/>
      <c r="E246" s="100"/>
      <c r="F246" s="50"/>
      <c r="G246" s="63"/>
      <c r="H246" s="63"/>
      <c r="I246" s="63"/>
      <c r="J246" s="40"/>
      <c r="K246" s="104"/>
      <c r="L246" s="105"/>
      <c r="M246" s="103"/>
      <c r="N246" s="100"/>
      <c r="O246" s="100"/>
      <c r="P246" s="63"/>
      <c r="Q246" s="63"/>
      <c r="R246" s="63"/>
      <c r="S246" s="63"/>
      <c r="T246" s="40"/>
      <c r="U246" s="104"/>
      <c r="V246" s="105"/>
      <c r="W246" s="103"/>
      <c r="X246" s="100"/>
      <c r="Y246" s="100"/>
      <c r="Z246" s="63"/>
      <c r="AA246" s="63"/>
      <c r="AB246" s="63"/>
      <c r="AC246" s="40"/>
      <c r="AD246" s="104"/>
      <c r="AE246" s="105"/>
      <c r="AF246" s="63"/>
      <c r="AG246" s="93"/>
      <c r="AH246" s="63"/>
      <c r="AI246" s="63"/>
      <c r="AJ246" s="9"/>
    </row>
    <row r="247" spans="1:36" ht="14.25" customHeight="1" x14ac:dyDescent="0.3">
      <c r="A247" s="99"/>
      <c r="B247" s="100"/>
      <c r="C247" s="103"/>
      <c r="D247" s="100"/>
      <c r="E247" s="100"/>
      <c r="F247" s="50"/>
      <c r="G247" s="63"/>
      <c r="H247" s="63"/>
      <c r="I247" s="63"/>
      <c r="J247" s="40"/>
      <c r="K247" s="104"/>
      <c r="L247" s="105"/>
      <c r="M247" s="103"/>
      <c r="N247" s="100"/>
      <c r="O247" s="100"/>
      <c r="P247" s="63"/>
      <c r="Q247" s="63"/>
      <c r="R247" s="63"/>
      <c r="S247" s="63"/>
      <c r="T247" s="40"/>
      <c r="U247" s="104"/>
      <c r="V247" s="105"/>
      <c r="W247" s="103"/>
      <c r="X247" s="100"/>
      <c r="Y247" s="100"/>
      <c r="Z247" s="63"/>
      <c r="AA247" s="63"/>
      <c r="AB247" s="63"/>
      <c r="AC247" s="40"/>
      <c r="AD247" s="104"/>
      <c r="AE247" s="105"/>
      <c r="AF247" s="63"/>
      <c r="AG247" s="93"/>
      <c r="AH247" s="63"/>
      <c r="AI247" s="63"/>
      <c r="AJ247" s="9"/>
    </row>
    <row r="248" spans="1:36" ht="14.25" customHeight="1" x14ac:dyDescent="0.3">
      <c r="A248" s="99"/>
      <c r="B248" s="100"/>
      <c r="C248" s="103"/>
      <c r="D248" s="100"/>
      <c r="E248" s="100"/>
      <c r="F248" s="50"/>
      <c r="G248" s="63"/>
      <c r="H248" s="63"/>
      <c r="I248" s="63"/>
      <c r="J248" s="40"/>
      <c r="K248" s="104"/>
      <c r="L248" s="105"/>
      <c r="M248" s="103"/>
      <c r="N248" s="100"/>
      <c r="O248" s="100"/>
      <c r="P248" s="63"/>
      <c r="Q248" s="63"/>
      <c r="R248" s="63"/>
      <c r="S248" s="63"/>
      <c r="T248" s="40"/>
      <c r="U248" s="104"/>
      <c r="V248" s="105"/>
      <c r="W248" s="103"/>
      <c r="X248" s="100"/>
      <c r="Y248" s="100"/>
      <c r="Z248" s="63"/>
      <c r="AA248" s="63"/>
      <c r="AB248" s="63"/>
      <c r="AC248" s="40"/>
      <c r="AD248" s="104"/>
      <c r="AE248" s="105"/>
      <c r="AF248" s="63"/>
      <c r="AG248" s="93"/>
      <c r="AH248" s="63"/>
      <c r="AI248" s="63"/>
      <c r="AJ248" s="9"/>
    </row>
    <row r="249" spans="1:36" ht="14.25" customHeight="1" x14ac:dyDescent="0.3">
      <c r="A249" s="99"/>
      <c r="B249" s="100"/>
      <c r="C249" s="103"/>
      <c r="D249" s="100"/>
      <c r="E249" s="100"/>
      <c r="F249" s="50"/>
      <c r="G249" s="63"/>
      <c r="H249" s="63"/>
      <c r="I249" s="63"/>
      <c r="J249" s="40"/>
      <c r="K249" s="104"/>
      <c r="L249" s="105"/>
      <c r="M249" s="103"/>
      <c r="N249" s="100"/>
      <c r="O249" s="100"/>
      <c r="P249" s="63"/>
      <c r="Q249" s="63"/>
      <c r="R249" s="63"/>
      <c r="S249" s="63"/>
      <c r="T249" s="40"/>
      <c r="U249" s="104"/>
      <c r="V249" s="105"/>
      <c r="W249" s="103"/>
      <c r="X249" s="100"/>
      <c r="Y249" s="100"/>
      <c r="Z249" s="63"/>
      <c r="AA249" s="63"/>
      <c r="AB249" s="63"/>
      <c r="AC249" s="40"/>
      <c r="AD249" s="104"/>
      <c r="AE249" s="105"/>
      <c r="AF249" s="63"/>
      <c r="AG249" s="93"/>
      <c r="AH249" s="63"/>
      <c r="AI249" s="63"/>
      <c r="AJ249" s="9"/>
    </row>
    <row r="250" spans="1:36" ht="14.25" customHeight="1" x14ac:dyDescent="0.3">
      <c r="A250" s="99"/>
      <c r="B250" s="100"/>
      <c r="C250" s="103"/>
      <c r="D250" s="100"/>
      <c r="E250" s="100"/>
      <c r="F250" s="50"/>
      <c r="G250" s="63"/>
      <c r="H250" s="63"/>
      <c r="I250" s="63"/>
      <c r="J250" s="40"/>
      <c r="K250" s="104"/>
      <c r="L250" s="105"/>
      <c r="M250" s="103"/>
      <c r="N250" s="100"/>
      <c r="O250" s="100"/>
      <c r="P250" s="63"/>
      <c r="Q250" s="63"/>
      <c r="R250" s="63"/>
      <c r="S250" s="63"/>
      <c r="T250" s="40"/>
      <c r="U250" s="104"/>
      <c r="V250" s="105"/>
      <c r="W250" s="103"/>
      <c r="X250" s="100"/>
      <c r="Y250" s="100"/>
      <c r="Z250" s="63"/>
      <c r="AA250" s="63"/>
      <c r="AB250" s="63"/>
      <c r="AC250" s="40"/>
      <c r="AD250" s="104"/>
      <c r="AE250" s="105"/>
      <c r="AF250" s="63"/>
      <c r="AG250" s="93"/>
      <c r="AH250" s="63"/>
      <c r="AI250" s="63"/>
      <c r="AJ250" s="9"/>
    </row>
    <row r="251" spans="1:36" ht="14.25" customHeight="1" x14ac:dyDescent="0.3">
      <c r="A251" s="99"/>
      <c r="B251" s="100"/>
      <c r="C251" s="103"/>
      <c r="D251" s="100"/>
      <c r="E251" s="100"/>
      <c r="F251" s="50"/>
      <c r="G251" s="63"/>
      <c r="H251" s="63"/>
      <c r="I251" s="63"/>
      <c r="J251" s="40"/>
      <c r="K251" s="104"/>
      <c r="L251" s="105"/>
      <c r="M251" s="103"/>
      <c r="N251" s="100"/>
      <c r="O251" s="100"/>
      <c r="P251" s="63"/>
      <c r="Q251" s="63"/>
      <c r="R251" s="63"/>
      <c r="S251" s="63"/>
      <c r="T251" s="40"/>
      <c r="U251" s="104"/>
      <c r="V251" s="105"/>
      <c r="W251" s="103"/>
      <c r="X251" s="100"/>
      <c r="Y251" s="100"/>
      <c r="Z251" s="63"/>
      <c r="AA251" s="63"/>
      <c r="AB251" s="63"/>
      <c r="AC251" s="40"/>
      <c r="AD251" s="104"/>
      <c r="AE251" s="105"/>
      <c r="AF251" s="63"/>
      <c r="AG251" s="93"/>
      <c r="AH251" s="63"/>
      <c r="AI251" s="63"/>
      <c r="AJ251" s="9"/>
    </row>
    <row r="252" spans="1:36" ht="14.25" customHeight="1" x14ac:dyDescent="0.3">
      <c r="A252" s="99"/>
      <c r="B252" s="100"/>
      <c r="C252" s="103"/>
      <c r="D252" s="100"/>
      <c r="E252" s="100"/>
      <c r="F252" s="50"/>
      <c r="G252" s="63"/>
      <c r="H252" s="63"/>
      <c r="I252" s="63"/>
      <c r="J252" s="40"/>
      <c r="K252" s="104"/>
      <c r="L252" s="105"/>
      <c r="M252" s="103"/>
      <c r="N252" s="100"/>
      <c r="O252" s="100"/>
      <c r="P252" s="63"/>
      <c r="Q252" s="63"/>
      <c r="R252" s="63"/>
      <c r="S252" s="63"/>
      <c r="T252" s="40"/>
      <c r="U252" s="104"/>
      <c r="V252" s="105"/>
      <c r="W252" s="103"/>
      <c r="X252" s="100"/>
      <c r="Y252" s="100"/>
      <c r="Z252" s="63"/>
      <c r="AA252" s="63"/>
      <c r="AB252" s="63"/>
      <c r="AC252" s="40"/>
      <c r="AD252" s="104"/>
      <c r="AE252" s="105"/>
      <c r="AF252" s="63"/>
      <c r="AG252" s="93"/>
      <c r="AH252" s="63"/>
      <c r="AI252" s="63"/>
      <c r="AJ252" s="9"/>
    </row>
    <row r="253" spans="1:36" ht="14.25" customHeight="1" x14ac:dyDescent="0.3">
      <c r="A253" s="99"/>
      <c r="B253" s="100"/>
      <c r="C253" s="103"/>
      <c r="D253" s="100"/>
      <c r="E253" s="100"/>
      <c r="F253" s="50"/>
      <c r="G253" s="63"/>
      <c r="H253" s="63"/>
      <c r="I253" s="63"/>
      <c r="J253" s="40"/>
      <c r="K253" s="104"/>
      <c r="L253" s="105"/>
      <c r="M253" s="103"/>
      <c r="N253" s="100"/>
      <c r="O253" s="100"/>
      <c r="P253" s="63"/>
      <c r="Q253" s="63"/>
      <c r="R253" s="63"/>
      <c r="S253" s="63"/>
      <c r="T253" s="40"/>
      <c r="U253" s="104"/>
      <c r="V253" s="105"/>
      <c r="W253" s="103"/>
      <c r="X253" s="100"/>
      <c r="Y253" s="100"/>
      <c r="Z253" s="63"/>
      <c r="AA253" s="63"/>
      <c r="AB253" s="63"/>
      <c r="AC253" s="40"/>
      <c r="AD253" s="104"/>
      <c r="AE253" s="105"/>
      <c r="AF253" s="63"/>
      <c r="AG253" s="93"/>
      <c r="AH253" s="63"/>
      <c r="AI253" s="63"/>
      <c r="AJ253" s="9"/>
    </row>
    <row r="254" spans="1:36" ht="14.25" customHeight="1" x14ac:dyDescent="0.3">
      <c r="A254" s="99"/>
      <c r="B254" s="100"/>
      <c r="C254" s="103"/>
      <c r="D254" s="100"/>
      <c r="E254" s="100"/>
      <c r="F254" s="50"/>
      <c r="G254" s="63"/>
      <c r="H254" s="63"/>
      <c r="I254" s="63"/>
      <c r="J254" s="40"/>
      <c r="K254" s="104"/>
      <c r="L254" s="105"/>
      <c r="M254" s="103"/>
      <c r="N254" s="100"/>
      <c r="O254" s="100"/>
      <c r="P254" s="63"/>
      <c r="Q254" s="63"/>
      <c r="R254" s="63"/>
      <c r="S254" s="63"/>
      <c r="T254" s="40"/>
      <c r="U254" s="104"/>
      <c r="V254" s="105"/>
      <c r="W254" s="103"/>
      <c r="X254" s="100"/>
      <c r="Y254" s="100"/>
      <c r="Z254" s="63"/>
      <c r="AA254" s="63"/>
      <c r="AB254" s="63"/>
      <c r="AC254" s="40"/>
      <c r="AD254" s="104"/>
      <c r="AE254" s="105"/>
      <c r="AF254" s="63"/>
      <c r="AG254" s="93"/>
      <c r="AH254" s="63"/>
      <c r="AI254" s="63"/>
      <c r="AJ254" s="9"/>
    </row>
    <row r="255" spans="1:36" ht="14.25" customHeight="1" x14ac:dyDescent="0.3">
      <c r="A255" s="99"/>
      <c r="B255" s="100"/>
      <c r="C255" s="103"/>
      <c r="D255" s="100"/>
      <c r="E255" s="100"/>
      <c r="F255" s="50"/>
      <c r="G255" s="63"/>
      <c r="H255" s="63"/>
      <c r="I255" s="63"/>
      <c r="J255" s="40"/>
      <c r="K255" s="104"/>
      <c r="L255" s="105"/>
      <c r="M255" s="103"/>
      <c r="N255" s="100"/>
      <c r="O255" s="100"/>
      <c r="P255" s="63"/>
      <c r="Q255" s="63"/>
      <c r="R255" s="63"/>
      <c r="S255" s="63"/>
      <c r="T255" s="40"/>
      <c r="U255" s="104"/>
      <c r="V255" s="105"/>
      <c r="W255" s="103"/>
      <c r="X255" s="100"/>
      <c r="Y255" s="100"/>
      <c r="Z255" s="63"/>
      <c r="AA255" s="63"/>
      <c r="AB255" s="63"/>
      <c r="AC255" s="40"/>
      <c r="AD255" s="104"/>
      <c r="AE255" s="105"/>
      <c r="AF255" s="63"/>
      <c r="AG255" s="93"/>
      <c r="AH255" s="63"/>
      <c r="AI255" s="63"/>
      <c r="AJ255" s="9"/>
    </row>
    <row r="256" spans="1:36" ht="14.25" customHeight="1" x14ac:dyDescent="0.3">
      <c r="A256" s="99"/>
      <c r="B256" s="100"/>
      <c r="C256" s="103"/>
      <c r="D256" s="100"/>
      <c r="E256" s="100"/>
      <c r="F256" s="50"/>
      <c r="G256" s="63"/>
      <c r="H256" s="63"/>
      <c r="I256" s="63"/>
      <c r="J256" s="40"/>
      <c r="K256" s="104"/>
      <c r="L256" s="105"/>
      <c r="M256" s="103"/>
      <c r="N256" s="100"/>
      <c r="O256" s="100"/>
      <c r="P256" s="63"/>
      <c r="Q256" s="63"/>
      <c r="R256" s="63"/>
      <c r="S256" s="63"/>
      <c r="T256" s="40"/>
      <c r="U256" s="104"/>
      <c r="V256" s="105"/>
      <c r="W256" s="103"/>
      <c r="X256" s="100"/>
      <c r="Y256" s="100"/>
      <c r="Z256" s="63"/>
      <c r="AA256" s="63"/>
      <c r="AB256" s="63"/>
      <c r="AC256" s="40"/>
      <c r="AD256" s="104"/>
      <c r="AE256" s="105"/>
      <c r="AF256" s="63"/>
      <c r="AG256" s="93"/>
      <c r="AH256" s="63"/>
      <c r="AI256" s="63"/>
      <c r="AJ256" s="9"/>
    </row>
    <row r="257" spans="1:36" ht="14.25" customHeight="1" x14ac:dyDescent="0.3">
      <c r="A257" s="99"/>
      <c r="B257" s="100"/>
      <c r="C257" s="103"/>
      <c r="D257" s="100"/>
      <c r="E257" s="100"/>
      <c r="F257" s="50"/>
      <c r="G257" s="63"/>
      <c r="H257" s="63"/>
      <c r="I257" s="63"/>
      <c r="J257" s="40"/>
      <c r="K257" s="104"/>
      <c r="L257" s="105"/>
      <c r="M257" s="103"/>
      <c r="N257" s="100"/>
      <c r="O257" s="100"/>
      <c r="P257" s="63"/>
      <c r="Q257" s="63"/>
      <c r="R257" s="63"/>
      <c r="S257" s="63"/>
      <c r="T257" s="40"/>
      <c r="U257" s="104"/>
      <c r="V257" s="105"/>
      <c r="W257" s="103"/>
      <c r="X257" s="100"/>
      <c r="Y257" s="100"/>
      <c r="Z257" s="63"/>
      <c r="AA257" s="63"/>
      <c r="AB257" s="63"/>
      <c r="AC257" s="40"/>
      <c r="AD257" s="104"/>
      <c r="AE257" s="105"/>
      <c r="AF257" s="63"/>
      <c r="AG257" s="93"/>
      <c r="AH257" s="63"/>
      <c r="AI257" s="63"/>
      <c r="AJ257" s="9"/>
    </row>
    <row r="258" spans="1:36" ht="14.25" customHeight="1" x14ac:dyDescent="0.3">
      <c r="A258" s="99"/>
      <c r="B258" s="100"/>
      <c r="C258" s="103"/>
      <c r="D258" s="100"/>
      <c r="E258" s="100"/>
      <c r="F258" s="50"/>
      <c r="G258" s="63"/>
      <c r="H258" s="63"/>
      <c r="I258" s="63"/>
      <c r="J258" s="40"/>
      <c r="K258" s="104"/>
      <c r="L258" s="105"/>
      <c r="M258" s="103"/>
      <c r="N258" s="100"/>
      <c r="O258" s="100"/>
      <c r="P258" s="63"/>
      <c r="Q258" s="63"/>
      <c r="R258" s="63"/>
      <c r="S258" s="63"/>
      <c r="T258" s="40"/>
      <c r="U258" s="104"/>
      <c r="V258" s="105"/>
      <c r="W258" s="103"/>
      <c r="X258" s="100"/>
      <c r="Y258" s="100"/>
      <c r="Z258" s="63"/>
      <c r="AA258" s="63"/>
      <c r="AB258" s="63"/>
      <c r="AC258" s="40"/>
      <c r="AD258" s="104"/>
      <c r="AE258" s="105"/>
      <c r="AF258" s="63"/>
      <c r="AG258" s="93"/>
      <c r="AH258" s="63"/>
      <c r="AI258" s="63"/>
      <c r="AJ258" s="9"/>
    </row>
    <row r="259" spans="1:36" ht="14.25" customHeight="1" x14ac:dyDescent="0.3">
      <c r="A259" s="99"/>
      <c r="B259" s="100"/>
      <c r="C259" s="103"/>
      <c r="D259" s="100"/>
      <c r="E259" s="100"/>
      <c r="F259" s="50"/>
      <c r="G259" s="63"/>
      <c r="H259" s="63"/>
      <c r="I259" s="63"/>
      <c r="J259" s="40"/>
      <c r="K259" s="104"/>
      <c r="L259" s="105"/>
      <c r="M259" s="103"/>
      <c r="N259" s="100"/>
      <c r="O259" s="100"/>
      <c r="P259" s="63"/>
      <c r="Q259" s="63"/>
      <c r="R259" s="63"/>
      <c r="S259" s="63"/>
      <c r="T259" s="40"/>
      <c r="U259" s="104"/>
      <c r="V259" s="105"/>
      <c r="W259" s="103"/>
      <c r="X259" s="100"/>
      <c r="Y259" s="100"/>
      <c r="Z259" s="63"/>
      <c r="AA259" s="63"/>
      <c r="AB259" s="63"/>
      <c r="AC259" s="40"/>
      <c r="AD259" s="104"/>
      <c r="AE259" s="105"/>
      <c r="AF259" s="63"/>
      <c r="AG259" s="93"/>
      <c r="AH259" s="63"/>
      <c r="AI259" s="63"/>
      <c r="AJ259" s="9"/>
    </row>
    <row r="260" spans="1:36" ht="14.25" customHeight="1" x14ac:dyDescent="0.3">
      <c r="A260" s="99"/>
      <c r="B260" s="100"/>
      <c r="C260" s="103"/>
      <c r="D260" s="100"/>
      <c r="E260" s="100"/>
      <c r="F260" s="50"/>
      <c r="G260" s="63"/>
      <c r="H260" s="63"/>
      <c r="I260" s="63"/>
      <c r="J260" s="40"/>
      <c r="K260" s="104"/>
      <c r="L260" s="105"/>
      <c r="M260" s="103"/>
      <c r="N260" s="100"/>
      <c r="O260" s="100"/>
      <c r="P260" s="63"/>
      <c r="Q260" s="63"/>
      <c r="R260" s="63"/>
      <c r="S260" s="63"/>
      <c r="T260" s="40"/>
      <c r="U260" s="104"/>
      <c r="V260" s="105"/>
      <c r="W260" s="103"/>
      <c r="X260" s="100"/>
      <c r="Y260" s="100"/>
      <c r="Z260" s="63"/>
      <c r="AA260" s="63"/>
      <c r="AB260" s="63"/>
      <c r="AC260" s="40"/>
      <c r="AD260" s="104"/>
      <c r="AE260" s="105"/>
      <c r="AF260" s="63"/>
      <c r="AG260" s="93"/>
      <c r="AH260" s="63"/>
      <c r="AI260" s="63"/>
      <c r="AJ260" s="9"/>
    </row>
    <row r="261" spans="1:36" ht="14.25" customHeight="1" x14ac:dyDescent="0.3">
      <c r="A261" s="99"/>
      <c r="B261" s="100"/>
      <c r="C261" s="103"/>
      <c r="D261" s="100"/>
      <c r="E261" s="100"/>
      <c r="F261" s="50"/>
      <c r="G261" s="63"/>
      <c r="H261" s="63"/>
      <c r="I261" s="63"/>
      <c r="J261" s="40"/>
      <c r="K261" s="104"/>
      <c r="L261" s="105"/>
      <c r="M261" s="103"/>
      <c r="N261" s="100"/>
      <c r="O261" s="100"/>
      <c r="P261" s="63"/>
      <c r="Q261" s="63"/>
      <c r="R261" s="63"/>
      <c r="S261" s="63"/>
      <c r="T261" s="40"/>
      <c r="U261" s="104"/>
      <c r="V261" s="105"/>
      <c r="W261" s="103"/>
      <c r="X261" s="100"/>
      <c r="Y261" s="100"/>
      <c r="Z261" s="63"/>
      <c r="AA261" s="63"/>
      <c r="AB261" s="63"/>
      <c r="AC261" s="40"/>
      <c r="AD261" s="104"/>
      <c r="AE261" s="105"/>
      <c r="AF261" s="63"/>
      <c r="AG261" s="93"/>
      <c r="AH261" s="63"/>
      <c r="AI261" s="63"/>
      <c r="AJ261" s="9"/>
    </row>
    <row r="262" spans="1:36" ht="14.25" customHeight="1" x14ac:dyDescent="0.3">
      <c r="A262" s="99"/>
      <c r="B262" s="100"/>
      <c r="C262" s="103"/>
      <c r="D262" s="100"/>
      <c r="E262" s="100"/>
      <c r="F262" s="50"/>
      <c r="G262" s="63"/>
      <c r="H262" s="63"/>
      <c r="I262" s="63"/>
      <c r="J262" s="40"/>
      <c r="K262" s="104"/>
      <c r="L262" s="105"/>
      <c r="M262" s="103"/>
      <c r="N262" s="100"/>
      <c r="O262" s="100"/>
      <c r="P262" s="63"/>
      <c r="Q262" s="63"/>
      <c r="R262" s="63"/>
      <c r="S262" s="63"/>
      <c r="T262" s="40"/>
      <c r="U262" s="104"/>
      <c r="V262" s="105"/>
      <c r="W262" s="103"/>
      <c r="X262" s="100"/>
      <c r="Y262" s="100"/>
      <c r="Z262" s="63"/>
      <c r="AA262" s="63"/>
      <c r="AB262" s="63"/>
      <c r="AC262" s="40"/>
      <c r="AD262" s="104"/>
      <c r="AE262" s="105"/>
      <c r="AF262" s="63"/>
      <c r="AG262" s="93"/>
      <c r="AH262" s="63"/>
      <c r="AI262" s="63"/>
      <c r="AJ262" s="9"/>
    </row>
    <row r="263" spans="1:36" ht="14.25" customHeight="1" x14ac:dyDescent="0.3">
      <c r="A263" s="99"/>
      <c r="B263" s="100"/>
      <c r="C263" s="103"/>
      <c r="D263" s="100"/>
      <c r="E263" s="100"/>
      <c r="F263" s="50"/>
      <c r="G263" s="63"/>
      <c r="H263" s="63"/>
      <c r="I263" s="63"/>
      <c r="J263" s="40"/>
      <c r="K263" s="104"/>
      <c r="L263" s="105"/>
      <c r="M263" s="103"/>
      <c r="N263" s="100"/>
      <c r="O263" s="100"/>
      <c r="P263" s="63"/>
      <c r="Q263" s="63"/>
      <c r="R263" s="63"/>
      <c r="S263" s="63"/>
      <c r="T263" s="40"/>
      <c r="U263" s="104"/>
      <c r="V263" s="105"/>
      <c r="W263" s="103"/>
      <c r="X263" s="100"/>
      <c r="Y263" s="100"/>
      <c r="Z263" s="63"/>
      <c r="AA263" s="63"/>
      <c r="AB263" s="63"/>
      <c r="AC263" s="40"/>
      <c r="AD263" s="104"/>
      <c r="AE263" s="105"/>
      <c r="AF263" s="63"/>
      <c r="AG263" s="93"/>
      <c r="AH263" s="63"/>
      <c r="AI263" s="63"/>
      <c r="AJ263" s="9"/>
    </row>
    <row r="264" spans="1:36" ht="14.25" customHeight="1" x14ac:dyDescent="0.3">
      <c r="A264" s="99"/>
      <c r="B264" s="100"/>
      <c r="C264" s="103"/>
      <c r="D264" s="100"/>
      <c r="E264" s="100"/>
      <c r="F264" s="50"/>
      <c r="G264" s="63"/>
      <c r="H264" s="63"/>
      <c r="I264" s="63"/>
      <c r="J264" s="40"/>
      <c r="K264" s="104"/>
      <c r="L264" s="105"/>
      <c r="M264" s="103"/>
      <c r="N264" s="100"/>
      <c r="O264" s="100"/>
      <c r="P264" s="63"/>
      <c r="Q264" s="63"/>
      <c r="R264" s="63"/>
      <c r="S264" s="63"/>
      <c r="T264" s="40"/>
      <c r="U264" s="104"/>
      <c r="V264" s="105"/>
      <c r="W264" s="103"/>
      <c r="X264" s="100"/>
      <c r="Y264" s="100"/>
      <c r="Z264" s="63"/>
      <c r="AA264" s="63"/>
      <c r="AB264" s="63"/>
      <c r="AC264" s="40"/>
      <c r="AD264" s="104"/>
      <c r="AE264" s="105"/>
      <c r="AF264" s="63"/>
      <c r="AG264" s="93"/>
      <c r="AH264" s="63"/>
      <c r="AI264" s="63"/>
      <c r="AJ264" s="9"/>
    </row>
    <row r="265" spans="1:36" ht="14.25" customHeight="1" x14ac:dyDescent="0.3">
      <c r="A265" s="99"/>
      <c r="B265" s="100"/>
      <c r="C265" s="103"/>
      <c r="D265" s="100"/>
      <c r="E265" s="100"/>
      <c r="F265" s="50"/>
      <c r="G265" s="63"/>
      <c r="H265" s="63"/>
      <c r="I265" s="63"/>
      <c r="J265" s="40"/>
      <c r="K265" s="104"/>
      <c r="L265" s="105"/>
      <c r="M265" s="103"/>
      <c r="N265" s="100"/>
      <c r="O265" s="100"/>
      <c r="P265" s="63"/>
      <c r="Q265" s="63"/>
      <c r="R265" s="63"/>
      <c r="S265" s="63"/>
      <c r="T265" s="40"/>
      <c r="U265" s="104"/>
      <c r="V265" s="105"/>
      <c r="W265" s="103"/>
      <c r="X265" s="100"/>
      <c r="Y265" s="100"/>
      <c r="Z265" s="63"/>
      <c r="AA265" s="63"/>
      <c r="AB265" s="63"/>
      <c r="AC265" s="40"/>
      <c r="AD265" s="104"/>
      <c r="AE265" s="105"/>
      <c r="AF265" s="63"/>
      <c r="AG265" s="93"/>
      <c r="AH265" s="63"/>
      <c r="AI265" s="63"/>
      <c r="AJ265" s="9"/>
    </row>
    <row r="266" spans="1:36" ht="14.25" customHeight="1" x14ac:dyDescent="0.3">
      <c r="A266" s="99"/>
      <c r="B266" s="100"/>
      <c r="C266" s="103"/>
      <c r="D266" s="100"/>
      <c r="E266" s="100"/>
      <c r="F266" s="50"/>
      <c r="G266" s="63"/>
      <c r="H266" s="63"/>
      <c r="I266" s="63"/>
      <c r="J266" s="40"/>
      <c r="K266" s="104"/>
      <c r="L266" s="105"/>
      <c r="M266" s="103"/>
      <c r="N266" s="100"/>
      <c r="O266" s="100"/>
      <c r="P266" s="63"/>
      <c r="Q266" s="63"/>
      <c r="R266" s="63"/>
      <c r="S266" s="63"/>
      <c r="T266" s="40"/>
      <c r="U266" s="104"/>
      <c r="V266" s="105"/>
      <c r="W266" s="103"/>
      <c r="X266" s="100"/>
      <c r="Y266" s="100"/>
      <c r="Z266" s="63"/>
      <c r="AA266" s="63"/>
      <c r="AB266" s="63"/>
      <c r="AC266" s="40"/>
      <c r="AD266" s="104"/>
      <c r="AE266" s="105"/>
      <c r="AF266" s="63"/>
      <c r="AG266" s="93"/>
      <c r="AH266" s="63"/>
      <c r="AI266" s="63"/>
      <c r="AJ266" s="9"/>
    </row>
    <row r="267" spans="1:36" ht="14.25" customHeight="1" x14ac:dyDescent="0.3">
      <c r="A267" s="99"/>
      <c r="B267" s="100"/>
      <c r="C267" s="103"/>
      <c r="D267" s="100"/>
      <c r="E267" s="100"/>
      <c r="F267" s="50"/>
      <c r="G267" s="63"/>
      <c r="H267" s="63"/>
      <c r="I267" s="63"/>
      <c r="J267" s="40"/>
      <c r="K267" s="104"/>
      <c r="L267" s="105"/>
      <c r="M267" s="103"/>
      <c r="N267" s="100"/>
      <c r="O267" s="100"/>
      <c r="P267" s="63"/>
      <c r="Q267" s="63"/>
      <c r="R267" s="63"/>
      <c r="S267" s="63"/>
      <c r="T267" s="40"/>
      <c r="U267" s="104"/>
      <c r="V267" s="105"/>
      <c r="W267" s="103"/>
      <c r="X267" s="100"/>
      <c r="Y267" s="100"/>
      <c r="Z267" s="63"/>
      <c r="AA267" s="63"/>
      <c r="AB267" s="63"/>
      <c r="AC267" s="40"/>
      <c r="AD267" s="104"/>
      <c r="AE267" s="105"/>
      <c r="AF267" s="63"/>
      <c r="AG267" s="93"/>
      <c r="AH267" s="63"/>
      <c r="AI267" s="63"/>
      <c r="AJ267" s="9"/>
    </row>
    <row r="268" spans="1:36" ht="14.25" customHeight="1" x14ac:dyDescent="0.3">
      <c r="A268" s="99"/>
      <c r="B268" s="100"/>
      <c r="C268" s="103"/>
      <c r="D268" s="100"/>
      <c r="E268" s="100"/>
      <c r="F268" s="50"/>
      <c r="G268" s="63"/>
      <c r="H268" s="63"/>
      <c r="I268" s="63"/>
      <c r="J268" s="40"/>
      <c r="K268" s="104"/>
      <c r="L268" s="105"/>
      <c r="M268" s="103"/>
      <c r="N268" s="100"/>
      <c r="O268" s="100"/>
      <c r="P268" s="63"/>
      <c r="Q268" s="63"/>
      <c r="R268" s="63"/>
      <c r="S268" s="63"/>
      <c r="T268" s="40"/>
      <c r="U268" s="104"/>
      <c r="V268" s="105"/>
      <c r="W268" s="103"/>
      <c r="X268" s="100"/>
      <c r="Y268" s="100"/>
      <c r="Z268" s="63"/>
      <c r="AA268" s="63"/>
      <c r="AB268" s="63"/>
      <c r="AC268" s="40"/>
      <c r="AD268" s="104"/>
      <c r="AE268" s="105"/>
      <c r="AF268" s="63"/>
      <c r="AG268" s="93"/>
      <c r="AH268" s="63"/>
      <c r="AI268" s="63"/>
      <c r="AJ268" s="9"/>
    </row>
    <row r="269" spans="1:36" ht="14.25" customHeight="1" x14ac:dyDescent="0.3">
      <c r="A269" s="99"/>
      <c r="B269" s="100"/>
      <c r="C269" s="103"/>
      <c r="D269" s="100"/>
      <c r="E269" s="100"/>
      <c r="F269" s="50"/>
      <c r="G269" s="63"/>
      <c r="H269" s="63"/>
      <c r="I269" s="63"/>
      <c r="J269" s="40"/>
      <c r="K269" s="104"/>
      <c r="L269" s="105"/>
      <c r="M269" s="103"/>
      <c r="N269" s="100"/>
      <c r="O269" s="100"/>
      <c r="P269" s="63"/>
      <c r="Q269" s="63"/>
      <c r="R269" s="63"/>
      <c r="S269" s="63"/>
      <c r="T269" s="40"/>
      <c r="U269" s="104"/>
      <c r="V269" s="105"/>
      <c r="W269" s="103"/>
      <c r="X269" s="100"/>
      <c r="Y269" s="100"/>
      <c r="Z269" s="63"/>
      <c r="AA269" s="63"/>
      <c r="AB269" s="63"/>
      <c r="AC269" s="40"/>
      <c r="AD269" s="104"/>
      <c r="AE269" s="105"/>
      <c r="AF269" s="63"/>
      <c r="AG269" s="93"/>
      <c r="AH269" s="63"/>
      <c r="AI269" s="63"/>
      <c r="AJ269" s="9"/>
    </row>
    <row r="270" spans="1:36" ht="14.25" customHeight="1" x14ac:dyDescent="0.3">
      <c r="A270" s="99"/>
      <c r="B270" s="100"/>
      <c r="C270" s="103"/>
      <c r="D270" s="100"/>
      <c r="E270" s="100"/>
      <c r="F270" s="50"/>
      <c r="G270" s="63"/>
      <c r="H270" s="63"/>
      <c r="I270" s="63"/>
      <c r="J270" s="40"/>
      <c r="K270" s="104"/>
      <c r="L270" s="105"/>
      <c r="M270" s="103"/>
      <c r="N270" s="100"/>
      <c r="O270" s="100"/>
      <c r="P270" s="63"/>
      <c r="Q270" s="63"/>
      <c r="R270" s="63"/>
      <c r="S270" s="63"/>
      <c r="T270" s="40"/>
      <c r="U270" s="104"/>
      <c r="V270" s="105"/>
      <c r="W270" s="103"/>
      <c r="X270" s="100"/>
      <c r="Y270" s="100"/>
      <c r="Z270" s="63"/>
      <c r="AA270" s="63"/>
      <c r="AB270" s="63"/>
      <c r="AC270" s="40"/>
      <c r="AD270" s="104"/>
      <c r="AE270" s="105"/>
      <c r="AF270" s="63"/>
      <c r="AG270" s="93"/>
      <c r="AH270" s="63"/>
      <c r="AI270" s="63"/>
      <c r="AJ270" s="9"/>
    </row>
    <row r="271" spans="1:36" ht="14.25" customHeight="1" x14ac:dyDescent="0.3">
      <c r="A271" s="99"/>
      <c r="B271" s="100"/>
      <c r="C271" s="103"/>
      <c r="D271" s="100"/>
      <c r="E271" s="100"/>
      <c r="F271" s="50"/>
      <c r="G271" s="63"/>
      <c r="H271" s="63"/>
      <c r="I271" s="63"/>
      <c r="J271" s="40"/>
      <c r="K271" s="104"/>
      <c r="L271" s="105"/>
      <c r="M271" s="103"/>
      <c r="N271" s="100"/>
      <c r="O271" s="100"/>
      <c r="P271" s="63"/>
      <c r="Q271" s="63"/>
      <c r="R271" s="63"/>
      <c r="S271" s="63"/>
      <c r="T271" s="40"/>
      <c r="U271" s="104"/>
      <c r="V271" s="105"/>
      <c r="W271" s="103"/>
      <c r="X271" s="100"/>
      <c r="Y271" s="100"/>
      <c r="Z271" s="63"/>
      <c r="AA271" s="63"/>
      <c r="AB271" s="63"/>
      <c r="AC271" s="40"/>
      <c r="AD271" s="104"/>
      <c r="AE271" s="105"/>
      <c r="AF271" s="63"/>
      <c r="AG271" s="93"/>
      <c r="AH271" s="63"/>
      <c r="AI271" s="63"/>
      <c r="AJ271" s="9"/>
    </row>
    <row r="272" spans="1:36" ht="14.25" customHeight="1" x14ac:dyDescent="0.3">
      <c r="A272" s="99"/>
      <c r="B272" s="100"/>
      <c r="C272" s="103"/>
      <c r="D272" s="100"/>
      <c r="E272" s="100"/>
      <c r="F272" s="50"/>
      <c r="G272" s="63"/>
      <c r="H272" s="63"/>
      <c r="I272" s="63"/>
      <c r="J272" s="40"/>
      <c r="K272" s="104"/>
      <c r="L272" s="105"/>
      <c r="M272" s="103"/>
      <c r="N272" s="100"/>
      <c r="O272" s="100"/>
      <c r="P272" s="63"/>
      <c r="Q272" s="63"/>
      <c r="R272" s="63"/>
      <c r="S272" s="63"/>
      <c r="T272" s="40"/>
      <c r="U272" s="104"/>
      <c r="V272" s="105"/>
      <c r="W272" s="103"/>
      <c r="X272" s="100"/>
      <c r="Y272" s="100"/>
      <c r="Z272" s="63"/>
      <c r="AA272" s="63"/>
      <c r="AB272" s="63"/>
      <c r="AC272" s="40"/>
      <c r="AD272" s="104"/>
      <c r="AE272" s="105"/>
      <c r="AF272" s="63"/>
      <c r="AG272" s="93"/>
      <c r="AH272" s="63"/>
      <c r="AI272" s="63"/>
      <c r="AJ272" s="9"/>
    </row>
    <row r="273" spans="1:36" ht="14.25" customHeight="1" x14ac:dyDescent="0.3">
      <c r="A273" s="99"/>
      <c r="B273" s="100"/>
      <c r="C273" s="103"/>
      <c r="D273" s="100"/>
      <c r="E273" s="100"/>
      <c r="F273" s="50"/>
      <c r="G273" s="63"/>
      <c r="H273" s="63"/>
      <c r="I273" s="63"/>
      <c r="J273" s="40"/>
      <c r="K273" s="104"/>
      <c r="L273" s="105"/>
      <c r="M273" s="103"/>
      <c r="N273" s="100"/>
      <c r="O273" s="100"/>
      <c r="P273" s="63"/>
      <c r="Q273" s="63"/>
      <c r="R273" s="63"/>
      <c r="S273" s="63"/>
      <c r="T273" s="40"/>
      <c r="U273" s="104"/>
      <c r="V273" s="105"/>
      <c r="W273" s="103"/>
      <c r="X273" s="100"/>
      <c r="Y273" s="100"/>
      <c r="Z273" s="63"/>
      <c r="AA273" s="63"/>
      <c r="AB273" s="63"/>
      <c r="AC273" s="40"/>
      <c r="AD273" s="104"/>
      <c r="AE273" s="105"/>
      <c r="AF273" s="63"/>
      <c r="AG273" s="93"/>
      <c r="AH273" s="63"/>
      <c r="AI273" s="63"/>
      <c r="AJ273" s="9"/>
    </row>
    <row r="274" spans="1:36" ht="14.25" customHeight="1" x14ac:dyDescent="0.3">
      <c r="A274" s="99"/>
      <c r="B274" s="100"/>
      <c r="C274" s="103"/>
      <c r="D274" s="100"/>
      <c r="E274" s="100"/>
      <c r="F274" s="50"/>
      <c r="G274" s="63"/>
      <c r="H274" s="63"/>
      <c r="I274" s="63"/>
      <c r="J274" s="40"/>
      <c r="K274" s="104"/>
      <c r="L274" s="105"/>
      <c r="M274" s="103"/>
      <c r="N274" s="100"/>
      <c r="O274" s="100"/>
      <c r="P274" s="63"/>
      <c r="Q274" s="63"/>
      <c r="R274" s="63"/>
      <c r="S274" s="63"/>
      <c r="T274" s="40"/>
      <c r="U274" s="104"/>
      <c r="V274" s="105"/>
      <c r="W274" s="103"/>
      <c r="X274" s="100"/>
      <c r="Y274" s="100"/>
      <c r="Z274" s="63"/>
      <c r="AA274" s="63"/>
      <c r="AB274" s="63"/>
      <c r="AC274" s="40"/>
      <c r="AD274" s="104"/>
      <c r="AE274" s="105"/>
      <c r="AF274" s="63"/>
      <c r="AG274" s="93"/>
      <c r="AH274" s="63"/>
      <c r="AI274" s="63"/>
      <c r="AJ274" s="9"/>
    </row>
    <row r="275" spans="1:36" ht="14.25" customHeight="1" x14ac:dyDescent="0.3">
      <c r="A275" s="99"/>
      <c r="B275" s="100"/>
      <c r="C275" s="103"/>
      <c r="D275" s="100"/>
      <c r="E275" s="100"/>
      <c r="F275" s="50"/>
      <c r="G275" s="63"/>
      <c r="H275" s="63"/>
      <c r="I275" s="63"/>
      <c r="J275" s="40"/>
      <c r="K275" s="104"/>
      <c r="L275" s="105"/>
      <c r="M275" s="103"/>
      <c r="N275" s="100"/>
      <c r="O275" s="100"/>
      <c r="P275" s="63"/>
      <c r="Q275" s="63"/>
      <c r="R275" s="63"/>
      <c r="S275" s="63"/>
      <c r="T275" s="40"/>
      <c r="U275" s="104"/>
      <c r="V275" s="105"/>
      <c r="W275" s="103"/>
      <c r="X275" s="100"/>
      <c r="Y275" s="100"/>
      <c r="Z275" s="63"/>
      <c r="AA275" s="63"/>
      <c r="AB275" s="63"/>
      <c r="AC275" s="40"/>
      <c r="AD275" s="104"/>
      <c r="AE275" s="105"/>
      <c r="AF275" s="63"/>
      <c r="AG275" s="93"/>
      <c r="AH275" s="63"/>
      <c r="AI275" s="63"/>
      <c r="AJ275" s="9"/>
    </row>
    <row r="276" spans="1:36" ht="14.25" customHeight="1" x14ac:dyDescent="0.3">
      <c r="A276" s="99"/>
      <c r="B276" s="100"/>
      <c r="C276" s="103"/>
      <c r="D276" s="100"/>
      <c r="E276" s="100"/>
      <c r="F276" s="50"/>
      <c r="G276" s="63"/>
      <c r="H276" s="63"/>
      <c r="I276" s="63"/>
      <c r="J276" s="40"/>
      <c r="K276" s="104"/>
      <c r="L276" s="105"/>
      <c r="M276" s="103"/>
      <c r="N276" s="100"/>
      <c r="O276" s="100"/>
      <c r="P276" s="63"/>
      <c r="Q276" s="63"/>
      <c r="R276" s="63"/>
      <c r="S276" s="63"/>
      <c r="T276" s="40"/>
      <c r="U276" s="104"/>
      <c r="V276" s="105"/>
      <c r="W276" s="103"/>
      <c r="X276" s="100"/>
      <c r="Y276" s="100"/>
      <c r="Z276" s="63"/>
      <c r="AA276" s="63"/>
      <c r="AB276" s="63"/>
      <c r="AC276" s="40"/>
      <c r="AD276" s="104"/>
      <c r="AE276" s="105"/>
      <c r="AF276" s="63"/>
      <c r="AG276" s="93"/>
      <c r="AH276" s="63"/>
      <c r="AI276" s="63"/>
      <c r="AJ276" s="9"/>
    </row>
    <row r="277" spans="1:36" ht="14.25" customHeight="1" x14ac:dyDescent="0.3">
      <c r="A277" s="99"/>
      <c r="B277" s="100"/>
      <c r="C277" s="103"/>
      <c r="D277" s="100"/>
      <c r="E277" s="100"/>
      <c r="F277" s="50"/>
      <c r="G277" s="63"/>
      <c r="H277" s="63"/>
      <c r="I277" s="63"/>
      <c r="J277" s="40"/>
      <c r="K277" s="104"/>
      <c r="L277" s="105"/>
      <c r="M277" s="103"/>
      <c r="N277" s="100"/>
      <c r="O277" s="100"/>
      <c r="P277" s="63"/>
      <c r="Q277" s="63"/>
      <c r="R277" s="63"/>
      <c r="S277" s="63"/>
      <c r="T277" s="40"/>
      <c r="U277" s="104"/>
      <c r="V277" s="105"/>
      <c r="W277" s="103"/>
      <c r="X277" s="100"/>
      <c r="Y277" s="100"/>
      <c r="Z277" s="63"/>
      <c r="AA277" s="63"/>
      <c r="AB277" s="63"/>
      <c r="AC277" s="40"/>
      <c r="AD277" s="104"/>
      <c r="AE277" s="105"/>
      <c r="AF277" s="63"/>
      <c r="AG277" s="93"/>
      <c r="AH277" s="63"/>
      <c r="AI277" s="63"/>
      <c r="AJ277" s="9"/>
    </row>
    <row r="278" spans="1:36" ht="14.25" customHeight="1" x14ac:dyDescent="0.3">
      <c r="A278" s="99"/>
      <c r="B278" s="100"/>
      <c r="C278" s="103"/>
      <c r="D278" s="100"/>
      <c r="E278" s="100"/>
      <c r="F278" s="50"/>
      <c r="G278" s="63"/>
      <c r="H278" s="63"/>
      <c r="I278" s="63"/>
      <c r="J278" s="40"/>
      <c r="K278" s="104"/>
      <c r="L278" s="105"/>
      <c r="M278" s="103"/>
      <c r="N278" s="100"/>
      <c r="O278" s="100"/>
      <c r="P278" s="63"/>
      <c r="Q278" s="63"/>
      <c r="R278" s="63"/>
      <c r="S278" s="63"/>
      <c r="T278" s="40"/>
      <c r="U278" s="104"/>
      <c r="V278" s="105"/>
      <c r="W278" s="103"/>
      <c r="X278" s="100"/>
      <c r="Y278" s="100"/>
      <c r="Z278" s="63"/>
      <c r="AA278" s="63"/>
      <c r="AB278" s="63"/>
      <c r="AC278" s="40"/>
      <c r="AD278" s="104"/>
      <c r="AE278" s="105"/>
      <c r="AF278" s="63"/>
      <c r="AG278" s="93"/>
      <c r="AH278" s="63"/>
      <c r="AI278" s="63"/>
      <c r="AJ278" s="9"/>
    </row>
    <row r="279" spans="1:36" ht="14.25" customHeight="1" x14ac:dyDescent="0.3">
      <c r="A279" s="99"/>
      <c r="B279" s="100"/>
      <c r="C279" s="103"/>
      <c r="D279" s="100"/>
      <c r="E279" s="100"/>
      <c r="F279" s="50"/>
      <c r="G279" s="63"/>
      <c r="H279" s="63"/>
      <c r="I279" s="63"/>
      <c r="J279" s="40"/>
      <c r="K279" s="104"/>
      <c r="L279" s="105"/>
      <c r="M279" s="103"/>
      <c r="N279" s="100"/>
      <c r="O279" s="100"/>
      <c r="P279" s="63"/>
      <c r="Q279" s="63"/>
      <c r="R279" s="63"/>
      <c r="S279" s="63"/>
      <c r="T279" s="40"/>
      <c r="U279" s="104"/>
      <c r="V279" s="105"/>
      <c r="W279" s="103"/>
      <c r="X279" s="100"/>
      <c r="Y279" s="100"/>
      <c r="Z279" s="63"/>
      <c r="AA279" s="63"/>
      <c r="AB279" s="63"/>
      <c r="AC279" s="40"/>
      <c r="AD279" s="104"/>
      <c r="AE279" s="105"/>
      <c r="AF279" s="63"/>
      <c r="AG279" s="93"/>
      <c r="AH279" s="63"/>
      <c r="AI279" s="63"/>
      <c r="AJ279" s="9"/>
    </row>
    <row r="280" spans="1:36" ht="14.25" customHeight="1" x14ac:dyDescent="0.3">
      <c r="A280" s="99"/>
      <c r="B280" s="100"/>
      <c r="C280" s="103"/>
      <c r="D280" s="100"/>
      <c r="E280" s="100"/>
      <c r="F280" s="50"/>
      <c r="G280" s="63"/>
      <c r="H280" s="63"/>
      <c r="I280" s="63"/>
      <c r="J280" s="40"/>
      <c r="K280" s="104"/>
      <c r="L280" s="105"/>
      <c r="M280" s="103"/>
      <c r="N280" s="100"/>
      <c r="O280" s="100"/>
      <c r="P280" s="63"/>
      <c r="Q280" s="63"/>
      <c r="R280" s="63"/>
      <c r="S280" s="63"/>
      <c r="T280" s="40"/>
      <c r="U280" s="104"/>
      <c r="V280" s="105"/>
      <c r="W280" s="103"/>
      <c r="X280" s="100"/>
      <c r="Y280" s="100"/>
      <c r="Z280" s="63"/>
      <c r="AA280" s="63"/>
      <c r="AB280" s="63"/>
      <c r="AC280" s="40"/>
      <c r="AD280" s="104"/>
      <c r="AE280" s="105"/>
      <c r="AF280" s="63"/>
      <c r="AG280" s="93"/>
      <c r="AH280" s="63"/>
      <c r="AI280" s="63"/>
      <c r="AJ280" s="9"/>
    </row>
    <row r="281" spans="1:36" ht="14.25" customHeight="1" x14ac:dyDescent="0.3">
      <c r="A281" s="99"/>
      <c r="B281" s="100"/>
      <c r="C281" s="103"/>
      <c r="D281" s="100"/>
      <c r="E281" s="100"/>
      <c r="F281" s="50"/>
      <c r="G281" s="63"/>
      <c r="H281" s="63"/>
      <c r="I281" s="63"/>
      <c r="J281" s="40"/>
      <c r="K281" s="104"/>
      <c r="L281" s="105"/>
      <c r="M281" s="103"/>
      <c r="N281" s="100"/>
      <c r="O281" s="100"/>
      <c r="P281" s="63"/>
      <c r="Q281" s="63"/>
      <c r="R281" s="63"/>
      <c r="S281" s="63"/>
      <c r="T281" s="40"/>
      <c r="U281" s="104"/>
      <c r="V281" s="105"/>
      <c r="W281" s="103"/>
      <c r="X281" s="100"/>
      <c r="Y281" s="100"/>
      <c r="Z281" s="63"/>
      <c r="AA281" s="63"/>
      <c r="AB281" s="63"/>
      <c r="AC281" s="40"/>
      <c r="AD281" s="104"/>
      <c r="AE281" s="105"/>
      <c r="AF281" s="63"/>
      <c r="AG281" s="93"/>
      <c r="AH281" s="63"/>
      <c r="AI281" s="63"/>
      <c r="AJ281" s="9"/>
    </row>
    <row r="282" spans="1:36" ht="14.25" customHeight="1" x14ac:dyDescent="0.3">
      <c r="A282" s="99"/>
      <c r="B282" s="100"/>
      <c r="C282" s="103"/>
      <c r="D282" s="100"/>
      <c r="E282" s="100"/>
      <c r="F282" s="50"/>
      <c r="G282" s="63"/>
      <c r="H282" s="63"/>
      <c r="I282" s="63"/>
      <c r="J282" s="40"/>
      <c r="K282" s="104"/>
      <c r="L282" s="105"/>
      <c r="M282" s="103"/>
      <c r="N282" s="100"/>
      <c r="O282" s="100"/>
      <c r="P282" s="63"/>
      <c r="Q282" s="63"/>
      <c r="R282" s="63"/>
      <c r="S282" s="63"/>
      <c r="T282" s="40"/>
      <c r="U282" s="104"/>
      <c r="V282" s="105"/>
      <c r="W282" s="103"/>
      <c r="X282" s="100"/>
      <c r="Y282" s="100"/>
      <c r="Z282" s="63"/>
      <c r="AA282" s="63"/>
      <c r="AB282" s="63"/>
      <c r="AC282" s="40"/>
      <c r="AD282" s="104"/>
      <c r="AE282" s="105"/>
      <c r="AF282" s="63"/>
      <c r="AG282" s="93"/>
      <c r="AH282" s="63"/>
      <c r="AI282" s="63"/>
      <c r="AJ282" s="9"/>
    </row>
    <row r="283" spans="1:36" ht="14.25" customHeight="1" x14ac:dyDescent="0.3">
      <c r="A283" s="99"/>
      <c r="B283" s="100"/>
      <c r="C283" s="103"/>
      <c r="D283" s="100"/>
      <c r="E283" s="100"/>
      <c r="F283" s="50"/>
      <c r="G283" s="63"/>
      <c r="H283" s="63"/>
      <c r="I283" s="63"/>
      <c r="J283" s="40"/>
      <c r="K283" s="104"/>
      <c r="L283" s="105"/>
      <c r="M283" s="103"/>
      <c r="N283" s="100"/>
      <c r="O283" s="100"/>
      <c r="P283" s="63"/>
      <c r="Q283" s="63"/>
      <c r="R283" s="63"/>
      <c r="S283" s="63"/>
      <c r="T283" s="40"/>
      <c r="U283" s="104"/>
      <c r="V283" s="105"/>
      <c r="W283" s="103"/>
      <c r="X283" s="100"/>
      <c r="Y283" s="100"/>
      <c r="Z283" s="63"/>
      <c r="AA283" s="63"/>
      <c r="AB283" s="63"/>
      <c r="AC283" s="40"/>
      <c r="AD283" s="104"/>
      <c r="AE283" s="105"/>
      <c r="AF283" s="63"/>
      <c r="AG283" s="93"/>
      <c r="AH283" s="63"/>
      <c r="AI283" s="63"/>
      <c r="AJ283" s="9"/>
    </row>
    <row r="284" spans="1:36" ht="14.25" customHeight="1" x14ac:dyDescent="0.3">
      <c r="A284" s="99"/>
      <c r="B284" s="100"/>
      <c r="C284" s="103"/>
      <c r="D284" s="100"/>
      <c r="E284" s="100"/>
      <c r="F284" s="50"/>
      <c r="G284" s="63"/>
      <c r="H284" s="63"/>
      <c r="I284" s="63"/>
      <c r="J284" s="40"/>
      <c r="K284" s="104"/>
      <c r="L284" s="105"/>
      <c r="M284" s="103"/>
      <c r="N284" s="100"/>
      <c r="O284" s="100"/>
      <c r="P284" s="63"/>
      <c r="Q284" s="63"/>
      <c r="R284" s="63"/>
      <c r="S284" s="63"/>
      <c r="T284" s="40"/>
      <c r="U284" s="104"/>
      <c r="V284" s="105"/>
      <c r="W284" s="103"/>
      <c r="X284" s="100"/>
      <c r="Y284" s="100"/>
      <c r="Z284" s="63"/>
      <c r="AA284" s="63"/>
      <c r="AB284" s="63"/>
      <c r="AC284" s="40"/>
      <c r="AD284" s="104"/>
      <c r="AE284" s="105"/>
      <c r="AF284" s="63"/>
      <c r="AG284" s="93"/>
      <c r="AH284" s="63"/>
      <c r="AI284" s="63"/>
      <c r="AJ284" s="9"/>
    </row>
    <row r="285" spans="1:36" ht="14.25" customHeight="1" x14ac:dyDescent="0.3">
      <c r="A285" s="99"/>
      <c r="B285" s="100"/>
      <c r="C285" s="103"/>
      <c r="D285" s="100"/>
      <c r="E285" s="100"/>
      <c r="F285" s="50"/>
      <c r="G285" s="63"/>
      <c r="H285" s="63"/>
      <c r="I285" s="63"/>
      <c r="J285" s="40"/>
      <c r="K285" s="104"/>
      <c r="L285" s="105"/>
      <c r="M285" s="103"/>
      <c r="N285" s="100"/>
      <c r="O285" s="100"/>
      <c r="P285" s="63"/>
      <c r="Q285" s="63"/>
      <c r="R285" s="63"/>
      <c r="S285" s="63"/>
      <c r="T285" s="40"/>
      <c r="U285" s="104"/>
      <c r="V285" s="105"/>
      <c r="W285" s="103"/>
      <c r="X285" s="100"/>
      <c r="Y285" s="100"/>
      <c r="Z285" s="63"/>
      <c r="AA285" s="63"/>
      <c r="AB285" s="63"/>
      <c r="AC285" s="40"/>
      <c r="AD285" s="104"/>
      <c r="AE285" s="105"/>
      <c r="AF285" s="63"/>
      <c r="AG285" s="93"/>
      <c r="AH285" s="63"/>
      <c r="AI285" s="63"/>
      <c r="AJ285" s="9"/>
    </row>
    <row r="286" spans="1:36" ht="14.25" customHeight="1" x14ac:dyDescent="0.3">
      <c r="A286" s="99"/>
      <c r="B286" s="100"/>
      <c r="C286" s="103"/>
      <c r="D286" s="100"/>
      <c r="E286" s="100"/>
      <c r="F286" s="50"/>
      <c r="G286" s="63"/>
      <c r="H286" s="63"/>
      <c r="I286" s="63"/>
      <c r="J286" s="40"/>
      <c r="K286" s="104"/>
      <c r="L286" s="105"/>
      <c r="M286" s="103"/>
      <c r="N286" s="100"/>
      <c r="O286" s="100"/>
      <c r="P286" s="63"/>
      <c r="Q286" s="63"/>
      <c r="R286" s="63"/>
      <c r="S286" s="63"/>
      <c r="T286" s="40"/>
      <c r="U286" s="104"/>
      <c r="V286" s="105"/>
      <c r="W286" s="103"/>
      <c r="X286" s="100"/>
      <c r="Y286" s="100"/>
      <c r="Z286" s="63"/>
      <c r="AA286" s="63"/>
      <c r="AB286" s="63"/>
      <c r="AC286" s="40"/>
      <c r="AD286" s="104"/>
      <c r="AE286" s="105"/>
      <c r="AF286" s="63"/>
      <c r="AG286" s="93"/>
      <c r="AH286" s="63"/>
      <c r="AI286" s="63"/>
      <c r="AJ286" s="9"/>
    </row>
    <row r="287" spans="1:36" ht="14.25" customHeight="1" x14ac:dyDescent="0.3">
      <c r="A287" s="99"/>
      <c r="B287" s="100"/>
      <c r="C287" s="103"/>
      <c r="D287" s="100"/>
      <c r="E287" s="100"/>
      <c r="F287" s="50"/>
      <c r="G287" s="63"/>
      <c r="H287" s="63"/>
      <c r="I287" s="63"/>
      <c r="J287" s="40"/>
      <c r="K287" s="104"/>
      <c r="L287" s="105"/>
      <c r="M287" s="103"/>
      <c r="N287" s="100"/>
      <c r="O287" s="100"/>
      <c r="P287" s="63"/>
      <c r="Q287" s="63"/>
      <c r="R287" s="63"/>
      <c r="S287" s="63"/>
      <c r="T287" s="40"/>
      <c r="U287" s="104"/>
      <c r="V287" s="105"/>
      <c r="W287" s="103"/>
      <c r="X287" s="100"/>
      <c r="Y287" s="100"/>
      <c r="Z287" s="63"/>
      <c r="AA287" s="63"/>
      <c r="AB287" s="63"/>
      <c r="AC287" s="40"/>
      <c r="AD287" s="104"/>
      <c r="AE287" s="105"/>
      <c r="AF287" s="63"/>
      <c r="AG287" s="93"/>
      <c r="AH287" s="63"/>
      <c r="AI287" s="63"/>
      <c r="AJ287" s="9"/>
    </row>
    <row r="288" spans="1:36" ht="14.25" customHeight="1" x14ac:dyDescent="0.3">
      <c r="A288" s="99"/>
      <c r="B288" s="100"/>
      <c r="C288" s="103"/>
      <c r="D288" s="100"/>
      <c r="E288" s="100"/>
      <c r="F288" s="50"/>
      <c r="G288" s="63"/>
      <c r="H288" s="63"/>
      <c r="I288" s="63"/>
      <c r="J288" s="40"/>
      <c r="K288" s="104"/>
      <c r="L288" s="105"/>
      <c r="M288" s="103"/>
      <c r="N288" s="100"/>
      <c r="O288" s="100"/>
      <c r="P288" s="63"/>
      <c r="Q288" s="63"/>
      <c r="R288" s="63"/>
      <c r="S288" s="63"/>
      <c r="T288" s="40"/>
      <c r="U288" s="104"/>
      <c r="V288" s="105"/>
      <c r="W288" s="103"/>
      <c r="X288" s="100"/>
      <c r="Y288" s="100"/>
      <c r="Z288" s="63"/>
      <c r="AA288" s="63"/>
      <c r="AB288" s="63"/>
      <c r="AC288" s="40"/>
      <c r="AD288" s="104"/>
      <c r="AE288" s="105"/>
      <c r="AF288" s="63"/>
      <c r="AG288" s="93"/>
      <c r="AH288" s="63"/>
      <c r="AI288" s="63"/>
      <c r="AJ288" s="9"/>
    </row>
    <row r="289" spans="1:36" ht="14.25" customHeight="1" x14ac:dyDescent="0.3">
      <c r="A289" s="99"/>
      <c r="B289" s="100"/>
      <c r="C289" s="103"/>
      <c r="D289" s="100"/>
      <c r="E289" s="100"/>
      <c r="F289" s="50"/>
      <c r="G289" s="63"/>
      <c r="H289" s="63"/>
      <c r="I289" s="63"/>
      <c r="J289" s="40"/>
      <c r="K289" s="104"/>
      <c r="L289" s="105"/>
      <c r="M289" s="103"/>
      <c r="N289" s="100"/>
      <c r="O289" s="100"/>
      <c r="P289" s="63"/>
      <c r="Q289" s="63"/>
      <c r="R289" s="63"/>
      <c r="S289" s="63"/>
      <c r="T289" s="40"/>
      <c r="U289" s="104"/>
      <c r="V289" s="105"/>
      <c r="W289" s="103"/>
      <c r="X289" s="100"/>
      <c r="Y289" s="100"/>
      <c r="Z289" s="63"/>
      <c r="AA289" s="63"/>
      <c r="AB289" s="63"/>
      <c r="AC289" s="40"/>
      <c r="AD289" s="104"/>
      <c r="AE289" s="105"/>
      <c r="AF289" s="63"/>
      <c r="AG289" s="93"/>
      <c r="AH289" s="63"/>
      <c r="AI289" s="63"/>
      <c r="AJ289" s="9"/>
    </row>
    <row r="290" spans="1:36" ht="14.25" customHeight="1" x14ac:dyDescent="0.3">
      <c r="A290" s="99"/>
      <c r="B290" s="100"/>
      <c r="C290" s="103"/>
      <c r="D290" s="100"/>
      <c r="E290" s="100"/>
      <c r="F290" s="50"/>
      <c r="G290" s="63"/>
      <c r="H290" s="63"/>
      <c r="I290" s="63"/>
      <c r="J290" s="40"/>
      <c r="K290" s="104"/>
      <c r="L290" s="105"/>
      <c r="M290" s="103"/>
      <c r="N290" s="100"/>
      <c r="O290" s="100"/>
      <c r="P290" s="63"/>
      <c r="Q290" s="63"/>
      <c r="R290" s="63"/>
      <c r="S290" s="63"/>
      <c r="T290" s="40"/>
      <c r="U290" s="104"/>
      <c r="V290" s="105"/>
      <c r="W290" s="103"/>
      <c r="X290" s="100"/>
      <c r="Y290" s="100"/>
      <c r="Z290" s="63"/>
      <c r="AA290" s="63"/>
      <c r="AB290" s="63"/>
      <c r="AC290" s="40"/>
      <c r="AD290" s="104"/>
      <c r="AE290" s="105"/>
      <c r="AF290" s="63"/>
      <c r="AG290" s="93"/>
      <c r="AH290" s="63"/>
      <c r="AI290" s="63"/>
      <c r="AJ290" s="9"/>
    </row>
    <row r="291" spans="1:36" ht="14.25" customHeight="1" x14ac:dyDescent="0.3">
      <c r="A291" s="99"/>
      <c r="B291" s="100"/>
      <c r="C291" s="103"/>
      <c r="D291" s="100"/>
      <c r="E291" s="100"/>
      <c r="F291" s="50"/>
      <c r="G291" s="63"/>
      <c r="H291" s="63"/>
      <c r="I291" s="63"/>
      <c r="J291" s="40"/>
      <c r="K291" s="104"/>
      <c r="L291" s="105"/>
      <c r="M291" s="103"/>
      <c r="N291" s="100"/>
      <c r="O291" s="100"/>
      <c r="P291" s="63"/>
      <c r="Q291" s="63"/>
      <c r="R291" s="63"/>
      <c r="S291" s="63"/>
      <c r="T291" s="40"/>
      <c r="U291" s="104"/>
      <c r="V291" s="105"/>
      <c r="W291" s="103"/>
      <c r="X291" s="100"/>
      <c r="Y291" s="100"/>
      <c r="Z291" s="63"/>
      <c r="AA291" s="63"/>
      <c r="AB291" s="63"/>
      <c r="AC291" s="40"/>
      <c r="AD291" s="104"/>
      <c r="AE291" s="105"/>
      <c r="AF291" s="63"/>
      <c r="AG291" s="93"/>
      <c r="AH291" s="63"/>
      <c r="AI291" s="63"/>
      <c r="AJ291" s="9"/>
    </row>
    <row r="292" spans="1:36" ht="14.25" customHeight="1" x14ac:dyDescent="0.3">
      <c r="A292" s="99"/>
      <c r="B292" s="100"/>
      <c r="C292" s="103"/>
      <c r="D292" s="100"/>
      <c r="E292" s="100"/>
      <c r="F292" s="50"/>
      <c r="G292" s="63"/>
      <c r="H292" s="63"/>
      <c r="I292" s="63"/>
      <c r="J292" s="40"/>
      <c r="K292" s="104"/>
      <c r="L292" s="105"/>
      <c r="M292" s="103"/>
      <c r="N292" s="100"/>
      <c r="O292" s="100"/>
      <c r="P292" s="63"/>
      <c r="Q292" s="63"/>
      <c r="R292" s="63"/>
      <c r="S292" s="63"/>
      <c r="T292" s="40"/>
      <c r="U292" s="104"/>
      <c r="V292" s="105"/>
      <c r="W292" s="103"/>
      <c r="X292" s="100"/>
      <c r="Y292" s="100"/>
      <c r="Z292" s="63"/>
      <c r="AA292" s="63"/>
      <c r="AB292" s="63"/>
      <c r="AC292" s="40"/>
      <c r="AD292" s="104"/>
      <c r="AE292" s="105"/>
      <c r="AF292" s="63"/>
      <c r="AG292" s="93"/>
      <c r="AH292" s="63"/>
      <c r="AI292" s="63"/>
      <c r="AJ292" s="9"/>
    </row>
    <row r="293" spans="1:36" ht="14.25" customHeight="1" x14ac:dyDescent="0.3">
      <c r="A293" s="99"/>
      <c r="B293" s="100"/>
      <c r="C293" s="103"/>
      <c r="D293" s="100"/>
      <c r="E293" s="100"/>
      <c r="F293" s="50"/>
      <c r="G293" s="63"/>
      <c r="H293" s="63"/>
      <c r="I293" s="63"/>
      <c r="J293" s="40"/>
      <c r="K293" s="104"/>
      <c r="L293" s="105"/>
      <c r="M293" s="103"/>
      <c r="N293" s="100"/>
      <c r="O293" s="100"/>
      <c r="P293" s="63"/>
      <c r="Q293" s="63"/>
      <c r="R293" s="63"/>
      <c r="S293" s="63"/>
      <c r="T293" s="40"/>
      <c r="U293" s="104"/>
      <c r="V293" s="105"/>
      <c r="W293" s="103"/>
      <c r="X293" s="100"/>
      <c r="Y293" s="100"/>
      <c r="Z293" s="63"/>
      <c r="AA293" s="63"/>
      <c r="AB293" s="63"/>
      <c r="AC293" s="40"/>
      <c r="AD293" s="104"/>
      <c r="AE293" s="105"/>
      <c r="AF293" s="63"/>
      <c r="AG293" s="93"/>
      <c r="AH293" s="63"/>
      <c r="AI293" s="63"/>
      <c r="AJ293" s="9"/>
    </row>
    <row r="294" spans="1:36" ht="14.25" customHeight="1" x14ac:dyDescent="0.3">
      <c r="A294" s="99"/>
      <c r="B294" s="100"/>
      <c r="C294" s="103"/>
      <c r="D294" s="100"/>
      <c r="E294" s="100"/>
      <c r="F294" s="50"/>
      <c r="G294" s="63"/>
      <c r="H294" s="63"/>
      <c r="I294" s="63"/>
      <c r="J294" s="40"/>
      <c r="K294" s="104"/>
      <c r="L294" s="105"/>
      <c r="M294" s="103"/>
      <c r="N294" s="100"/>
      <c r="O294" s="100"/>
      <c r="P294" s="63"/>
      <c r="Q294" s="63"/>
      <c r="R294" s="63"/>
      <c r="S294" s="63"/>
      <c r="T294" s="40"/>
      <c r="U294" s="104"/>
      <c r="V294" s="105"/>
      <c r="W294" s="103"/>
      <c r="X294" s="100"/>
      <c r="Y294" s="100"/>
      <c r="Z294" s="63"/>
      <c r="AA294" s="63"/>
      <c r="AB294" s="63"/>
      <c r="AC294" s="40"/>
      <c r="AD294" s="104"/>
      <c r="AE294" s="105"/>
      <c r="AF294" s="63"/>
      <c r="AG294" s="93"/>
      <c r="AH294" s="63"/>
      <c r="AI294" s="63"/>
      <c r="AJ294" s="9"/>
    </row>
    <row r="295" spans="1:36" ht="14.25" customHeight="1" x14ac:dyDescent="0.3">
      <c r="A295" s="99"/>
      <c r="B295" s="100"/>
      <c r="C295" s="103"/>
      <c r="D295" s="100"/>
      <c r="E295" s="100"/>
      <c r="F295" s="50"/>
      <c r="G295" s="63"/>
      <c r="H295" s="63"/>
      <c r="I295" s="63"/>
      <c r="J295" s="40"/>
      <c r="K295" s="104"/>
      <c r="L295" s="105"/>
      <c r="M295" s="103"/>
      <c r="N295" s="100"/>
      <c r="O295" s="100"/>
      <c r="P295" s="63"/>
      <c r="Q295" s="63"/>
      <c r="R295" s="63"/>
      <c r="S295" s="63"/>
      <c r="T295" s="40"/>
      <c r="U295" s="104"/>
      <c r="V295" s="105"/>
      <c r="W295" s="103"/>
      <c r="X295" s="100"/>
      <c r="Y295" s="100"/>
      <c r="Z295" s="63"/>
      <c r="AA295" s="63"/>
      <c r="AB295" s="63"/>
      <c r="AC295" s="40"/>
      <c r="AD295" s="104"/>
      <c r="AE295" s="105"/>
      <c r="AF295" s="63"/>
      <c r="AG295" s="93"/>
      <c r="AH295" s="63"/>
      <c r="AI295" s="63"/>
      <c r="AJ295" s="9"/>
    </row>
    <row r="296" spans="1:36" ht="14.25" customHeight="1" x14ac:dyDescent="0.3">
      <c r="A296" s="99"/>
      <c r="B296" s="100"/>
      <c r="C296" s="103"/>
      <c r="D296" s="100"/>
      <c r="E296" s="100"/>
      <c r="F296" s="50"/>
      <c r="G296" s="63"/>
      <c r="H296" s="63"/>
      <c r="I296" s="63"/>
      <c r="J296" s="40"/>
      <c r="K296" s="104"/>
      <c r="L296" s="105"/>
      <c r="M296" s="103"/>
      <c r="N296" s="100"/>
      <c r="O296" s="100"/>
      <c r="P296" s="63"/>
      <c r="Q296" s="63"/>
      <c r="R296" s="63"/>
      <c r="S296" s="63"/>
      <c r="T296" s="40"/>
      <c r="U296" s="104"/>
      <c r="V296" s="105"/>
      <c r="W296" s="103"/>
      <c r="X296" s="100"/>
      <c r="Y296" s="100"/>
      <c r="Z296" s="63"/>
      <c r="AA296" s="63"/>
      <c r="AB296" s="63"/>
      <c r="AC296" s="40"/>
      <c r="AD296" s="104"/>
      <c r="AE296" s="105"/>
      <c r="AF296" s="63"/>
      <c r="AG296" s="93"/>
      <c r="AH296" s="63"/>
      <c r="AI296" s="63"/>
      <c r="AJ296" s="9"/>
    </row>
    <row r="297" spans="1:36" ht="14.25" customHeight="1" x14ac:dyDescent="0.3">
      <c r="A297" s="99"/>
      <c r="B297" s="100"/>
      <c r="C297" s="103"/>
      <c r="D297" s="100"/>
      <c r="E297" s="100"/>
      <c r="F297" s="50"/>
      <c r="G297" s="63"/>
      <c r="H297" s="63"/>
      <c r="I297" s="63"/>
      <c r="J297" s="40"/>
      <c r="K297" s="104"/>
      <c r="L297" s="105"/>
      <c r="M297" s="103"/>
      <c r="N297" s="100"/>
      <c r="O297" s="100"/>
      <c r="P297" s="63"/>
      <c r="Q297" s="63"/>
      <c r="R297" s="63"/>
      <c r="S297" s="63"/>
      <c r="T297" s="40"/>
      <c r="U297" s="104"/>
      <c r="V297" s="105"/>
      <c r="W297" s="103"/>
      <c r="X297" s="100"/>
      <c r="Y297" s="100"/>
      <c r="Z297" s="63"/>
      <c r="AA297" s="63"/>
      <c r="AB297" s="63"/>
      <c r="AC297" s="40"/>
      <c r="AD297" s="104"/>
      <c r="AE297" s="105"/>
      <c r="AF297" s="63"/>
      <c r="AG297" s="93"/>
      <c r="AH297" s="63"/>
      <c r="AI297" s="63"/>
      <c r="AJ297" s="9"/>
    </row>
    <row r="298" spans="1:36" ht="14.25" customHeight="1" x14ac:dyDescent="0.3">
      <c r="A298" s="99"/>
      <c r="B298" s="100"/>
      <c r="C298" s="103"/>
      <c r="D298" s="100"/>
      <c r="E298" s="100"/>
      <c r="F298" s="50"/>
      <c r="G298" s="63"/>
      <c r="H298" s="63"/>
      <c r="I298" s="63"/>
      <c r="J298" s="40"/>
      <c r="K298" s="104"/>
      <c r="L298" s="105"/>
      <c r="M298" s="103"/>
      <c r="N298" s="100"/>
      <c r="O298" s="100"/>
      <c r="P298" s="63"/>
      <c r="Q298" s="63"/>
      <c r="R298" s="63"/>
      <c r="S298" s="63"/>
      <c r="T298" s="40"/>
      <c r="U298" s="104"/>
      <c r="V298" s="105"/>
      <c r="W298" s="103"/>
      <c r="X298" s="100"/>
      <c r="Y298" s="100"/>
      <c r="Z298" s="63"/>
      <c r="AA298" s="63"/>
      <c r="AB298" s="63"/>
      <c r="AC298" s="40"/>
      <c r="AD298" s="104"/>
      <c r="AE298" s="105"/>
      <c r="AF298" s="63"/>
      <c r="AG298" s="93"/>
      <c r="AH298" s="63"/>
      <c r="AI298" s="63"/>
      <c r="AJ298" s="9"/>
    </row>
    <row r="299" spans="1:36" ht="14.25" customHeight="1" x14ac:dyDescent="0.3">
      <c r="A299" s="99"/>
      <c r="B299" s="100"/>
      <c r="C299" s="103"/>
      <c r="D299" s="100"/>
      <c r="E299" s="100"/>
      <c r="F299" s="50"/>
      <c r="G299" s="63"/>
      <c r="H299" s="63"/>
      <c r="I299" s="63"/>
      <c r="J299" s="40"/>
      <c r="K299" s="104"/>
      <c r="L299" s="105"/>
      <c r="M299" s="103"/>
      <c r="N299" s="100"/>
      <c r="O299" s="100"/>
      <c r="P299" s="63"/>
      <c r="Q299" s="63"/>
      <c r="R299" s="63"/>
      <c r="S299" s="63"/>
      <c r="T299" s="40"/>
      <c r="U299" s="104"/>
      <c r="V299" s="105"/>
      <c r="W299" s="103"/>
      <c r="X299" s="100"/>
      <c r="Y299" s="100"/>
      <c r="Z299" s="63"/>
      <c r="AA299" s="63"/>
      <c r="AB299" s="63"/>
      <c r="AC299" s="40"/>
      <c r="AD299" s="104"/>
      <c r="AE299" s="105"/>
      <c r="AF299" s="63"/>
      <c r="AG299" s="93"/>
      <c r="AH299" s="63"/>
      <c r="AI299" s="63"/>
      <c r="AJ299" s="9"/>
    </row>
    <row r="300" spans="1:36" ht="14.25" customHeight="1" x14ac:dyDescent="0.3">
      <c r="A300" s="99"/>
      <c r="B300" s="100"/>
      <c r="C300" s="103"/>
      <c r="D300" s="100"/>
      <c r="E300" s="100"/>
      <c r="F300" s="50"/>
      <c r="G300" s="63"/>
      <c r="H300" s="63"/>
      <c r="I300" s="63"/>
      <c r="J300" s="40"/>
      <c r="K300" s="104"/>
      <c r="L300" s="105"/>
      <c r="M300" s="103"/>
      <c r="N300" s="100"/>
      <c r="O300" s="100"/>
      <c r="P300" s="63"/>
      <c r="Q300" s="63"/>
      <c r="R300" s="63"/>
      <c r="S300" s="63"/>
      <c r="T300" s="40"/>
      <c r="U300" s="104"/>
      <c r="V300" s="105"/>
      <c r="W300" s="103"/>
      <c r="X300" s="100"/>
      <c r="Y300" s="100"/>
      <c r="Z300" s="63"/>
      <c r="AA300" s="63"/>
      <c r="AB300" s="63"/>
      <c r="AC300" s="40"/>
      <c r="AD300" s="104"/>
      <c r="AE300" s="105"/>
      <c r="AF300" s="63"/>
      <c r="AG300" s="93"/>
      <c r="AH300" s="63"/>
      <c r="AI300" s="63"/>
      <c r="AJ300" s="9"/>
    </row>
    <row r="301" spans="1:36" ht="14.25" customHeight="1" x14ac:dyDescent="0.3">
      <c r="A301" s="99"/>
      <c r="B301" s="100"/>
      <c r="C301" s="103"/>
      <c r="D301" s="100"/>
      <c r="E301" s="100"/>
      <c r="F301" s="50"/>
      <c r="G301" s="63"/>
      <c r="H301" s="63"/>
      <c r="I301" s="63"/>
      <c r="J301" s="40"/>
      <c r="K301" s="104"/>
      <c r="L301" s="105"/>
      <c r="M301" s="103"/>
      <c r="N301" s="100"/>
      <c r="O301" s="100"/>
      <c r="P301" s="63"/>
      <c r="Q301" s="63"/>
      <c r="R301" s="63"/>
      <c r="S301" s="63"/>
      <c r="T301" s="40"/>
      <c r="U301" s="104"/>
      <c r="V301" s="105"/>
      <c r="W301" s="103"/>
      <c r="X301" s="100"/>
      <c r="Y301" s="100"/>
      <c r="Z301" s="63"/>
      <c r="AA301" s="63"/>
      <c r="AB301" s="63"/>
      <c r="AC301" s="40"/>
      <c r="AD301" s="104"/>
      <c r="AE301" s="105"/>
      <c r="AF301" s="63"/>
      <c r="AG301" s="93"/>
      <c r="AH301" s="63"/>
      <c r="AI301" s="63"/>
      <c r="AJ301" s="9"/>
    </row>
    <row r="302" spans="1:36" ht="14.25" customHeight="1" x14ac:dyDescent="0.3">
      <c r="A302" s="99"/>
      <c r="B302" s="100"/>
      <c r="C302" s="103"/>
      <c r="D302" s="100"/>
      <c r="E302" s="100"/>
      <c r="F302" s="50"/>
      <c r="G302" s="63"/>
      <c r="H302" s="63"/>
      <c r="I302" s="63"/>
      <c r="J302" s="40"/>
      <c r="K302" s="104"/>
      <c r="L302" s="105"/>
      <c r="M302" s="103"/>
      <c r="N302" s="100"/>
      <c r="O302" s="100"/>
      <c r="P302" s="63"/>
      <c r="Q302" s="63"/>
      <c r="R302" s="63"/>
      <c r="S302" s="63"/>
      <c r="T302" s="40"/>
      <c r="U302" s="104"/>
      <c r="V302" s="105"/>
      <c r="W302" s="103"/>
      <c r="X302" s="100"/>
      <c r="Y302" s="100"/>
      <c r="Z302" s="63"/>
      <c r="AA302" s="63"/>
      <c r="AB302" s="63"/>
      <c r="AC302" s="40"/>
      <c r="AD302" s="104"/>
      <c r="AE302" s="105"/>
      <c r="AF302" s="63"/>
      <c r="AG302" s="93"/>
      <c r="AH302" s="63"/>
      <c r="AI302" s="63"/>
      <c r="AJ302" s="9"/>
    </row>
    <row r="303" spans="1:36" ht="14.25" customHeight="1" x14ac:dyDescent="0.3">
      <c r="A303" s="99"/>
      <c r="B303" s="100"/>
      <c r="C303" s="103"/>
      <c r="D303" s="100"/>
      <c r="E303" s="100"/>
      <c r="F303" s="50"/>
      <c r="G303" s="63"/>
      <c r="H303" s="63"/>
      <c r="I303" s="63"/>
      <c r="J303" s="40"/>
      <c r="K303" s="104"/>
      <c r="L303" s="105"/>
      <c r="M303" s="103"/>
      <c r="N303" s="100"/>
      <c r="O303" s="100"/>
      <c r="P303" s="63"/>
      <c r="Q303" s="63"/>
      <c r="R303" s="63"/>
      <c r="S303" s="63"/>
      <c r="T303" s="40"/>
      <c r="U303" s="104"/>
      <c r="V303" s="105"/>
      <c r="W303" s="103"/>
      <c r="X303" s="100"/>
      <c r="Y303" s="100"/>
      <c r="Z303" s="63"/>
      <c r="AA303" s="63"/>
      <c r="AB303" s="63"/>
      <c r="AC303" s="40"/>
      <c r="AD303" s="104"/>
      <c r="AE303" s="105"/>
      <c r="AF303" s="63"/>
      <c r="AG303" s="93"/>
      <c r="AH303" s="63"/>
      <c r="AI303" s="63"/>
      <c r="AJ303" s="9"/>
    </row>
    <row r="304" spans="1:36" ht="14.25" customHeight="1" x14ac:dyDescent="0.3">
      <c r="A304" s="99"/>
      <c r="B304" s="100"/>
      <c r="C304" s="103"/>
      <c r="D304" s="100"/>
      <c r="E304" s="100"/>
      <c r="F304" s="50"/>
      <c r="G304" s="63"/>
      <c r="H304" s="63"/>
      <c r="I304" s="63"/>
      <c r="J304" s="40"/>
      <c r="K304" s="104"/>
      <c r="L304" s="105"/>
      <c r="M304" s="103"/>
      <c r="N304" s="100"/>
      <c r="O304" s="100"/>
      <c r="P304" s="63"/>
      <c r="Q304" s="63"/>
      <c r="R304" s="63"/>
      <c r="S304" s="63"/>
      <c r="T304" s="40"/>
      <c r="U304" s="104"/>
      <c r="V304" s="105"/>
      <c r="W304" s="103"/>
      <c r="X304" s="100"/>
      <c r="Y304" s="100"/>
      <c r="Z304" s="63"/>
      <c r="AA304" s="63"/>
      <c r="AB304" s="63"/>
      <c r="AC304" s="40"/>
      <c r="AD304" s="104"/>
      <c r="AE304" s="105"/>
      <c r="AF304" s="63"/>
      <c r="AG304" s="93"/>
      <c r="AH304" s="63"/>
      <c r="AI304" s="63"/>
      <c r="AJ304" s="9"/>
    </row>
    <row r="305" spans="1:36" ht="14.25" customHeight="1" x14ac:dyDescent="0.3">
      <c r="A305" s="106"/>
      <c r="B305" s="107"/>
      <c r="C305" s="107"/>
      <c r="D305" s="107"/>
      <c r="E305" s="107"/>
      <c r="F305" s="108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9"/>
      <c r="AH305" s="107"/>
      <c r="AI305" s="107"/>
      <c r="AJ305" s="9"/>
    </row>
    <row r="306" spans="1:36" ht="14.25" customHeight="1" x14ac:dyDescent="0.3">
      <c r="A306" s="106"/>
      <c r="B306" s="107"/>
      <c r="C306" s="107"/>
      <c r="D306" s="107"/>
      <c r="E306" s="107"/>
      <c r="F306" s="108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9"/>
      <c r="AH306" s="107"/>
      <c r="AI306" s="107"/>
      <c r="AJ306" s="9"/>
    </row>
    <row r="307" spans="1:36" ht="14.25" customHeight="1" x14ac:dyDescent="0.3">
      <c r="A307" s="106"/>
      <c r="B307" s="107"/>
      <c r="C307" s="107"/>
      <c r="D307" s="107"/>
      <c r="E307" s="107"/>
      <c r="F307" s="108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9"/>
      <c r="AH307" s="107"/>
      <c r="AI307" s="107"/>
      <c r="AJ307" s="9"/>
    </row>
    <row r="308" spans="1:36" ht="15.75" customHeight="1" x14ac:dyDescent="0.3"/>
    <row r="309" spans="1:36" ht="15.75" customHeight="1" x14ac:dyDescent="0.3"/>
    <row r="310" spans="1:36" ht="15.75" customHeight="1" x14ac:dyDescent="0.3"/>
    <row r="311" spans="1:36" ht="15.75" customHeight="1" x14ac:dyDescent="0.3"/>
    <row r="312" spans="1:36" ht="15.75" customHeight="1" x14ac:dyDescent="0.3"/>
    <row r="313" spans="1:36" ht="15.75" customHeight="1" x14ac:dyDescent="0.3"/>
    <row r="314" spans="1:36" ht="15.75" customHeight="1" x14ac:dyDescent="0.3"/>
    <row r="315" spans="1:36" ht="15.75" customHeight="1" x14ac:dyDescent="0.3"/>
    <row r="316" spans="1:36" ht="15.75" customHeight="1" x14ac:dyDescent="0.3"/>
    <row r="317" spans="1:36" ht="15.75" customHeight="1" x14ac:dyDescent="0.3"/>
    <row r="318" spans="1:36" ht="15.75" customHeight="1" x14ac:dyDescent="0.3"/>
    <row r="319" spans="1:36" ht="15.75" customHeight="1" x14ac:dyDescent="0.3"/>
    <row r="320" spans="1:36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  <row r="1001" ht="15.75" customHeight="1" x14ac:dyDescent="0.3"/>
    <row r="1002" ht="15.75" customHeight="1" x14ac:dyDescent="0.3"/>
    <row r="1003" ht="15.75" customHeight="1" x14ac:dyDescent="0.3"/>
    <row r="1004" ht="15.75" customHeight="1" x14ac:dyDescent="0.3"/>
    <row r="1005" ht="15.75" customHeight="1" x14ac:dyDescent="0.3"/>
    <row r="1006" ht="15.75" customHeight="1" x14ac:dyDescent="0.3"/>
    <row r="1007" ht="15.75" customHeight="1" x14ac:dyDescent="0.3"/>
    <row r="1008" ht="15.75" customHeight="1" x14ac:dyDescent="0.3"/>
  </sheetData>
  <mergeCells count="43">
    <mergeCell ref="E2:F2"/>
    <mergeCell ref="B5:B14"/>
    <mergeCell ref="E13:F13"/>
    <mergeCell ref="E14:F14"/>
    <mergeCell ref="B16:B28"/>
    <mergeCell ref="E27:F27"/>
    <mergeCell ref="E28:F28"/>
    <mergeCell ref="B68:B78"/>
    <mergeCell ref="B80:B90"/>
    <mergeCell ref="C101:D101"/>
    <mergeCell ref="A4:A28"/>
    <mergeCell ref="A29:A53"/>
    <mergeCell ref="B30:B41"/>
    <mergeCell ref="B43:B53"/>
    <mergeCell ref="A54:A78"/>
    <mergeCell ref="B55:B66"/>
    <mergeCell ref="A79:A107"/>
    <mergeCell ref="B93:B107"/>
    <mergeCell ref="C103:L103"/>
    <mergeCell ref="E40:F40"/>
    <mergeCell ref="E41:F41"/>
    <mergeCell ref="E52:F52"/>
    <mergeCell ref="E53:F53"/>
    <mergeCell ref="O106:P106"/>
    <mergeCell ref="E106:F106"/>
    <mergeCell ref="E107:F107"/>
    <mergeCell ref="O107:P107"/>
    <mergeCell ref="W92:AE92"/>
    <mergeCell ref="M101:N101"/>
    <mergeCell ref="O101:P101"/>
    <mergeCell ref="E101:F101"/>
    <mergeCell ref="E102:F102"/>
    <mergeCell ref="O102:P102"/>
    <mergeCell ref="C92:L92"/>
    <mergeCell ref="M92:V92"/>
    <mergeCell ref="E65:F65"/>
    <mergeCell ref="E66:F66"/>
    <mergeCell ref="E77:F77"/>
    <mergeCell ref="M103:V103"/>
    <mergeCell ref="W103:AE103"/>
    <mergeCell ref="E78:F78"/>
    <mergeCell ref="E89:F89"/>
    <mergeCell ref="E90:F90"/>
  </mergeCells>
  <conditionalFormatting sqref="E2 O2 Y2">
    <cfRule type="containsText" dxfId="391" priority="1" operator="containsText" text="MAKİNE">
      <formula>NOT(ISERROR(SEARCH(("MAKİNE"),(E2))))</formula>
    </cfRule>
    <cfRule type="containsText" dxfId="390" priority="2" operator="containsText" text="İNŞAAT">
      <formula>NOT(ISERROR(SEARCH(("İNŞAAT"),(E2))))</formula>
    </cfRule>
    <cfRule type="containsText" dxfId="389" priority="3" operator="containsText" text="ELEKTRİK">
      <formula>NOT(ISERROR(SEARCH(("ELEKTRİK"),(E2))))</formula>
    </cfRule>
    <cfRule type="containsText" dxfId="388" priority="4" operator="containsText" text="BİLGİSAYAR">
      <formula>NOT(ISERROR(SEARCH(("BİLGİSAYAR"),(E2))))</formula>
    </cfRule>
    <cfRule type="containsText" dxfId="387" priority="5" operator="containsText" text="ENDÜSTRİ">
      <formula>NOT(ISERROR(SEARCH(("ENDÜSTRİ"),(E2))))</formula>
    </cfRule>
  </conditionalFormatting>
  <conditionalFormatting sqref="F5:F12 F16:F26 F30:F39 F43:F51 F55:F64 F68:F76 F93:F100 P99 F104:F105">
    <cfRule type="expression" dxfId="386" priority="6">
      <formula>$AG5=1</formula>
    </cfRule>
    <cfRule type="expression" dxfId="385" priority="7">
      <formula>$AG5=1</formula>
    </cfRule>
  </conditionalFormatting>
  <conditionalFormatting sqref="F80:F88">
    <cfRule type="expression" dxfId="384" priority="8">
      <formula>$AG80=1</formula>
    </cfRule>
    <cfRule type="expression" dxfId="383" priority="9">
      <formula>$AG80=1</formula>
    </cfRule>
  </conditionalFormatting>
  <conditionalFormatting sqref="L2">
    <cfRule type="cellIs" dxfId="382" priority="10" operator="equal">
      <formula>240</formula>
    </cfRule>
    <cfRule type="cellIs" dxfId="381" priority="11" operator="notEqual">
      <formula>240</formula>
    </cfRule>
  </conditionalFormatting>
  <conditionalFormatting sqref="P97">
    <cfRule type="expression" dxfId="380" priority="12">
      <formula>$AG97=1</formula>
    </cfRule>
    <cfRule type="expression" dxfId="379" priority="13">
      <formula>$AG97=1</formula>
    </cfRule>
  </conditionalFormatting>
  <printOptions horizontalCentered="1"/>
  <pageMargins left="0.39370078740157483" right="0.39370078740157483" top="0.39370078740157483" bottom="0.39370078740157483" header="0" footer="0"/>
  <pageSetup paperSize="9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23</vt:i4>
      </vt:variant>
    </vt:vector>
  </HeadingPairs>
  <TitlesOfParts>
    <vt:vector size="23" baseType="lpstr">
      <vt:lpstr>M&lt;ee</vt:lpstr>
      <vt:lpstr>M&lt;b</vt:lpstr>
      <vt:lpstr>M&lt;e</vt:lpstr>
      <vt:lpstr>İ&lt;m</vt:lpstr>
      <vt:lpstr>İ&lt;ee</vt:lpstr>
      <vt:lpstr>İ&lt;b</vt:lpstr>
      <vt:lpstr>İ&lt;e</vt:lpstr>
      <vt:lpstr>ŞABLON</vt:lpstr>
      <vt:lpstr>EE&lt;makine_yeni</vt:lpstr>
      <vt:lpstr>EE&lt;endüstri_yeni</vt:lpstr>
      <vt:lpstr>EE&lt;Havacılık ve Uzay Müh_yeni</vt:lpstr>
      <vt:lpstr>B&lt;m</vt:lpstr>
      <vt:lpstr>B&lt;i</vt:lpstr>
      <vt:lpstr>B&lt;ee</vt:lpstr>
      <vt:lpstr>B&lt;e</vt:lpstr>
      <vt:lpstr>E&lt;m</vt:lpstr>
      <vt:lpstr>E&lt;i</vt:lpstr>
      <vt:lpstr>E&lt;ee</vt:lpstr>
      <vt:lpstr>E&lt;b</vt:lpstr>
      <vt:lpstr>M</vt:lpstr>
      <vt:lpstr>İ</vt:lpstr>
      <vt:lpstr>B</vt:lpstr>
      <vt:lpstr>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PC</cp:lastModifiedBy>
  <dcterms:created xsi:type="dcterms:W3CDTF">2023-10-30T07:46:00Z</dcterms:created>
  <dcterms:modified xsi:type="dcterms:W3CDTF">2025-09-29T07:38:00Z</dcterms:modified>
</cp:coreProperties>
</file>