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etu\Desktop\SBF VERİ TABANI\"/>
    </mc:Choice>
  </mc:AlternateContent>
  <xr:revisionPtr revIDLastSave="0" documentId="13_ncr:1_{5E4B2B22-37E9-42A1-A9E9-8883FB2B7B0E}" xr6:coauthVersionLast="36" xr6:coauthVersionMax="36" xr10:uidLastSave="{00000000-0000-0000-0000-000000000000}"/>
  <bookViews>
    <workbookView xWindow="0" yWindow="0" windowWidth="28800" windowHeight="11670" xr2:uid="{00000000-000D-0000-FFFF-FFFF00000000}"/>
  </bookViews>
  <sheets>
    <sheet name="Transkrip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6" i="1" l="1"/>
  <c r="AC16" i="1" s="1"/>
  <c r="AB15" i="1"/>
  <c r="AC15" i="1" s="1"/>
  <c r="AB14" i="1"/>
  <c r="AC14" i="1" s="1"/>
  <c r="AB13" i="1"/>
  <c r="AC13" i="1" s="1"/>
  <c r="AB12" i="1"/>
  <c r="AC12" i="1" s="1"/>
  <c r="AB11" i="1"/>
  <c r="AC11" i="1" s="1"/>
  <c r="AB10" i="1"/>
  <c r="AC10" i="1" s="1"/>
  <c r="AB9" i="1"/>
  <c r="AC9" i="1" s="1"/>
  <c r="AB8" i="1"/>
  <c r="AC8" i="1" s="1"/>
  <c r="U16" i="1"/>
  <c r="V16" i="1" s="1"/>
  <c r="U15" i="1"/>
  <c r="V15" i="1" s="1"/>
  <c r="U14" i="1"/>
  <c r="V14" i="1" s="1"/>
  <c r="U13" i="1"/>
  <c r="V13" i="1" s="1"/>
  <c r="U12" i="1"/>
  <c r="V12" i="1" s="1"/>
  <c r="U11" i="1"/>
  <c r="V11" i="1" s="1"/>
  <c r="U10" i="1"/>
  <c r="V10" i="1" s="1"/>
  <c r="U9" i="1"/>
  <c r="V9" i="1" s="1"/>
  <c r="U8" i="1"/>
  <c r="V8" i="1" s="1"/>
  <c r="AB24" i="1"/>
  <c r="AC24" i="1" s="1"/>
  <c r="AB25" i="1"/>
  <c r="AC25" i="1" s="1"/>
  <c r="AB26" i="1"/>
  <c r="AC26" i="1" s="1"/>
  <c r="AB27" i="1"/>
  <c r="AC27" i="1" s="1"/>
  <c r="AB28" i="1"/>
  <c r="AC28" i="1" s="1"/>
  <c r="AB29" i="1"/>
  <c r="AC29" i="1" s="1"/>
  <c r="AB30" i="1"/>
  <c r="AC30" i="1" s="1"/>
  <c r="AB31" i="1"/>
  <c r="AC31" i="1" s="1"/>
  <c r="AB23" i="1"/>
  <c r="AC23" i="1" s="1"/>
  <c r="U31" i="1"/>
  <c r="V31" i="1" s="1"/>
  <c r="U30" i="1"/>
  <c r="V30" i="1" s="1"/>
  <c r="U29" i="1"/>
  <c r="V29" i="1" s="1"/>
  <c r="U28" i="1"/>
  <c r="V28" i="1" s="1"/>
  <c r="U27" i="1"/>
  <c r="V27" i="1" s="1"/>
  <c r="U26" i="1"/>
  <c r="V26" i="1" s="1"/>
  <c r="U25" i="1"/>
  <c r="V25" i="1" s="1"/>
  <c r="U24" i="1"/>
  <c r="V24" i="1" s="1"/>
  <c r="U23" i="1"/>
  <c r="V23" i="1" s="1"/>
  <c r="N31" i="1"/>
  <c r="O31" i="1" s="1"/>
  <c r="N30" i="1"/>
  <c r="O30" i="1" s="1"/>
  <c r="N29" i="1"/>
  <c r="O29" i="1" s="1"/>
  <c r="N28" i="1"/>
  <c r="O28" i="1" s="1"/>
  <c r="N27" i="1"/>
  <c r="O27" i="1" s="1"/>
  <c r="N26" i="1"/>
  <c r="O26" i="1" s="1"/>
  <c r="N25" i="1"/>
  <c r="O25" i="1" s="1"/>
  <c r="N24" i="1"/>
  <c r="O24" i="1" s="1"/>
  <c r="N23" i="1"/>
  <c r="O23" i="1" s="1"/>
  <c r="O16" i="1"/>
  <c r="O15" i="1"/>
  <c r="AA32" i="1"/>
  <c r="T32" i="1"/>
  <c r="M32" i="1"/>
  <c r="F32" i="1"/>
  <c r="AA17" i="1"/>
  <c r="T17" i="1"/>
  <c r="M17" i="1"/>
  <c r="F17" i="1"/>
  <c r="N9" i="1"/>
  <c r="O9" i="1" s="1"/>
  <c r="N10" i="1"/>
  <c r="O10" i="1" s="1"/>
  <c r="N11" i="1"/>
  <c r="O11" i="1" s="1"/>
  <c r="N12" i="1"/>
  <c r="O12" i="1" s="1"/>
  <c r="N13" i="1"/>
  <c r="O13" i="1" s="1"/>
  <c r="N14" i="1"/>
  <c r="O14" i="1" s="1"/>
  <c r="N8" i="1"/>
  <c r="O8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23" i="1"/>
  <c r="H23" i="1" s="1"/>
  <c r="G13" i="1"/>
  <c r="H13" i="1" s="1"/>
  <c r="G15" i="1"/>
  <c r="H15" i="1" s="1"/>
  <c r="G16" i="1"/>
  <c r="H16" i="1" s="1"/>
  <c r="G9" i="1"/>
  <c r="H9" i="1" s="1"/>
  <c r="G10" i="1"/>
  <c r="H10" i="1" s="1"/>
  <c r="G11" i="1"/>
  <c r="H11" i="1" s="1"/>
  <c r="G12" i="1"/>
  <c r="H12" i="1" s="1"/>
  <c r="G14" i="1"/>
  <c r="H14" i="1" s="1"/>
  <c r="G8" i="1"/>
  <c r="H8" i="1" s="1"/>
  <c r="H32" i="1" l="1"/>
  <c r="F33" i="1" s="1"/>
  <c r="AC17" i="1"/>
  <c r="AA18" i="1" s="1"/>
  <c r="V17" i="1"/>
  <c r="T18" i="1" s="1"/>
  <c r="AC32" i="1"/>
  <c r="AA33" i="1" s="1"/>
  <c r="V32" i="1"/>
  <c r="T33" i="1" s="1"/>
  <c r="O32" i="1"/>
  <c r="M33" i="1" s="1"/>
  <c r="H17" i="1"/>
  <c r="O17" i="1"/>
  <c r="AA19" i="1" l="1"/>
  <c r="T19" i="1"/>
  <c r="M18" i="1"/>
  <c r="M19" i="1"/>
  <c r="T34" i="1"/>
  <c r="F18" i="1"/>
  <c r="F34" i="1"/>
  <c r="F19" i="1"/>
  <c r="M34" i="1"/>
  <c r="AA34" i="1"/>
</calcChain>
</file>

<file path=xl/sharedStrings.xml><?xml version="1.0" encoding="utf-8"?>
<sst xmlns="http://schemas.openxmlformats.org/spreadsheetml/2006/main" count="154" uniqueCount="43">
  <si>
    <t>1. DÖNEM</t>
  </si>
  <si>
    <t>Dersin Adı</t>
  </si>
  <si>
    <t>Harf Notu</t>
  </si>
  <si>
    <t>K</t>
  </si>
  <si>
    <t>HN</t>
  </si>
  <si>
    <t>Dönem Ortalaması</t>
  </si>
  <si>
    <t>Genel Ortalama</t>
  </si>
  <si>
    <t>2. DÖNEM</t>
  </si>
  <si>
    <t>3. DÖNEM</t>
  </si>
  <si>
    <t>4. DÖNEM</t>
  </si>
  <si>
    <t>5. DÖNEM</t>
  </si>
  <si>
    <t>6. DÖNEM</t>
  </si>
  <si>
    <t>7. DÖNEM</t>
  </si>
  <si>
    <t>8. DÖNEM</t>
  </si>
  <si>
    <t>I. SINIF</t>
  </si>
  <si>
    <t>II. SINIF</t>
  </si>
  <si>
    <t>III. SINIF</t>
  </si>
  <si>
    <t>IV. SINIF</t>
  </si>
  <si>
    <t>GÜZ DÖNEMİ</t>
  </si>
  <si>
    <t>BAHAR DÖNEMİ</t>
  </si>
  <si>
    <t>TRANSKRİPT SENARYOSU</t>
  </si>
  <si>
    <t>FF</t>
  </si>
  <si>
    <t>CB</t>
  </si>
  <si>
    <t>CC</t>
  </si>
  <si>
    <t>DC</t>
  </si>
  <si>
    <t>BB</t>
  </si>
  <si>
    <t>BA</t>
  </si>
  <si>
    <t>AA</t>
  </si>
  <si>
    <t>DD</t>
  </si>
  <si>
    <t>M</t>
  </si>
  <si>
    <t>AÇIKLAMALAR</t>
  </si>
  <si>
    <t>Muaf</t>
  </si>
  <si>
    <t>Girilebilecek Harf Karşılıkları</t>
  </si>
  <si>
    <t>Diğer Kısaltmalar</t>
  </si>
  <si>
    <t>Kredi</t>
  </si>
  <si>
    <t>Z</t>
  </si>
  <si>
    <t>Devamsız</t>
  </si>
  <si>
    <t>Her döneme ait dersin adını,</t>
  </si>
  <si>
    <t>kredisini ve harf notunu yazınız</t>
  </si>
  <si>
    <t xml:space="preserve">ortalama otomatik olarak </t>
  </si>
  <si>
    <t>hesaplanacaktır.</t>
  </si>
  <si>
    <t>*</t>
  </si>
  <si>
    <t xml:space="preserve">Dönem ortalaması ve genel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</si>
</sst>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162"/>
      <scheme val="minor"/>
    </font>
    <font>
      <sz val="11"/>
      <color theme="1"/>
      <name val="Myriad Pro Cond"/>
      <family val="2"/>
    </font>
    <font>
      <b/>
      <sz val="11"/>
      <color theme="1"/>
      <name val="Myriad Pro Cond"/>
      <family val="2"/>
    </font>
    <font>
      <sz val="11"/>
      <color rgb="FF640000"/>
      <name val="Myriad Pro Cond"/>
      <family val="2"/>
    </font>
    <font>
      <b/>
      <sz val="11"/>
      <color rgb="FF640000"/>
      <name val="Myriad Pro Cond"/>
      <family val="2"/>
    </font>
    <font>
      <b/>
      <sz val="24"/>
      <color rgb="FF640000"/>
      <name val="Myriad Pro Cond"/>
      <family val="2"/>
    </font>
    <font>
      <sz val="11"/>
      <color theme="0"/>
      <name val="Myriad Pro Cond"/>
      <family val="2"/>
    </font>
    <font>
      <sz val="22"/>
      <color theme="1"/>
      <name val="Myriad Pro Cond"/>
      <family val="2"/>
    </font>
    <font>
      <sz val="10"/>
      <color rgb="FFC00000"/>
      <name val="Myriad Pro Cond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246">
    <xf numFmtId="0" fontId="0" fillId="0" borderId="0" xfId="0"/>
    <xf numFmtId="0" fontId="1" fillId="0" borderId="0" xfId="0" applyFont="1"/>
    <xf numFmtId="0" fontId="2" fillId="2" borderId="0" xfId="0" applyFont="1" applyFill="1" applyBorder="1"/>
    <xf numFmtId="0" fontId="2" fillId="2" borderId="5" xfId="0" applyFont="1" applyFill="1" applyBorder="1"/>
    <xf numFmtId="0" fontId="2" fillId="2" borderId="9" xfId="0" applyFont="1" applyFill="1" applyBorder="1"/>
    <xf numFmtId="0" fontId="2" fillId="2" borderId="12" xfId="0" applyFont="1" applyFill="1" applyBorder="1"/>
    <xf numFmtId="0" fontId="1" fillId="2" borderId="4" xfId="0" applyFont="1" applyFill="1" applyBorder="1"/>
    <xf numFmtId="0" fontId="2" fillId="2" borderId="0" xfId="0" applyFont="1" applyFill="1" applyBorder="1" applyAlignment="1">
      <alignment horizontal="right"/>
    </xf>
    <xf numFmtId="0" fontId="1" fillId="2" borderId="6" xfId="0" applyFont="1" applyFill="1" applyBorder="1"/>
    <xf numFmtId="0" fontId="2" fillId="2" borderId="7" xfId="0" applyFont="1" applyFill="1" applyBorder="1" applyAlignment="1">
      <alignment horizontal="right"/>
    </xf>
    <xf numFmtId="0" fontId="1" fillId="2" borderId="0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0" fontId="2" fillId="3" borderId="9" xfId="0" applyFont="1" applyFill="1" applyBorder="1"/>
    <xf numFmtId="0" fontId="2" fillId="3" borderId="12" xfId="0" applyFont="1" applyFill="1" applyBorder="1"/>
    <xf numFmtId="0" fontId="1" fillId="3" borderId="4" xfId="0" applyFont="1" applyFill="1" applyBorder="1"/>
    <xf numFmtId="0" fontId="2" fillId="3" borderId="0" xfId="0" applyFont="1" applyFill="1" applyBorder="1" applyAlignment="1">
      <alignment horizontal="right"/>
    </xf>
    <xf numFmtId="0" fontId="1" fillId="3" borderId="6" xfId="0" applyFont="1" applyFill="1" applyBorder="1"/>
    <xf numFmtId="0" fontId="2" fillId="3" borderId="7" xfId="0" applyFont="1" applyFill="1" applyBorder="1" applyAlignment="1">
      <alignment horizontal="right"/>
    </xf>
    <xf numFmtId="0" fontId="1" fillId="3" borderId="0" xfId="0" applyFont="1" applyFill="1" applyBorder="1"/>
    <xf numFmtId="0" fontId="2" fillId="4" borderId="0" xfId="0" applyFont="1" applyFill="1" applyBorder="1"/>
    <xf numFmtId="0" fontId="2" fillId="4" borderId="5" xfId="0" applyFont="1" applyFill="1" applyBorder="1"/>
    <xf numFmtId="0" fontId="2" fillId="4" borderId="9" xfId="0" applyFont="1" applyFill="1" applyBorder="1"/>
    <xf numFmtId="0" fontId="2" fillId="4" borderId="12" xfId="0" applyFont="1" applyFill="1" applyBorder="1"/>
    <xf numFmtId="0" fontId="2" fillId="4" borderId="15" xfId="0" applyFont="1" applyFill="1" applyBorder="1"/>
    <xf numFmtId="0" fontId="1" fillId="4" borderId="4" xfId="0" applyFont="1" applyFill="1" applyBorder="1"/>
    <xf numFmtId="0" fontId="2" fillId="4" borderId="0" xfId="0" applyFont="1" applyFill="1" applyBorder="1" applyAlignment="1">
      <alignment horizontal="right"/>
    </xf>
    <xf numFmtId="0" fontId="1" fillId="4" borderId="6" xfId="0" applyFont="1" applyFill="1" applyBorder="1"/>
    <xf numFmtId="0" fontId="2" fillId="4" borderId="7" xfId="0" applyFont="1" applyFill="1" applyBorder="1" applyAlignment="1">
      <alignment horizontal="right"/>
    </xf>
    <xf numFmtId="0" fontId="1" fillId="4" borderId="0" xfId="0" applyFont="1" applyFill="1" applyBorder="1"/>
    <xf numFmtId="0" fontId="2" fillId="5" borderId="0" xfId="0" applyFont="1" applyFill="1" applyBorder="1"/>
    <xf numFmtId="0" fontId="2" fillId="5" borderId="5" xfId="0" applyFont="1" applyFill="1" applyBorder="1"/>
    <xf numFmtId="0" fontId="2" fillId="5" borderId="9" xfId="0" applyFont="1" applyFill="1" applyBorder="1"/>
    <xf numFmtId="0" fontId="2" fillId="5" borderId="12" xfId="0" applyFont="1" applyFill="1" applyBorder="1"/>
    <xf numFmtId="0" fontId="1" fillId="5" borderId="4" xfId="0" applyFont="1" applyFill="1" applyBorder="1"/>
    <xf numFmtId="0" fontId="2" fillId="5" borderId="0" xfId="0" applyFont="1" applyFill="1" applyBorder="1" applyAlignment="1">
      <alignment horizontal="right"/>
    </xf>
    <xf numFmtId="0" fontId="1" fillId="5" borderId="6" xfId="0" applyFont="1" applyFill="1" applyBorder="1"/>
    <xf numFmtId="0" fontId="2" fillId="5" borderId="7" xfId="0" applyFont="1" applyFill="1" applyBorder="1" applyAlignment="1">
      <alignment horizontal="right"/>
    </xf>
    <xf numFmtId="0" fontId="1" fillId="5" borderId="0" xfId="0" applyFont="1" applyFill="1" applyBorder="1"/>
    <xf numFmtId="0" fontId="2" fillId="6" borderId="0" xfId="0" applyFont="1" applyFill="1" applyBorder="1"/>
    <xf numFmtId="0" fontId="2" fillId="6" borderId="5" xfId="0" applyFont="1" applyFill="1" applyBorder="1"/>
    <xf numFmtId="0" fontId="2" fillId="6" borderId="9" xfId="0" applyFont="1" applyFill="1" applyBorder="1"/>
    <xf numFmtId="0" fontId="2" fillId="6" borderId="12" xfId="0" applyFont="1" applyFill="1" applyBorder="1"/>
    <xf numFmtId="0" fontId="1" fillId="6" borderId="4" xfId="0" applyFont="1" applyFill="1" applyBorder="1"/>
    <xf numFmtId="0" fontId="2" fillId="6" borderId="0" xfId="0" applyFont="1" applyFill="1" applyBorder="1" applyAlignment="1">
      <alignment horizontal="right"/>
    </xf>
    <xf numFmtId="0" fontId="1" fillId="6" borderId="6" xfId="0" applyFont="1" applyFill="1" applyBorder="1"/>
    <xf numFmtId="0" fontId="2" fillId="6" borderId="7" xfId="0" applyFont="1" applyFill="1" applyBorder="1" applyAlignment="1">
      <alignment horizontal="right"/>
    </xf>
    <xf numFmtId="0" fontId="1" fillId="6" borderId="0" xfId="0" applyFont="1" applyFill="1" applyBorder="1"/>
    <xf numFmtId="0" fontId="1" fillId="7" borderId="0" xfId="0" applyFont="1" applyFill="1" applyBorder="1"/>
    <xf numFmtId="0" fontId="1" fillId="7" borderId="7" xfId="0" applyFont="1" applyFill="1" applyBorder="1"/>
    <xf numFmtId="0" fontId="1" fillId="7" borderId="3" xfId="0" applyFont="1" applyFill="1" applyBorder="1"/>
    <xf numFmtId="0" fontId="1" fillId="7" borderId="5" xfId="0" applyFont="1" applyFill="1" applyBorder="1"/>
    <xf numFmtId="0" fontId="1" fillId="7" borderId="8" xfId="0" applyFont="1" applyFill="1" applyBorder="1"/>
    <xf numFmtId="0" fontId="1" fillId="7" borderId="6" xfId="0" applyFont="1" applyFill="1" applyBorder="1"/>
    <xf numFmtId="0" fontId="3" fillId="7" borderId="1" xfId="0" applyFont="1" applyFill="1" applyBorder="1"/>
    <xf numFmtId="0" fontId="3" fillId="7" borderId="2" xfId="0" applyFont="1" applyFill="1" applyBorder="1"/>
    <xf numFmtId="0" fontId="3" fillId="7" borderId="4" xfId="0" applyFont="1" applyFill="1" applyBorder="1"/>
    <xf numFmtId="0" fontId="2" fillId="4" borderId="4" xfId="0" applyFont="1" applyFill="1" applyBorder="1"/>
    <xf numFmtId="0" fontId="1" fillId="4" borderId="5" xfId="0" applyFont="1" applyFill="1" applyBorder="1"/>
    <xf numFmtId="0" fontId="2" fillId="2" borderId="4" xfId="0" applyFont="1" applyFill="1" applyBorder="1"/>
    <xf numFmtId="0" fontId="1" fillId="2" borderId="5" xfId="0" applyFont="1" applyFill="1" applyBorder="1"/>
    <xf numFmtId="0" fontId="2" fillId="6" borderId="4" xfId="0" applyFont="1" applyFill="1" applyBorder="1"/>
    <xf numFmtId="0" fontId="1" fillId="6" borderId="5" xfId="0" applyFont="1" applyFill="1" applyBorder="1"/>
    <xf numFmtId="0" fontId="2" fillId="0" borderId="0" xfId="0" applyFont="1" applyAlignment="1"/>
    <xf numFmtId="0" fontId="2" fillId="3" borderId="4" xfId="0" applyFont="1" applyFill="1" applyBorder="1"/>
    <xf numFmtId="0" fontId="1" fillId="3" borderId="5" xfId="0" applyFont="1" applyFill="1" applyBorder="1"/>
    <xf numFmtId="0" fontId="2" fillId="8" borderId="0" xfId="0" applyFont="1" applyFill="1" applyBorder="1"/>
    <xf numFmtId="0" fontId="2" fillId="8" borderId="5" xfId="0" applyFont="1" applyFill="1" applyBorder="1"/>
    <xf numFmtId="0" fontId="2" fillId="8" borderId="9" xfId="0" applyFont="1" applyFill="1" applyBorder="1"/>
    <xf numFmtId="0" fontId="2" fillId="8" borderId="12" xfId="0" applyFont="1" applyFill="1" applyBorder="1"/>
    <xf numFmtId="0" fontId="2" fillId="8" borderId="15" xfId="0" applyFont="1" applyFill="1" applyBorder="1"/>
    <xf numFmtId="0" fontId="2" fillId="8" borderId="4" xfId="0" applyFont="1" applyFill="1" applyBorder="1"/>
    <xf numFmtId="0" fontId="1" fillId="8" borderId="0" xfId="0" applyFont="1" applyFill="1" applyBorder="1"/>
    <xf numFmtId="0" fontId="1" fillId="8" borderId="5" xfId="0" applyFont="1" applyFill="1" applyBorder="1"/>
    <xf numFmtId="0" fontId="1" fillId="8" borderId="4" xfId="0" applyFont="1" applyFill="1" applyBorder="1"/>
    <xf numFmtId="0" fontId="2" fillId="8" borderId="0" xfId="0" applyFont="1" applyFill="1" applyBorder="1" applyAlignment="1">
      <alignment horizontal="right"/>
    </xf>
    <xf numFmtId="0" fontId="1" fillId="8" borderId="6" xfId="0" applyFont="1" applyFill="1" applyBorder="1"/>
    <xf numFmtId="0" fontId="2" fillId="8" borderId="7" xfId="0" applyFont="1" applyFill="1" applyBorder="1" applyAlignment="1">
      <alignment horizontal="right"/>
    </xf>
    <xf numFmtId="0" fontId="2" fillId="9" borderId="0" xfId="0" applyFont="1" applyFill="1" applyBorder="1"/>
    <xf numFmtId="0" fontId="2" fillId="9" borderId="5" xfId="0" applyFont="1" applyFill="1" applyBorder="1"/>
    <xf numFmtId="0" fontId="2" fillId="9" borderId="9" xfId="0" applyFont="1" applyFill="1" applyBorder="1"/>
    <xf numFmtId="0" fontId="2" fillId="9" borderId="12" xfId="0" applyFont="1" applyFill="1" applyBorder="1"/>
    <xf numFmtId="0" fontId="2" fillId="9" borderId="4" xfId="0" applyFont="1" applyFill="1" applyBorder="1"/>
    <xf numFmtId="0" fontId="1" fillId="9" borderId="0" xfId="0" applyFont="1" applyFill="1" applyBorder="1"/>
    <xf numFmtId="0" fontId="1" fillId="9" borderId="5" xfId="0" applyFont="1" applyFill="1" applyBorder="1"/>
    <xf numFmtId="0" fontId="1" fillId="9" borderId="4" xfId="0" applyFont="1" applyFill="1" applyBorder="1"/>
    <xf numFmtId="0" fontId="2" fillId="9" borderId="0" xfId="0" applyFont="1" applyFill="1" applyBorder="1" applyAlignment="1">
      <alignment horizontal="right"/>
    </xf>
    <xf numFmtId="0" fontId="1" fillId="9" borderId="6" xfId="0" applyFont="1" applyFill="1" applyBorder="1"/>
    <xf numFmtId="0" fontId="2" fillId="9" borderId="7" xfId="0" applyFont="1" applyFill="1" applyBorder="1" applyAlignment="1">
      <alignment horizontal="right"/>
    </xf>
    <xf numFmtId="0" fontId="2" fillId="10" borderId="0" xfId="0" applyFont="1" applyFill="1" applyBorder="1"/>
    <xf numFmtId="0" fontId="2" fillId="10" borderId="5" xfId="0" applyFont="1" applyFill="1" applyBorder="1"/>
    <xf numFmtId="0" fontId="2" fillId="10" borderId="9" xfId="0" applyFont="1" applyFill="1" applyBorder="1"/>
    <xf numFmtId="0" fontId="2" fillId="10" borderId="12" xfId="0" applyFont="1" applyFill="1" applyBorder="1"/>
    <xf numFmtId="0" fontId="2" fillId="10" borderId="4" xfId="0" applyFont="1" applyFill="1" applyBorder="1"/>
    <xf numFmtId="0" fontId="1" fillId="10" borderId="0" xfId="0" applyFont="1" applyFill="1" applyBorder="1"/>
    <xf numFmtId="0" fontId="1" fillId="10" borderId="5" xfId="0" applyFont="1" applyFill="1" applyBorder="1"/>
    <xf numFmtId="0" fontId="1" fillId="10" borderId="4" xfId="0" applyFont="1" applyFill="1" applyBorder="1"/>
    <xf numFmtId="0" fontId="2" fillId="10" borderId="0" xfId="0" applyFont="1" applyFill="1" applyBorder="1" applyAlignment="1">
      <alignment horizontal="right"/>
    </xf>
    <xf numFmtId="0" fontId="1" fillId="10" borderId="6" xfId="0" applyFont="1" applyFill="1" applyBorder="1"/>
    <xf numFmtId="0" fontId="2" fillId="10" borderId="7" xfId="0" applyFont="1" applyFill="1" applyBorder="1" applyAlignment="1">
      <alignment horizontal="right"/>
    </xf>
    <xf numFmtId="0" fontId="2" fillId="5" borderId="4" xfId="0" applyFont="1" applyFill="1" applyBorder="1"/>
    <xf numFmtId="0" fontId="1" fillId="5" borderId="5" xfId="0" applyFont="1" applyFill="1" applyBorder="1"/>
    <xf numFmtId="0" fontId="1" fillId="4" borderId="10" xfId="0" applyFont="1" applyFill="1" applyBorder="1" applyProtection="1">
      <protection locked="0"/>
    </xf>
    <xf numFmtId="0" fontId="1" fillId="4" borderId="20" xfId="0" applyFont="1" applyFill="1" applyBorder="1" applyProtection="1">
      <protection locked="0"/>
    </xf>
    <xf numFmtId="0" fontId="1" fillId="4" borderId="11" xfId="0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6" xfId="0" applyFont="1" applyFill="1" applyBorder="1" applyProtection="1">
      <protection locked="0"/>
    </xf>
    <xf numFmtId="0" fontId="1" fillId="4" borderId="17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2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1" fillId="3" borderId="21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22" xfId="0" applyFont="1" applyFill="1" applyBorder="1" applyProtection="1">
      <protection locked="0"/>
    </xf>
    <xf numFmtId="0" fontId="1" fillId="3" borderId="17" xfId="0" applyFont="1" applyFill="1" applyBorder="1" applyProtection="1">
      <protection locked="0"/>
    </xf>
    <xf numFmtId="0" fontId="1" fillId="6" borderId="10" xfId="0" applyFont="1" applyFill="1" applyBorder="1" applyProtection="1">
      <protection locked="0"/>
    </xf>
    <xf numFmtId="0" fontId="1" fillId="6" borderId="20" xfId="0" applyFont="1" applyFill="1" applyBorder="1" applyProtection="1">
      <protection locked="0"/>
    </xf>
    <xf numFmtId="0" fontId="1" fillId="6" borderId="11" xfId="0" applyFont="1" applyFill="1" applyBorder="1" applyProtection="1">
      <protection locked="0"/>
    </xf>
    <xf numFmtId="0" fontId="1" fillId="6" borderId="13" xfId="0" applyFont="1" applyFill="1" applyBorder="1" applyProtection="1">
      <protection locked="0"/>
    </xf>
    <xf numFmtId="0" fontId="1" fillId="6" borderId="21" xfId="0" applyFont="1" applyFill="1" applyBorder="1" applyProtection="1">
      <protection locked="0"/>
    </xf>
    <xf numFmtId="0" fontId="1" fillId="6" borderId="14" xfId="0" applyFont="1" applyFill="1" applyBorder="1" applyProtection="1">
      <protection locked="0"/>
    </xf>
    <xf numFmtId="0" fontId="1" fillId="6" borderId="16" xfId="0" applyFont="1" applyFill="1" applyBorder="1" applyProtection="1">
      <protection locked="0"/>
    </xf>
    <xf numFmtId="0" fontId="1" fillId="6" borderId="22" xfId="0" applyFont="1" applyFill="1" applyBorder="1" applyProtection="1">
      <protection locked="0"/>
    </xf>
    <xf numFmtId="0" fontId="1" fillId="6" borderId="17" xfId="0" applyFont="1" applyFill="1" applyBorder="1" applyProtection="1">
      <protection locked="0"/>
    </xf>
    <xf numFmtId="0" fontId="1" fillId="9" borderId="10" xfId="0" applyFont="1" applyFill="1" applyBorder="1" applyProtection="1">
      <protection locked="0"/>
    </xf>
    <xf numFmtId="0" fontId="1" fillId="9" borderId="20" xfId="0" applyFont="1" applyFill="1" applyBorder="1" applyProtection="1">
      <protection locked="0"/>
    </xf>
    <xf numFmtId="0" fontId="1" fillId="9" borderId="11" xfId="0" applyFont="1" applyFill="1" applyBorder="1" applyProtection="1">
      <protection locked="0"/>
    </xf>
    <xf numFmtId="0" fontId="1" fillId="9" borderId="13" xfId="0" applyFont="1" applyFill="1" applyBorder="1" applyProtection="1">
      <protection locked="0"/>
    </xf>
    <xf numFmtId="0" fontId="1" fillId="9" borderId="21" xfId="0" applyFont="1" applyFill="1" applyBorder="1" applyProtection="1">
      <protection locked="0"/>
    </xf>
    <xf numFmtId="0" fontId="1" fillId="9" borderId="14" xfId="0" applyFont="1" applyFill="1" applyBorder="1" applyProtection="1">
      <protection locked="0"/>
    </xf>
    <xf numFmtId="0" fontId="1" fillId="8" borderId="10" xfId="0" applyFont="1" applyFill="1" applyBorder="1" applyProtection="1">
      <protection locked="0"/>
    </xf>
    <xf numFmtId="0" fontId="1" fillId="8" borderId="20" xfId="0" applyFont="1" applyFill="1" applyBorder="1" applyProtection="1">
      <protection locked="0"/>
    </xf>
    <xf numFmtId="0" fontId="1" fillId="8" borderId="11" xfId="0" applyFont="1" applyFill="1" applyBorder="1" applyProtection="1">
      <protection locked="0"/>
    </xf>
    <xf numFmtId="0" fontId="1" fillId="8" borderId="13" xfId="0" applyFont="1" applyFill="1" applyBorder="1" applyProtection="1">
      <protection locked="0"/>
    </xf>
    <xf numFmtId="0" fontId="1" fillId="8" borderId="14" xfId="0" applyFont="1" applyFill="1" applyBorder="1" applyProtection="1">
      <protection locked="0"/>
    </xf>
    <xf numFmtId="0" fontId="1" fillId="8" borderId="16" xfId="0" applyFont="1" applyFill="1" applyBorder="1" applyProtection="1">
      <protection locked="0"/>
    </xf>
    <xf numFmtId="0" fontId="1" fillId="8" borderId="17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10" borderId="10" xfId="0" applyFont="1" applyFill="1" applyBorder="1" applyProtection="1">
      <protection locked="0"/>
    </xf>
    <xf numFmtId="0" fontId="1" fillId="10" borderId="20" xfId="0" applyFont="1" applyFill="1" applyBorder="1" applyProtection="1">
      <protection locked="0"/>
    </xf>
    <xf numFmtId="0" fontId="1" fillId="10" borderId="11" xfId="0" applyFont="1" applyFill="1" applyBorder="1" applyProtection="1">
      <protection locked="0"/>
    </xf>
    <xf numFmtId="0" fontId="1" fillId="10" borderId="13" xfId="0" applyFont="1" applyFill="1" applyBorder="1" applyProtection="1">
      <protection locked="0"/>
    </xf>
    <xf numFmtId="0" fontId="1" fillId="10" borderId="21" xfId="0" applyFont="1" applyFill="1" applyBorder="1" applyProtection="1">
      <protection locked="0"/>
    </xf>
    <xf numFmtId="0" fontId="1" fillId="10" borderId="14" xfId="0" applyFont="1" applyFill="1" applyBorder="1" applyProtection="1">
      <protection locked="0"/>
    </xf>
    <xf numFmtId="0" fontId="1" fillId="5" borderId="10" xfId="0" applyFont="1" applyFill="1" applyBorder="1" applyProtection="1">
      <protection locked="0"/>
    </xf>
    <xf numFmtId="0" fontId="1" fillId="5" borderId="20" xfId="0" applyFont="1" applyFill="1" applyBorder="1" applyProtection="1">
      <protection locked="0"/>
    </xf>
    <xf numFmtId="0" fontId="1" fillId="5" borderId="11" xfId="0" applyFont="1" applyFill="1" applyBorder="1" applyProtection="1">
      <protection locked="0"/>
    </xf>
    <xf numFmtId="0" fontId="1" fillId="5" borderId="13" xfId="0" applyFont="1" applyFill="1" applyBorder="1" applyProtection="1">
      <protection locked="0"/>
    </xf>
    <xf numFmtId="0" fontId="1" fillId="5" borderId="21" xfId="0" applyFont="1" applyFill="1" applyBorder="1" applyProtection="1">
      <protection locked="0"/>
    </xf>
    <xf numFmtId="0" fontId="1" fillId="5" borderId="14" xfId="0" applyFont="1" applyFill="1" applyBorder="1" applyProtection="1">
      <protection locked="0"/>
    </xf>
    <xf numFmtId="0" fontId="5" fillId="7" borderId="7" xfId="0" applyFont="1" applyFill="1" applyBorder="1" applyAlignment="1">
      <alignment horizontal="center"/>
    </xf>
    <xf numFmtId="0" fontId="6" fillId="0" borderId="0" xfId="0" applyFont="1"/>
    <xf numFmtId="0" fontId="4" fillId="7" borderId="19" xfId="0" applyFont="1" applyFill="1" applyBorder="1" applyAlignment="1">
      <alignment horizontal="center" vertical="center" textRotation="90"/>
    </xf>
    <xf numFmtId="0" fontId="5" fillId="7" borderId="1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2" fontId="2" fillId="10" borderId="7" xfId="0" applyNumberFormat="1" applyFont="1" applyFill="1" applyBorder="1" applyAlignment="1">
      <alignment horizontal="center"/>
    </xf>
    <xf numFmtId="2" fontId="2" fillId="10" borderId="8" xfId="0" applyNumberFormat="1" applyFont="1" applyFill="1" applyBorder="1" applyAlignment="1">
      <alignment horizontal="center"/>
    </xf>
    <xf numFmtId="2" fontId="2" fillId="5" borderId="7" xfId="0" applyNumberFormat="1" applyFont="1" applyFill="1" applyBorder="1" applyAlignment="1">
      <alignment horizontal="center"/>
    </xf>
    <xf numFmtId="2" fontId="2" fillId="5" borderId="8" xfId="0" applyNumberFormat="1" applyFont="1" applyFill="1" applyBorder="1" applyAlignment="1">
      <alignment horizontal="center"/>
    </xf>
    <xf numFmtId="0" fontId="4" fillId="7" borderId="18" xfId="0" applyFont="1" applyFill="1" applyBorder="1" applyAlignment="1">
      <alignment horizontal="center"/>
    </xf>
    <xf numFmtId="2" fontId="2" fillId="9" borderId="7" xfId="0" applyNumberFormat="1" applyFont="1" applyFill="1" applyBorder="1" applyAlignment="1">
      <alignment horizontal="center"/>
    </xf>
    <xf numFmtId="2" fontId="2" fillId="9" borderId="8" xfId="0" applyNumberFormat="1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10" borderId="4" xfId="0" applyFont="1" applyFill="1" applyBorder="1" applyAlignment="1">
      <alignment horizontal="center"/>
    </xf>
    <xf numFmtId="0" fontId="2" fillId="10" borderId="0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2" fontId="2" fillId="10" borderId="0" xfId="0" applyNumberFormat="1" applyFont="1" applyFill="1" applyBorder="1" applyAlignment="1">
      <alignment horizontal="center"/>
    </xf>
    <xf numFmtId="2" fontId="2" fillId="10" borderId="5" xfId="0" applyNumberFormat="1" applyFont="1" applyFill="1" applyBorder="1" applyAlignment="1">
      <alignment horizontal="center"/>
    </xf>
    <xf numFmtId="2" fontId="2" fillId="5" borderId="0" xfId="0" applyNumberFormat="1" applyFont="1" applyFill="1" applyBorder="1" applyAlignment="1">
      <alignment horizontal="center"/>
    </xf>
    <xf numFmtId="2" fontId="2" fillId="5" borderId="5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2" fontId="2" fillId="6" borderId="0" xfId="0" applyNumberFormat="1" applyFont="1" applyFill="1" applyBorder="1" applyAlignment="1">
      <alignment horizontal="center"/>
    </xf>
    <xf numFmtId="2" fontId="2" fillId="6" borderId="5" xfId="0" applyNumberFormat="1" applyFont="1" applyFill="1" applyBorder="1" applyAlignment="1">
      <alignment horizontal="center"/>
    </xf>
    <xf numFmtId="2" fontId="2" fillId="9" borderId="0" xfId="0" applyNumberFormat="1" applyFont="1" applyFill="1" applyBorder="1" applyAlignment="1">
      <alignment horizontal="center"/>
    </xf>
    <xf numFmtId="2" fontId="2" fillId="9" borderId="5" xfId="0" applyNumberFormat="1" applyFont="1" applyFill="1" applyBorder="1" applyAlignment="1">
      <alignment horizontal="center"/>
    </xf>
    <xf numFmtId="2" fontId="2" fillId="6" borderId="7" xfId="0" applyNumberFormat="1" applyFont="1" applyFill="1" applyBorder="1" applyAlignment="1">
      <alignment horizontal="center"/>
    </xf>
    <xf numFmtId="2" fontId="2" fillId="6" borderId="8" xfId="0" applyNumberFormat="1" applyFont="1" applyFill="1" applyBorder="1" applyAlignment="1">
      <alignment horizontal="center"/>
    </xf>
    <xf numFmtId="2" fontId="2" fillId="8" borderId="0" xfId="0" applyNumberFormat="1" applyFont="1" applyFill="1" applyBorder="1" applyAlignment="1">
      <alignment horizontal="center"/>
    </xf>
    <xf numFmtId="2" fontId="2" fillId="8" borderId="5" xfId="0" applyNumberFormat="1" applyFont="1" applyFill="1" applyBorder="1" applyAlignment="1">
      <alignment horizontal="center"/>
    </xf>
    <xf numFmtId="2" fontId="2" fillId="8" borderId="7" xfId="0" applyNumberFormat="1" applyFont="1" applyFill="1" applyBorder="1" applyAlignment="1">
      <alignment horizontal="center"/>
    </xf>
    <xf numFmtId="2" fontId="2" fillId="8" borderId="8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2" fontId="2" fillId="4" borderId="0" xfId="0" applyNumberFormat="1" applyFont="1" applyFill="1" applyBorder="1" applyAlignment="1">
      <alignment horizontal="center"/>
    </xf>
    <xf numFmtId="2" fontId="2" fillId="4" borderId="5" xfId="0" applyNumberFormat="1" applyFont="1" applyFill="1" applyBorder="1" applyAlignment="1">
      <alignment horizontal="center"/>
    </xf>
    <xf numFmtId="2" fontId="2" fillId="4" borderId="7" xfId="0" applyNumberFormat="1" applyFont="1" applyFill="1" applyBorder="1" applyAlignment="1">
      <alignment horizontal="center"/>
    </xf>
    <xf numFmtId="2" fontId="2" fillId="4" borderId="8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2" fontId="2" fillId="3" borderId="0" xfId="0" applyNumberFormat="1" applyFont="1" applyFill="1" applyBorder="1" applyAlignment="1">
      <alignment horizontal="center"/>
    </xf>
    <xf numFmtId="2" fontId="2" fillId="3" borderId="5" xfId="0" applyNumberFormat="1" applyFont="1" applyFill="1" applyBorder="1" applyAlignment="1">
      <alignment horizontal="center"/>
    </xf>
    <xf numFmtId="2" fontId="2" fillId="3" borderId="7" xfId="0" applyNumberFormat="1" applyFont="1" applyFill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4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08"/>
  <sheetViews>
    <sheetView showGridLines="0" tabSelected="1" workbookViewId="0">
      <selection activeCell="E8" sqref="E8"/>
    </sheetView>
  </sheetViews>
  <sheetFormatPr defaultColWidth="0" defaultRowHeight="14.25" zeroHeight="1"/>
  <cols>
    <col min="1" max="2" width="9.140625" style="1" customWidth="1"/>
    <col min="3" max="3" width="3.7109375" style="1" bestFit="1" customWidth="1"/>
    <col min="4" max="4" width="4.7109375" style="1" customWidth="1"/>
    <col min="5" max="5" width="20" style="1" customWidth="1"/>
    <col min="6" max="6" width="2.7109375" style="1" bestFit="1" customWidth="1"/>
    <col min="7" max="8" width="4.5703125" style="1" hidden="1" customWidth="1"/>
    <col min="9" max="9" width="9.42578125" style="1" customWidth="1"/>
    <col min="10" max="10" width="3" style="1" customWidth="1"/>
    <col min="11" max="11" width="2" style="1" bestFit="1" customWidth="1"/>
    <col min="12" max="12" width="19.28515625" style="1" bestFit="1" customWidth="1"/>
    <col min="13" max="13" width="2.7109375" style="1" bestFit="1" customWidth="1"/>
    <col min="14" max="15" width="4.5703125" style="1" hidden="1" customWidth="1"/>
    <col min="16" max="16" width="6.85546875" style="1" customWidth="1"/>
    <col min="17" max="17" width="3" style="1" customWidth="1"/>
    <col min="18" max="18" width="2" style="1" bestFit="1" customWidth="1"/>
    <col min="19" max="19" width="20" style="1" bestFit="1" customWidth="1"/>
    <col min="20" max="20" width="2.7109375" style="1" bestFit="1" customWidth="1"/>
    <col min="21" max="21" width="2.140625" style="1" hidden="1" customWidth="1"/>
    <col min="22" max="22" width="2.7109375" style="1" hidden="1" customWidth="1"/>
    <col min="23" max="23" width="3.7109375" style="1" bestFit="1" customWidth="1"/>
    <col min="24" max="24" width="3" style="1" customWidth="1"/>
    <col min="25" max="25" width="2" style="1" bestFit="1" customWidth="1"/>
    <col min="26" max="26" width="18.5703125" style="1" bestFit="1" customWidth="1"/>
    <col min="27" max="27" width="2.7109375" style="1" bestFit="1" customWidth="1"/>
    <col min="28" max="28" width="2.7109375" style="1" hidden="1" customWidth="1"/>
    <col min="29" max="29" width="2.140625" style="1" hidden="1" customWidth="1"/>
    <col min="30" max="30" width="5" style="1" customWidth="1"/>
    <col min="31" max="31" width="2.85546875" style="1" customWidth="1"/>
    <col min="32" max="32" width="3" style="1" customWidth="1"/>
    <col min="33" max="33" width="3.140625" style="1" customWidth="1"/>
    <col min="34" max="34" width="9.140625" style="1" customWidth="1"/>
    <col min="35" max="35" width="19.42578125" style="1" customWidth="1"/>
    <col min="36" max="36" width="8.7109375" style="1" hidden="1"/>
    <col min="37" max="16384" width="9.140625" style="1" hidden="1"/>
  </cols>
  <sheetData>
    <row r="1" spans="3:36" ht="4.5" customHeight="1" thickBot="1"/>
    <row r="2" spans="3:36" ht="15" customHeight="1">
      <c r="C2" s="161" t="s">
        <v>20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3"/>
    </row>
    <row r="3" spans="3:36" ht="12.75" customHeight="1" thickBot="1">
      <c r="C3" s="164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6"/>
    </row>
    <row r="4" spans="3:36" ht="12.75" customHeight="1" thickBot="1">
      <c r="C4" s="241"/>
      <c r="D4" s="158"/>
      <c r="E4" s="158"/>
      <c r="F4" s="158"/>
      <c r="G4" s="158"/>
      <c r="H4" s="158"/>
      <c r="I4" s="158"/>
      <c r="J4" s="242"/>
      <c r="K4" s="158"/>
      <c r="L4" s="158"/>
      <c r="M4" s="158"/>
      <c r="N4" s="158"/>
      <c r="O4" s="158"/>
      <c r="P4" s="158"/>
      <c r="Q4" s="242"/>
      <c r="R4" s="158"/>
      <c r="S4" s="158"/>
      <c r="T4" s="158"/>
      <c r="U4" s="158"/>
      <c r="V4" s="158"/>
      <c r="W4" s="158"/>
      <c r="X4" s="242"/>
      <c r="Y4" s="158"/>
      <c r="Z4" s="158"/>
      <c r="AA4" s="158"/>
      <c r="AB4" s="158"/>
      <c r="AC4" s="158"/>
      <c r="AD4" s="158"/>
      <c r="AE4" s="243"/>
    </row>
    <row r="5" spans="3:36" ht="15.75" thickBot="1">
      <c r="C5" s="54"/>
      <c r="D5" s="172" t="s">
        <v>14</v>
      </c>
      <c r="E5" s="172"/>
      <c r="F5" s="172"/>
      <c r="G5" s="172"/>
      <c r="H5" s="172"/>
      <c r="I5" s="172"/>
      <c r="J5" s="55"/>
      <c r="K5" s="172" t="s">
        <v>15</v>
      </c>
      <c r="L5" s="172"/>
      <c r="M5" s="172"/>
      <c r="N5" s="172"/>
      <c r="O5" s="172"/>
      <c r="P5" s="172"/>
      <c r="Q5" s="55"/>
      <c r="R5" s="172" t="s">
        <v>16</v>
      </c>
      <c r="S5" s="172"/>
      <c r="T5" s="172"/>
      <c r="U5" s="172"/>
      <c r="V5" s="172"/>
      <c r="W5" s="172"/>
      <c r="X5" s="55"/>
      <c r="Y5" s="172" t="s">
        <v>17</v>
      </c>
      <c r="Z5" s="172"/>
      <c r="AA5" s="172"/>
      <c r="AB5" s="172"/>
      <c r="AC5" s="172"/>
      <c r="AD5" s="172"/>
      <c r="AE5" s="50"/>
    </row>
    <row r="6" spans="3:36" ht="15">
      <c r="C6" s="160" t="s">
        <v>18</v>
      </c>
      <c r="D6" s="227" t="s">
        <v>0</v>
      </c>
      <c r="E6" s="228"/>
      <c r="F6" s="228"/>
      <c r="G6" s="228"/>
      <c r="H6" s="228"/>
      <c r="I6" s="229"/>
      <c r="J6" s="48"/>
      <c r="K6" s="230" t="s">
        <v>8</v>
      </c>
      <c r="L6" s="231"/>
      <c r="M6" s="231"/>
      <c r="N6" s="231"/>
      <c r="O6" s="231"/>
      <c r="P6" s="232"/>
      <c r="Q6" s="48"/>
      <c r="R6" s="189" t="s">
        <v>10</v>
      </c>
      <c r="S6" s="190"/>
      <c r="T6" s="190"/>
      <c r="U6" s="190"/>
      <c r="V6" s="190"/>
      <c r="W6" s="191"/>
      <c r="X6" s="48"/>
      <c r="Y6" s="192" t="s">
        <v>12</v>
      </c>
      <c r="Z6" s="193"/>
      <c r="AA6" s="193"/>
      <c r="AB6" s="193"/>
      <c r="AC6" s="193"/>
      <c r="AD6" s="194"/>
      <c r="AE6" s="51"/>
    </row>
    <row r="7" spans="3:36" ht="15">
      <c r="C7" s="160"/>
      <c r="D7" s="237" t="s">
        <v>1</v>
      </c>
      <c r="E7" s="238"/>
      <c r="F7" s="20" t="s">
        <v>3</v>
      </c>
      <c r="G7" s="20"/>
      <c r="H7" s="20"/>
      <c r="I7" s="21" t="s">
        <v>4</v>
      </c>
      <c r="J7" s="48"/>
      <c r="K7" s="239" t="s">
        <v>1</v>
      </c>
      <c r="L7" s="240"/>
      <c r="M7" s="11" t="s">
        <v>3</v>
      </c>
      <c r="N7" s="11"/>
      <c r="O7" s="11"/>
      <c r="P7" s="12" t="s">
        <v>4</v>
      </c>
      <c r="Q7" s="48"/>
      <c r="R7" s="195" t="s">
        <v>1</v>
      </c>
      <c r="S7" s="196"/>
      <c r="T7" s="39" t="s">
        <v>3</v>
      </c>
      <c r="U7" s="39"/>
      <c r="V7" s="39"/>
      <c r="W7" s="40" t="s">
        <v>4</v>
      </c>
      <c r="X7" s="48"/>
      <c r="Y7" s="197" t="s">
        <v>1</v>
      </c>
      <c r="Z7" s="198"/>
      <c r="AA7" s="78" t="s">
        <v>3</v>
      </c>
      <c r="AB7" s="78"/>
      <c r="AC7" s="78"/>
      <c r="AD7" s="79" t="s">
        <v>4</v>
      </c>
      <c r="AE7" s="51"/>
      <c r="AJ7" s="63"/>
    </row>
    <row r="8" spans="3:36" ht="15">
      <c r="C8" s="160"/>
      <c r="D8" s="22">
        <v>1</v>
      </c>
      <c r="E8" s="102"/>
      <c r="F8" s="102"/>
      <c r="G8" s="103">
        <f>LOOKUP(I8,{"AA","BA","BB","CB","CC","D","DC","DD","E","FD","FF","M","S","Y"},{4,3.5,3,2.5,2,0,1.5,1,0,0.5,0,0,0,0})</f>
        <v>2</v>
      </c>
      <c r="H8" s="103">
        <f>G8*F8</f>
        <v>0</v>
      </c>
      <c r="I8" s="104" t="s">
        <v>23</v>
      </c>
      <c r="J8" s="48"/>
      <c r="K8" s="13">
        <v>1</v>
      </c>
      <c r="L8" s="109"/>
      <c r="M8" s="109"/>
      <c r="N8" s="110">
        <f>LOOKUP(P8,{"AA","BA","BB","CB","CC","D","DC","DD","E","FD","FF","M","S","Y"},{4,3.5,3,2.5,2,0,1.5,1,0,0.5,0,0,0,0})</f>
        <v>2</v>
      </c>
      <c r="O8" s="110">
        <f>N8*M8</f>
        <v>0</v>
      </c>
      <c r="P8" s="111" t="s">
        <v>23</v>
      </c>
      <c r="Q8" s="48"/>
      <c r="R8" s="41">
        <v>1</v>
      </c>
      <c r="S8" s="118"/>
      <c r="T8" s="118"/>
      <c r="U8" s="119">
        <f>LOOKUP(W8,{"AA","BA","BB","CB","CC","D","DC","DD","E","FD","FF","M","S","Y"},{4,3.5,3,2.5,2,0,1.5,1,0,0.5,0,0,0,0})</f>
        <v>4</v>
      </c>
      <c r="V8" s="119">
        <f t="shared" ref="V8:V16" si="0">U8*T8</f>
        <v>0</v>
      </c>
      <c r="W8" s="120" t="s">
        <v>27</v>
      </c>
      <c r="X8" s="48"/>
      <c r="Y8" s="80">
        <v>1</v>
      </c>
      <c r="Z8" s="127"/>
      <c r="AA8" s="127"/>
      <c r="AB8" s="128">
        <f>LOOKUP(AD8,{"AA","BA","BB","CB","CC","D","DC","DD","E","FD","FF","M","S","Y"},{4,3.5,3,2.5,2,0,1.5,1,0,0.5,0,0,0,0})</f>
        <v>4</v>
      </c>
      <c r="AC8" s="128">
        <f t="shared" ref="AC8:AC16" si="1">AB8*AA8</f>
        <v>0</v>
      </c>
      <c r="AD8" s="129" t="s">
        <v>27</v>
      </c>
      <c r="AE8" s="51"/>
      <c r="AJ8" s="63"/>
    </row>
    <row r="9" spans="3:36" ht="15">
      <c r="C9" s="160"/>
      <c r="D9" s="22">
        <v>2</v>
      </c>
      <c r="E9" s="102"/>
      <c r="F9" s="102"/>
      <c r="G9" s="103">
        <f>LOOKUP(I9,{"AA","BA","BB","CB","CC","D","DC","DD","E","FD","FF","M","S","Y"},{4,3.5,3,2.5,2,0,1.5,1,0,0.5,0,0,0,0})</f>
        <v>2</v>
      </c>
      <c r="H9" s="103">
        <f t="shared" ref="H9:H16" si="2">G9*F9</f>
        <v>0</v>
      </c>
      <c r="I9" s="104" t="s">
        <v>23</v>
      </c>
      <c r="J9" s="48"/>
      <c r="K9" s="13">
        <v>2</v>
      </c>
      <c r="L9" s="109"/>
      <c r="M9" s="109"/>
      <c r="N9" s="110">
        <f>LOOKUP(P9,{"AA","BA","BB","CB","CC","D","DC","DD","E","FD","FF","M","S","Y"},{4,3.5,3,2.5,2,0,1.5,1,0,0.5,0,0,0,0})</f>
        <v>4</v>
      </c>
      <c r="O9" s="110">
        <f t="shared" ref="O9:O16" si="3">N9*M9</f>
        <v>0</v>
      </c>
      <c r="P9" s="111" t="s">
        <v>27</v>
      </c>
      <c r="Q9" s="48"/>
      <c r="R9" s="41">
        <v>2</v>
      </c>
      <c r="S9" s="118"/>
      <c r="T9" s="118"/>
      <c r="U9" s="119">
        <f>LOOKUP(W9,{"AA","BA","BB","CB","CC","D","DC","DD","E","FD","FF","M","S","Y"},{4,3.5,3,2.5,2,0,1.5,1,0,0.5,0,0,0,0})</f>
        <v>4</v>
      </c>
      <c r="V9" s="119">
        <f t="shared" si="0"/>
        <v>0</v>
      </c>
      <c r="W9" s="120" t="s">
        <v>27</v>
      </c>
      <c r="X9" s="48"/>
      <c r="Y9" s="80">
        <v>2</v>
      </c>
      <c r="Z9" s="127"/>
      <c r="AA9" s="127"/>
      <c r="AB9" s="128">
        <f>LOOKUP(AD9,{"AA","BA","BB","CB","CC","D","DC","DD","E","FD","FF","M","S","Y"},{4,3.5,3,2.5,2,0,1.5,1,0,0.5,0,0,0,0})</f>
        <v>4</v>
      </c>
      <c r="AC9" s="128">
        <f t="shared" si="1"/>
        <v>0</v>
      </c>
      <c r="AD9" s="129" t="s">
        <v>27</v>
      </c>
      <c r="AE9" s="51"/>
    </row>
    <row r="10" spans="3:36" ht="15">
      <c r="C10" s="160"/>
      <c r="D10" s="23">
        <v>3</v>
      </c>
      <c r="E10" s="105"/>
      <c r="F10" s="105"/>
      <c r="G10" s="103">
        <f>LOOKUP(I10,{"AA","BA","BB","CB","CC","D","DC","DD","E","FD","FF","M","S","Y"},{4,3.5,3,2.5,2,0,1.5,1,0,0.5,0,0,0,0})</f>
        <v>2</v>
      </c>
      <c r="H10" s="103">
        <f t="shared" si="2"/>
        <v>0</v>
      </c>
      <c r="I10" s="106" t="s">
        <v>23</v>
      </c>
      <c r="J10" s="48"/>
      <c r="K10" s="14">
        <v>3</v>
      </c>
      <c r="L10" s="112"/>
      <c r="M10" s="112"/>
      <c r="N10" s="110">
        <f>LOOKUP(P10,{"AA","BA","BB","CB","CC","D","DC","DD","E","FD","FF","M","S","Y"},{4,3.5,3,2.5,2,0,1.5,1,0,0.5,0,0,0,0})</f>
        <v>4</v>
      </c>
      <c r="O10" s="113">
        <f t="shared" si="3"/>
        <v>0</v>
      </c>
      <c r="P10" s="114" t="s">
        <v>27</v>
      </c>
      <c r="Q10" s="48"/>
      <c r="R10" s="42">
        <v>3</v>
      </c>
      <c r="S10" s="121"/>
      <c r="T10" s="121"/>
      <c r="U10" s="122">
        <f>LOOKUP(W10,{"AA","BA","BB","CB","CC","D","DC","DD","E","FD","FF","M","S","Y"},{4,3.5,3,2.5,2,0,1.5,1,0,0.5,0,0,0,0})</f>
        <v>4</v>
      </c>
      <c r="V10" s="122">
        <f t="shared" si="0"/>
        <v>0</v>
      </c>
      <c r="W10" s="123" t="s">
        <v>27</v>
      </c>
      <c r="X10" s="48"/>
      <c r="Y10" s="81">
        <v>3</v>
      </c>
      <c r="Z10" s="130"/>
      <c r="AA10" s="130"/>
      <c r="AB10" s="131">
        <f>LOOKUP(AD10,{"AA","BA","BB","CB","CC","D","DC","DD","E","FD","FF","M","S","Y"},{4,3.5,3,2.5,2,0,1.5,1,0,0.5,0,0,0,0})</f>
        <v>4</v>
      </c>
      <c r="AC10" s="131">
        <f t="shared" si="1"/>
        <v>0</v>
      </c>
      <c r="AD10" s="132" t="s">
        <v>27</v>
      </c>
      <c r="AE10" s="51"/>
      <c r="AG10" s="167" t="s">
        <v>30</v>
      </c>
      <c r="AH10" s="167"/>
      <c r="AI10" s="167"/>
    </row>
    <row r="11" spans="3:36" ht="15">
      <c r="C11" s="160"/>
      <c r="D11" s="22">
        <v>4</v>
      </c>
      <c r="E11" s="102"/>
      <c r="F11" s="102"/>
      <c r="G11" s="103">
        <f>LOOKUP(I11,{"AA","BA","BB","CB","CC","D","DC","DD","E","FD","FF","M","S","Y"},{4,3.5,3,2.5,2,0,1.5,1,0,0.5,0,0,0,0})</f>
        <v>2</v>
      </c>
      <c r="H11" s="103">
        <f t="shared" si="2"/>
        <v>0</v>
      </c>
      <c r="I11" s="104" t="s">
        <v>23</v>
      </c>
      <c r="J11" s="48"/>
      <c r="K11" s="13">
        <v>4</v>
      </c>
      <c r="L11" s="109"/>
      <c r="M11" s="109"/>
      <c r="N11" s="110">
        <f>LOOKUP(P11,{"AA","BA","BB","CB","CC","D","DC","DD","E","FD","FF","M","S","Y"},{4,3.5,3,2.5,2,0,1.5,1,0,0.5,0,0,0,0})</f>
        <v>4</v>
      </c>
      <c r="O11" s="110">
        <f t="shared" si="3"/>
        <v>0</v>
      </c>
      <c r="P11" s="111" t="s">
        <v>27</v>
      </c>
      <c r="Q11" s="48"/>
      <c r="R11" s="41">
        <v>4</v>
      </c>
      <c r="S11" s="118"/>
      <c r="T11" s="118"/>
      <c r="U11" s="119">
        <f>LOOKUP(W11,{"AA","BA","BB","CB","CC","D","DC","DD","E","FD","FF","M","S","Y"},{4,3.5,3,2.5,2,0,1.5,1,0,0.5,0,0,0,0})</f>
        <v>4</v>
      </c>
      <c r="V11" s="119">
        <f t="shared" si="0"/>
        <v>0</v>
      </c>
      <c r="W11" s="120" t="s">
        <v>27</v>
      </c>
      <c r="X11" s="48"/>
      <c r="Y11" s="80">
        <v>4</v>
      </c>
      <c r="Z11" s="127"/>
      <c r="AA11" s="127"/>
      <c r="AB11" s="128">
        <f>LOOKUP(AD11,{"AA","BA","BB","CB","CC","D","DC","DD","E","FD","FF","M","S","Y"},{4,3.5,3,2.5,2,0,1.5,1,0,0.5,0,0,0,0})</f>
        <v>4</v>
      </c>
      <c r="AC11" s="128">
        <f t="shared" si="1"/>
        <v>0</v>
      </c>
      <c r="AD11" s="129" t="s">
        <v>27</v>
      </c>
      <c r="AE11" s="51"/>
      <c r="AG11" s="167" t="s">
        <v>32</v>
      </c>
      <c r="AH11" s="167"/>
      <c r="AI11" s="167"/>
    </row>
    <row r="12" spans="3:36" ht="15">
      <c r="C12" s="160"/>
      <c r="D12" s="22">
        <v>5</v>
      </c>
      <c r="E12" s="102"/>
      <c r="F12" s="102"/>
      <c r="G12" s="103">
        <f>LOOKUP(I12,{"AA","BA","BB","CB","CC","D","DC","DD","E","FD","FF","M","S","Y"},{4,3.5,3,2.5,2,0,1.5,1,0,0.5,0,0,0,0})</f>
        <v>2</v>
      </c>
      <c r="H12" s="103">
        <f t="shared" si="2"/>
        <v>0</v>
      </c>
      <c r="I12" s="104" t="s">
        <v>23</v>
      </c>
      <c r="J12" s="48"/>
      <c r="K12" s="13">
        <v>5</v>
      </c>
      <c r="L12" s="109"/>
      <c r="M12" s="109"/>
      <c r="N12" s="110">
        <f>LOOKUP(P12,{"AA","BA","BB","CB","CC","D","DC","DD","E","FD","FF","M","S","Y"},{4,3.5,3,2.5,2,0,1.5,1,0,0.5,0,0,0,0})</f>
        <v>4</v>
      </c>
      <c r="O12" s="110">
        <f t="shared" si="3"/>
        <v>0</v>
      </c>
      <c r="P12" s="111" t="s">
        <v>27</v>
      </c>
      <c r="Q12" s="48"/>
      <c r="R12" s="41">
        <v>5</v>
      </c>
      <c r="S12" s="118"/>
      <c r="T12" s="118"/>
      <c r="U12" s="119">
        <f>LOOKUP(W12,{"AA","BA","BB","CB","CC","D","DC","DD","E","FD","FF","M","S","Y"},{4,3.5,3,2.5,2,0,1.5,1,0,0.5,0,0,0,0})</f>
        <v>4</v>
      </c>
      <c r="V12" s="119">
        <f t="shared" si="0"/>
        <v>0</v>
      </c>
      <c r="W12" s="120" t="s">
        <v>27</v>
      </c>
      <c r="X12" s="48"/>
      <c r="Y12" s="80">
        <v>5</v>
      </c>
      <c r="Z12" s="127"/>
      <c r="AA12" s="127"/>
      <c r="AB12" s="128">
        <f>LOOKUP(AD12,{"AA","BA","BB","CB","CC","D","DC","DD","E","FD","FF","M","S","Y"},{4,3.5,3,2.5,2,0,1.5,1,0,0.5,0,0,0,0})</f>
        <v>4</v>
      </c>
      <c r="AC12" s="128">
        <f t="shared" si="1"/>
        <v>0</v>
      </c>
      <c r="AD12" s="129" t="s">
        <v>27</v>
      </c>
      <c r="AE12" s="51"/>
    </row>
    <row r="13" spans="3:36" ht="15">
      <c r="C13" s="160"/>
      <c r="D13" s="22">
        <v>6</v>
      </c>
      <c r="E13" s="102"/>
      <c r="F13" s="102"/>
      <c r="G13" s="103">
        <f>LOOKUP(I13,{"AA","BA","BB","CB","CC","D","DC","DD","E","FD","FF","M","ST","Y"},{4,3.5,3,2.5,2,0,1.5,1,0,0.5,0,0,0,0})</f>
        <v>2</v>
      </c>
      <c r="H13" s="103">
        <f t="shared" si="2"/>
        <v>0</v>
      </c>
      <c r="I13" s="104" t="s">
        <v>23</v>
      </c>
      <c r="J13" s="48"/>
      <c r="K13" s="13">
        <v>6</v>
      </c>
      <c r="L13" s="109"/>
      <c r="M13" s="109"/>
      <c r="N13" s="110">
        <f>LOOKUP(P13,{"AA","BA","BB","CB","CC","D","DC","DD","E","FD","FF","M","S","Y"},{4,3.5,3,2.5,2,0,1.5,1,0,0.5,0,0,0,0})</f>
        <v>4</v>
      </c>
      <c r="O13" s="110">
        <f t="shared" si="3"/>
        <v>0</v>
      </c>
      <c r="P13" s="111" t="s">
        <v>27</v>
      </c>
      <c r="Q13" s="48"/>
      <c r="R13" s="41">
        <v>6</v>
      </c>
      <c r="S13" s="118"/>
      <c r="T13" s="118"/>
      <c r="U13" s="119">
        <f>LOOKUP(W13,{"AA","BA","BB","CB","CC","D","DC","DD","E","FD","FF","M","S","Y"},{4,3.5,3,2.5,2,0,1.5,1,0,0.5,0,0,0,0})</f>
        <v>4</v>
      </c>
      <c r="V13" s="119">
        <f t="shared" si="0"/>
        <v>0</v>
      </c>
      <c r="W13" s="120" t="s">
        <v>27</v>
      </c>
      <c r="X13" s="48"/>
      <c r="Y13" s="80">
        <v>6</v>
      </c>
      <c r="Z13" s="127"/>
      <c r="AA13" s="127"/>
      <c r="AB13" s="128">
        <f>LOOKUP(AD13,{"AA","BA","BB","CB","CC","D","DC","DD","E","FD","FF","M","S","Y"},{4,3.5,3,2.5,2,0,1.5,1,0,0.5,0,0,0,0})</f>
        <v>4</v>
      </c>
      <c r="AC13" s="128">
        <f t="shared" si="1"/>
        <v>0</v>
      </c>
      <c r="AD13" s="129" t="s">
        <v>27</v>
      </c>
      <c r="AE13" s="51"/>
      <c r="AH13" s="1" t="s">
        <v>29</v>
      </c>
      <c r="AI13" s="1" t="s">
        <v>31</v>
      </c>
    </row>
    <row r="14" spans="3:36" ht="15">
      <c r="C14" s="160"/>
      <c r="D14" s="23">
        <v>7</v>
      </c>
      <c r="E14" s="105"/>
      <c r="F14" s="105"/>
      <c r="G14" s="103">
        <f>LOOKUP(I14,{"AA","BA","BB","CB","CC","D","DC","DD","E","FD","FF","M","S","Y"},{4,3.5,3,2.5,2,0,1.5,1,0,0.5,0,0,0,0})</f>
        <v>2</v>
      </c>
      <c r="H14" s="103">
        <f t="shared" si="2"/>
        <v>0</v>
      </c>
      <c r="I14" s="106" t="s">
        <v>23</v>
      </c>
      <c r="J14" s="48"/>
      <c r="K14" s="13">
        <v>7</v>
      </c>
      <c r="L14" s="112"/>
      <c r="M14" s="112"/>
      <c r="N14" s="110">
        <f>LOOKUP(P14,{"AA","BA","BB","CB","CC","D","DC","DD","E","FD","FF","M","S","Y"},{4,3.5,3,2.5,2,0,1.5,1,0,0.5,0,0,0,0})</f>
        <v>4</v>
      </c>
      <c r="O14" s="113">
        <f t="shared" si="3"/>
        <v>0</v>
      </c>
      <c r="P14" s="114" t="s">
        <v>27</v>
      </c>
      <c r="Q14" s="48"/>
      <c r="R14" s="41">
        <v>7</v>
      </c>
      <c r="S14" s="118"/>
      <c r="T14" s="118"/>
      <c r="U14" s="119">
        <f>LOOKUP(W14,{"AA","BA","BB","CB","CC","D","DC","DD","E","FD","FF","M","S","Y"},{4,3.5,3,2.5,2,0,1.5,1,0,0.5,0,0,0,0})</f>
        <v>2.5</v>
      </c>
      <c r="V14" s="119">
        <f t="shared" si="0"/>
        <v>0</v>
      </c>
      <c r="W14" s="120" t="s">
        <v>22</v>
      </c>
      <c r="X14" s="48"/>
      <c r="Y14" s="80">
        <v>7</v>
      </c>
      <c r="Z14" s="127"/>
      <c r="AA14" s="127"/>
      <c r="AB14" s="128">
        <f>LOOKUP(AD14,{"AA","BA","BB","CB","CC","D","DC","DD","E","FD","FF","M","S","Y"},{4,3.5,3,2.5,2,0,1.5,1,0,0.5,0,0,0,0})</f>
        <v>4</v>
      </c>
      <c r="AC14" s="128">
        <f t="shared" si="1"/>
        <v>0</v>
      </c>
      <c r="AD14" s="129" t="s">
        <v>27</v>
      </c>
      <c r="AE14" s="51"/>
      <c r="AH14" s="1" t="s">
        <v>35</v>
      </c>
      <c r="AI14" s="1" t="s">
        <v>36</v>
      </c>
    </row>
    <row r="15" spans="3:36" ht="15">
      <c r="C15" s="160"/>
      <c r="D15" s="22">
        <v>8</v>
      </c>
      <c r="E15" s="102"/>
      <c r="F15" s="102"/>
      <c r="G15" s="103">
        <f>LOOKUP(I15,{"AA","BA","BB","CB","CC","D","DC","DD","E","FD","FF","M","S","Y"},{4,3.5,3,2.5,2,0,1.5,1,0,0.5,0,0,0,0})</f>
        <v>2</v>
      </c>
      <c r="H15" s="103">
        <f t="shared" si="2"/>
        <v>0</v>
      </c>
      <c r="I15" s="104" t="s">
        <v>23</v>
      </c>
      <c r="J15" s="48"/>
      <c r="K15" s="13">
        <v>8</v>
      </c>
      <c r="L15" s="109"/>
      <c r="M15" s="109"/>
      <c r="N15" s="110"/>
      <c r="O15" s="110">
        <f t="shared" si="3"/>
        <v>0</v>
      </c>
      <c r="P15" s="111" t="s">
        <v>35</v>
      </c>
      <c r="Q15" s="48"/>
      <c r="R15" s="41">
        <v>8</v>
      </c>
      <c r="S15" s="118"/>
      <c r="T15" s="118"/>
      <c r="U15" s="119">
        <f>LOOKUP(W15,{"AA","BA","BB","CB","CC","D","DC","DD","E","FD","FF","M","S","Y"},{4,3.5,3,2.5,2,0,1.5,1,0,0.5,0,0,0,0})</f>
        <v>3</v>
      </c>
      <c r="V15" s="119">
        <f t="shared" si="0"/>
        <v>0</v>
      </c>
      <c r="W15" s="120" t="s">
        <v>25</v>
      </c>
      <c r="X15" s="48"/>
      <c r="Y15" s="80">
        <v>8</v>
      </c>
      <c r="Z15" s="127"/>
      <c r="AA15" s="127"/>
      <c r="AB15" s="128">
        <f>LOOKUP(AD15,{"AA","BA","BB","CB","CC","D","DC","DD","E","FD","FF","M","S","Y"},{4,3.5,3,2.5,2,0,1.5,1,0,0.5,0,0,0,0})</f>
        <v>0</v>
      </c>
      <c r="AC15" s="128">
        <f t="shared" si="1"/>
        <v>0</v>
      </c>
      <c r="AD15" s="129" t="s">
        <v>35</v>
      </c>
      <c r="AE15" s="51"/>
      <c r="AG15" s="167" t="s">
        <v>33</v>
      </c>
      <c r="AH15" s="167"/>
      <c r="AI15" s="167"/>
    </row>
    <row r="16" spans="3:36" ht="15">
      <c r="C16" s="160"/>
      <c r="D16" s="24">
        <v>9</v>
      </c>
      <c r="E16" s="107"/>
      <c r="F16" s="107"/>
      <c r="G16" s="103">
        <f>LOOKUP(I16,{"AA","BA","BB","CB","CC","D","DC","DD","E","FD","FF","M","S","Y"},{4,3.5,3,2.5,2,0,1.5,1,0,0.5,0,0,0,0})</f>
        <v>2</v>
      </c>
      <c r="H16" s="103">
        <f t="shared" si="2"/>
        <v>0</v>
      </c>
      <c r="I16" s="108" t="s">
        <v>23</v>
      </c>
      <c r="J16" s="48"/>
      <c r="K16" s="13">
        <v>9</v>
      </c>
      <c r="L16" s="115"/>
      <c r="M16" s="115"/>
      <c r="N16" s="110"/>
      <c r="O16" s="116">
        <f t="shared" si="3"/>
        <v>0</v>
      </c>
      <c r="P16" s="117" t="s">
        <v>29</v>
      </c>
      <c r="Q16" s="48"/>
      <c r="R16" s="41">
        <v>9</v>
      </c>
      <c r="S16" s="124"/>
      <c r="T16" s="124"/>
      <c r="U16" s="125">
        <f>LOOKUP(W16,{"AA","BA","BB","CB","CC","D","DC","DD","E","FD","FF","M","S","Y"},{4,3.5,3,2.5,2,0,1.5,1,0,0.5,0,0,0,0})</f>
        <v>4</v>
      </c>
      <c r="V16" s="125">
        <f t="shared" si="0"/>
        <v>0</v>
      </c>
      <c r="W16" s="126" t="s">
        <v>27</v>
      </c>
      <c r="X16" s="48"/>
      <c r="Y16" s="80">
        <v>9</v>
      </c>
      <c r="Z16" s="127"/>
      <c r="AA16" s="127"/>
      <c r="AB16" s="128">
        <f>LOOKUP(AD16,{"AA","BA","BB","CB","CC","D","DC","DD","E","FD","FF","M","S","Y"},{4,3.5,3,2.5,2,0,1.5,1,0,0.5,0,0,0,0})</f>
        <v>0</v>
      </c>
      <c r="AC16" s="128">
        <f t="shared" si="1"/>
        <v>0</v>
      </c>
      <c r="AD16" s="129" t="s">
        <v>29</v>
      </c>
      <c r="AE16" s="51"/>
      <c r="AH16" s="1" t="s">
        <v>3</v>
      </c>
      <c r="AI16" s="1" t="s">
        <v>34</v>
      </c>
    </row>
    <row r="17" spans="3:35" ht="15" hidden="1">
      <c r="C17" s="160"/>
      <c r="D17" s="57"/>
      <c r="E17" s="29"/>
      <c r="F17" s="29">
        <f>SUM(F8:F16)</f>
        <v>0</v>
      </c>
      <c r="G17" s="29"/>
      <c r="H17" s="29">
        <f>SUM(H8:H16)</f>
        <v>0</v>
      </c>
      <c r="I17" s="58"/>
      <c r="J17" s="48"/>
      <c r="K17" s="64"/>
      <c r="L17" s="19"/>
      <c r="M17" s="19">
        <f>SUM(M8:M16)</f>
        <v>0</v>
      </c>
      <c r="N17" s="19"/>
      <c r="O17" s="19">
        <f>SUM(O8:O16)</f>
        <v>0</v>
      </c>
      <c r="P17" s="65"/>
      <c r="Q17" s="48"/>
      <c r="R17" s="61"/>
      <c r="S17" s="47"/>
      <c r="T17" s="47">
        <f>SUM(T8:T16)</f>
        <v>0</v>
      </c>
      <c r="U17" s="47"/>
      <c r="V17" s="47">
        <f>SUM(V8:V16)</f>
        <v>0</v>
      </c>
      <c r="W17" s="62"/>
      <c r="X17" s="48"/>
      <c r="Y17" s="82"/>
      <c r="Z17" s="83"/>
      <c r="AA17" s="83">
        <f>SUM(AA8:AA16)</f>
        <v>0</v>
      </c>
      <c r="AB17" s="83"/>
      <c r="AC17" s="83">
        <f>SUM(AC8:AC16)</f>
        <v>0</v>
      </c>
      <c r="AD17" s="84"/>
      <c r="AE17" s="51"/>
      <c r="AH17" s="1" t="s">
        <v>4</v>
      </c>
      <c r="AI17" s="1" t="s">
        <v>2</v>
      </c>
    </row>
    <row r="18" spans="3:35" ht="15">
      <c r="C18" s="160"/>
      <c r="D18" s="25"/>
      <c r="E18" s="26" t="s">
        <v>5</v>
      </c>
      <c r="F18" s="223" t="e">
        <f>H17/F17</f>
        <v>#DIV/0!</v>
      </c>
      <c r="G18" s="223"/>
      <c r="H18" s="223"/>
      <c r="I18" s="224"/>
      <c r="J18" s="48"/>
      <c r="K18" s="15"/>
      <c r="L18" s="16" t="s">
        <v>5</v>
      </c>
      <c r="M18" s="233" t="e">
        <f>O17/M17</f>
        <v>#DIV/0!</v>
      </c>
      <c r="N18" s="233"/>
      <c r="O18" s="233"/>
      <c r="P18" s="234"/>
      <c r="Q18" s="48"/>
      <c r="R18" s="43"/>
      <c r="S18" s="44" t="s">
        <v>5</v>
      </c>
      <c r="T18" s="199" t="e">
        <f>V17/T17</f>
        <v>#DIV/0!</v>
      </c>
      <c r="U18" s="199"/>
      <c r="V18" s="199"/>
      <c r="W18" s="200"/>
      <c r="X18" s="48"/>
      <c r="Y18" s="85"/>
      <c r="Z18" s="86" t="s">
        <v>5</v>
      </c>
      <c r="AA18" s="201" t="e">
        <f>AC17/AA17</f>
        <v>#DIV/0!</v>
      </c>
      <c r="AB18" s="201"/>
      <c r="AC18" s="201"/>
      <c r="AD18" s="202"/>
      <c r="AE18" s="51"/>
    </row>
    <row r="19" spans="3:35" ht="15.75" thickBot="1">
      <c r="C19" s="160"/>
      <c r="D19" s="27"/>
      <c r="E19" s="28" t="s">
        <v>6</v>
      </c>
      <c r="F19" s="225" t="e">
        <f>H17/F17</f>
        <v>#DIV/0!</v>
      </c>
      <c r="G19" s="225"/>
      <c r="H19" s="225"/>
      <c r="I19" s="226"/>
      <c r="J19" s="48"/>
      <c r="K19" s="17"/>
      <c r="L19" s="18" t="s">
        <v>6</v>
      </c>
      <c r="M19" s="235" t="e">
        <f>(O17+H17+H32)/(M17+F17+F32)</f>
        <v>#DIV/0!</v>
      </c>
      <c r="N19" s="235"/>
      <c r="O19" s="235"/>
      <c r="P19" s="236"/>
      <c r="Q19" s="48"/>
      <c r="R19" s="45"/>
      <c r="S19" s="46" t="s">
        <v>6</v>
      </c>
      <c r="T19" s="203" t="e">
        <f>(V17+O17+O32+H32+H17)/(T17+M17+F17+F32+M32)</f>
        <v>#DIV/0!</v>
      </c>
      <c r="U19" s="203"/>
      <c r="V19" s="203"/>
      <c r="W19" s="204"/>
      <c r="X19" s="48"/>
      <c r="Y19" s="87"/>
      <c r="Z19" s="88" t="s">
        <v>6</v>
      </c>
      <c r="AA19" s="173" t="e">
        <f>(AC17+V17+O17+H17+H32+O32+V32)/(AA17+T17+T32+M32+M17+F17+F32)</f>
        <v>#DIV/0!</v>
      </c>
      <c r="AB19" s="173"/>
      <c r="AC19" s="173"/>
      <c r="AD19" s="174"/>
      <c r="AE19" s="51"/>
    </row>
    <row r="20" spans="3:35" ht="10.5" customHeight="1" thickBot="1">
      <c r="C20" s="56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51"/>
    </row>
    <row r="21" spans="3:35" ht="27">
      <c r="C21" s="160" t="s">
        <v>19</v>
      </c>
      <c r="D21" s="218" t="s">
        <v>7</v>
      </c>
      <c r="E21" s="219"/>
      <c r="F21" s="219"/>
      <c r="G21" s="219"/>
      <c r="H21" s="219"/>
      <c r="I21" s="220"/>
      <c r="J21" s="48"/>
      <c r="K21" s="209" t="s">
        <v>9</v>
      </c>
      <c r="L21" s="210"/>
      <c r="M21" s="210"/>
      <c r="N21" s="210"/>
      <c r="O21" s="210"/>
      <c r="P21" s="211"/>
      <c r="Q21" s="48"/>
      <c r="R21" s="175" t="s">
        <v>11</v>
      </c>
      <c r="S21" s="176"/>
      <c r="T21" s="176"/>
      <c r="U21" s="176"/>
      <c r="V21" s="176"/>
      <c r="W21" s="177"/>
      <c r="X21" s="48"/>
      <c r="Y21" s="178" t="s">
        <v>13</v>
      </c>
      <c r="Z21" s="179"/>
      <c r="AA21" s="179"/>
      <c r="AB21" s="179"/>
      <c r="AC21" s="179"/>
      <c r="AD21" s="180"/>
      <c r="AE21" s="51"/>
      <c r="AG21" s="244" t="s">
        <v>41</v>
      </c>
      <c r="AH21" s="245" t="s">
        <v>37</v>
      </c>
    </row>
    <row r="22" spans="3:35" ht="15">
      <c r="C22" s="160"/>
      <c r="D22" s="221" t="s">
        <v>1</v>
      </c>
      <c r="E22" s="222"/>
      <c r="F22" s="66" t="s">
        <v>3</v>
      </c>
      <c r="G22" s="66"/>
      <c r="H22" s="66"/>
      <c r="I22" s="67" t="s">
        <v>4</v>
      </c>
      <c r="J22" s="48"/>
      <c r="K22" s="212" t="s">
        <v>1</v>
      </c>
      <c r="L22" s="213"/>
      <c r="M22" s="2" t="s">
        <v>3</v>
      </c>
      <c r="N22" s="2"/>
      <c r="O22" s="2"/>
      <c r="P22" s="3" t="s">
        <v>4</v>
      </c>
      <c r="Q22" s="48"/>
      <c r="R22" s="181" t="s">
        <v>1</v>
      </c>
      <c r="S22" s="182"/>
      <c r="T22" s="89" t="s">
        <v>3</v>
      </c>
      <c r="U22" s="89"/>
      <c r="V22" s="89"/>
      <c r="W22" s="90" t="s">
        <v>4</v>
      </c>
      <c r="X22" s="48"/>
      <c r="Y22" s="183" t="s">
        <v>1</v>
      </c>
      <c r="Z22" s="184"/>
      <c r="AA22" s="30" t="s">
        <v>3</v>
      </c>
      <c r="AB22" s="30"/>
      <c r="AC22" s="30"/>
      <c r="AD22" s="31" t="s">
        <v>4</v>
      </c>
      <c r="AE22" s="51"/>
      <c r="AH22" s="245" t="s">
        <v>38</v>
      </c>
    </row>
    <row r="23" spans="3:35" ht="15">
      <c r="C23" s="160"/>
      <c r="D23" s="68">
        <v>1</v>
      </c>
      <c r="E23" s="133"/>
      <c r="F23" s="133"/>
      <c r="G23" s="134">
        <f>LOOKUP(I23,{"AA","BA","BB","CB","CC","D","DC","DD","E","FD","FF","M","S","Y"},{4,3.5,3,2.5,2,0,1.5,1,0,0.5,0,0,0,0})</f>
        <v>4</v>
      </c>
      <c r="H23" s="134">
        <f>G23*F23</f>
        <v>0</v>
      </c>
      <c r="I23" s="135" t="s">
        <v>27</v>
      </c>
      <c r="J23" s="48"/>
      <c r="K23" s="4">
        <v>1</v>
      </c>
      <c r="L23" s="140"/>
      <c r="M23" s="140"/>
      <c r="N23" s="141">
        <f>LOOKUP(P23,{"AA","BA","BB","CB","CC","D","DC","DD","E","FD","FF","M","S","Y"},{4,3.5,3,2.5,2,0,1.5,1,0,0.5,0,0,0,0})</f>
        <v>4</v>
      </c>
      <c r="O23" s="141">
        <f t="shared" ref="O23:O31" si="4">N23*M23</f>
        <v>0</v>
      </c>
      <c r="P23" s="142" t="s">
        <v>27</v>
      </c>
      <c r="Q23" s="48"/>
      <c r="R23" s="91">
        <v>1</v>
      </c>
      <c r="S23" s="146"/>
      <c r="T23" s="146"/>
      <c r="U23" s="147">
        <f>LOOKUP(W23,{"AA","BA","BB","CB","CC","D","DC","DD","E","FD","FF","M","S","Y"},{4,3.5,3,2.5,2,0,1.5,1,0,0.5,0,0,0,0})</f>
        <v>4</v>
      </c>
      <c r="V23" s="147">
        <f t="shared" ref="V23:V31" si="5">U23*T23</f>
        <v>0</v>
      </c>
      <c r="W23" s="148" t="s">
        <v>27</v>
      </c>
      <c r="X23" s="48"/>
      <c r="Y23" s="32">
        <v>1</v>
      </c>
      <c r="Z23" s="152"/>
      <c r="AA23" s="152"/>
      <c r="AB23" s="153">
        <f>LOOKUP(AD23,{"AA","BA","BB","CB","CC","D","DC","DD","E","FD","FF","M","S","Y"},{4,3.5,3,2.5,2,0,1.5,1,0,0.5,0,0,0,0})</f>
        <v>3.5</v>
      </c>
      <c r="AC23" s="153">
        <f t="shared" ref="AC23:AC31" si="6">AB23*AA23</f>
        <v>0</v>
      </c>
      <c r="AD23" s="154" t="s">
        <v>26</v>
      </c>
      <c r="AE23" s="51"/>
      <c r="AH23" s="245" t="s">
        <v>42</v>
      </c>
    </row>
    <row r="24" spans="3:35" ht="15">
      <c r="C24" s="160"/>
      <c r="D24" s="68">
        <v>2</v>
      </c>
      <c r="E24" s="133"/>
      <c r="F24" s="133"/>
      <c r="G24" s="134">
        <f>LOOKUP(I24,{"AA","BA","BB","CB","CC","D","DC","DD","E","FD","FF","M","S","Y"},{4,3.5,3,2.5,2,0,1.5,1,0,0.5,0,0,0,0})</f>
        <v>4</v>
      </c>
      <c r="H24" s="134">
        <f t="shared" ref="H24:H31" si="7">G24*F24</f>
        <v>0</v>
      </c>
      <c r="I24" s="135" t="s">
        <v>27</v>
      </c>
      <c r="J24" s="48"/>
      <c r="K24" s="4">
        <v>2</v>
      </c>
      <c r="L24" s="140"/>
      <c r="M24" s="140"/>
      <c r="N24" s="141">
        <f>LOOKUP(P24,{"AA","BA","BB","CB","CC","D","DC","DD","E","FD","FF","M","S","Y"},{4,3.5,3,2.5,2,0,1.5,1,0,0.5,0,0,0,0})</f>
        <v>4</v>
      </c>
      <c r="O24" s="141">
        <f t="shared" si="4"/>
        <v>0</v>
      </c>
      <c r="P24" s="142" t="s">
        <v>27</v>
      </c>
      <c r="Q24" s="48"/>
      <c r="R24" s="91">
        <v>2</v>
      </c>
      <c r="S24" s="146"/>
      <c r="T24" s="146"/>
      <c r="U24" s="147">
        <f>LOOKUP(W24,{"AA","BA","BB","CB","CC","D","DC","DD","E","FD","FF","M","S","Y"},{4,3.5,3,2.5,2,0,1.5,1,0,0.5,0,0,0,0})</f>
        <v>4</v>
      </c>
      <c r="V24" s="147">
        <f t="shared" si="5"/>
        <v>0</v>
      </c>
      <c r="W24" s="148" t="s">
        <v>27</v>
      </c>
      <c r="X24" s="48"/>
      <c r="Y24" s="32">
        <v>2</v>
      </c>
      <c r="Z24" s="152"/>
      <c r="AA24" s="152"/>
      <c r="AB24" s="153">
        <f>LOOKUP(AD24,{"AA","BA","BB","CB","CC","D","DC","DD","E","FD","FF","M","S","Y"},{4,3.5,3,2.5,2,0,1.5,1,0,0.5,0,0,0,0})</f>
        <v>4</v>
      </c>
      <c r="AC24" s="153">
        <f t="shared" si="6"/>
        <v>0</v>
      </c>
      <c r="AD24" s="154" t="s">
        <v>27</v>
      </c>
      <c r="AE24" s="51"/>
      <c r="AH24" s="245" t="s">
        <v>39</v>
      </c>
    </row>
    <row r="25" spans="3:35" ht="15">
      <c r="C25" s="160"/>
      <c r="D25" s="69">
        <v>3</v>
      </c>
      <c r="E25" s="136"/>
      <c r="F25" s="136"/>
      <c r="G25" s="134">
        <f>LOOKUP(I25,{"AA","BA","BB","CB","CC","D","DC","DD","E","FD","FF","M","S","Y"},{4,3.5,3,2.5,2,0,1.5,1,0,0.5,0,0,0,0})</f>
        <v>4</v>
      </c>
      <c r="H25" s="134">
        <f t="shared" si="7"/>
        <v>0</v>
      </c>
      <c r="I25" s="137" t="s">
        <v>27</v>
      </c>
      <c r="J25" s="48"/>
      <c r="K25" s="5">
        <v>3</v>
      </c>
      <c r="L25" s="143"/>
      <c r="M25" s="143"/>
      <c r="N25" s="144">
        <f>LOOKUP(P25,{"AA","BA","BB","CB","CC","D","DC","DD","E","FD","FF","M","S","Y"},{4,3.5,3,2.5,2,0,1.5,1,0,0.5,0,0,0,0})</f>
        <v>4</v>
      </c>
      <c r="O25" s="144">
        <f t="shared" si="4"/>
        <v>0</v>
      </c>
      <c r="P25" s="145" t="s">
        <v>27</v>
      </c>
      <c r="Q25" s="48"/>
      <c r="R25" s="92">
        <v>3</v>
      </c>
      <c r="S25" s="149"/>
      <c r="T25" s="149"/>
      <c r="U25" s="150">
        <f>LOOKUP(W25,{"AA","BA","BB","CB","CC","D","DC","DD","E","FD","FF","M","S","Y"},{4,3.5,3,2.5,2,0,1.5,1,0,0.5,0,0,0,0})</f>
        <v>4</v>
      </c>
      <c r="V25" s="150">
        <f t="shared" si="5"/>
        <v>0</v>
      </c>
      <c r="W25" s="151" t="s">
        <v>27</v>
      </c>
      <c r="X25" s="48"/>
      <c r="Y25" s="33">
        <v>3</v>
      </c>
      <c r="Z25" s="155"/>
      <c r="AA25" s="155"/>
      <c r="AB25" s="153">
        <f>LOOKUP(AD25,{"AA","BA","BB","CB","CC","D","DC","DD","E","FD","FF","M","S","Y"},{4,3.5,3,2.5,2,0,1.5,1,0,0.5,0,0,0,0})</f>
        <v>4</v>
      </c>
      <c r="AC25" s="156">
        <f t="shared" si="6"/>
        <v>0</v>
      </c>
      <c r="AD25" s="157" t="s">
        <v>27</v>
      </c>
      <c r="AE25" s="51"/>
      <c r="AH25" s="245" t="s">
        <v>40</v>
      </c>
    </row>
    <row r="26" spans="3:35" ht="15">
      <c r="C26" s="160"/>
      <c r="D26" s="68">
        <v>4</v>
      </c>
      <c r="E26" s="133"/>
      <c r="F26" s="133"/>
      <c r="G26" s="134">
        <f>LOOKUP(I26,{"AA","BA","BB","CB","CC","D","DC","DD","E","FD","FF","M","S","Y"},{4,3.5,3,2.5,2,0,1.5,1,0,0.5,0,0,0,0})</f>
        <v>4</v>
      </c>
      <c r="H26" s="134">
        <f t="shared" si="7"/>
        <v>0</v>
      </c>
      <c r="I26" s="135" t="s">
        <v>27</v>
      </c>
      <c r="J26" s="48"/>
      <c r="K26" s="4">
        <v>4</v>
      </c>
      <c r="L26" s="140"/>
      <c r="M26" s="140"/>
      <c r="N26" s="141">
        <f>LOOKUP(P26,{"AA","BA","BB","CB","CC","D","DC","DD","E","FD","FF","M","S","Y"},{4,3.5,3,2.5,2,0,1.5,1,0,0.5,0,0,0,0})</f>
        <v>4</v>
      </c>
      <c r="O26" s="141">
        <f t="shared" si="4"/>
        <v>0</v>
      </c>
      <c r="P26" s="142" t="s">
        <v>27</v>
      </c>
      <c r="Q26" s="48"/>
      <c r="R26" s="91">
        <v>4</v>
      </c>
      <c r="S26" s="146"/>
      <c r="T26" s="146"/>
      <c r="U26" s="147">
        <f>LOOKUP(W26,{"AA","BA","BB","CB","CC","D","DC","DD","E","FD","FF","M","S","Y"},{4,3.5,3,2.5,2,0,1.5,1,0,0.5,0,0,0,0})</f>
        <v>4</v>
      </c>
      <c r="V26" s="147">
        <f t="shared" si="5"/>
        <v>0</v>
      </c>
      <c r="W26" s="148" t="s">
        <v>27</v>
      </c>
      <c r="X26" s="48"/>
      <c r="Y26" s="32">
        <v>4</v>
      </c>
      <c r="Z26" s="152"/>
      <c r="AA26" s="152"/>
      <c r="AB26" s="153">
        <f>LOOKUP(AD26,{"AA","BA","BB","CB","CC","D","DC","DD","E","FD","FF","M","S","Y"},{4,3.5,3,2.5,2,0,1.5,1,0,0.5,0,0,0,0})</f>
        <v>4</v>
      </c>
      <c r="AC26" s="153">
        <f t="shared" si="6"/>
        <v>0</v>
      </c>
      <c r="AD26" s="154" t="s">
        <v>27</v>
      </c>
      <c r="AE26" s="51"/>
    </row>
    <row r="27" spans="3:35" ht="15">
      <c r="C27" s="160"/>
      <c r="D27" s="68">
        <v>5</v>
      </c>
      <c r="E27" s="133"/>
      <c r="F27" s="133"/>
      <c r="G27" s="134">
        <f>LOOKUP(I27,{"AA","BA","BB","CB","CC","D","DC","DD","E","FD","FF","M","S","Y"},{4,3.5,3,2.5,2,0,1.5,1,0,0.5,0,0,0,0})</f>
        <v>4</v>
      </c>
      <c r="H27" s="134">
        <f t="shared" si="7"/>
        <v>0</v>
      </c>
      <c r="I27" s="135" t="s">
        <v>27</v>
      </c>
      <c r="J27" s="48"/>
      <c r="K27" s="4">
        <v>5</v>
      </c>
      <c r="L27" s="140"/>
      <c r="M27" s="140"/>
      <c r="N27" s="141">
        <f>LOOKUP(P27,{"AA","BA","BB","CB","CC","D","DC","DD","E","FD","FF","M","S","Y"},{4,3.5,3,2.5,2,0,1.5,1,0,0.5,0,0,0,0})</f>
        <v>4</v>
      </c>
      <c r="O27" s="141">
        <f t="shared" si="4"/>
        <v>0</v>
      </c>
      <c r="P27" s="142" t="s">
        <v>27</v>
      </c>
      <c r="Q27" s="48"/>
      <c r="R27" s="91">
        <v>5</v>
      </c>
      <c r="S27" s="146"/>
      <c r="T27" s="146"/>
      <c r="U27" s="147">
        <f>LOOKUP(W27,{"AA","BA","BB","CB","CC","D","DC","DD","E","FD","FF","M","S","Y"},{4,3.5,3,2.5,2,0,1.5,1,0,0.5,0,0,0,0})</f>
        <v>4</v>
      </c>
      <c r="V27" s="147">
        <f t="shared" si="5"/>
        <v>0</v>
      </c>
      <c r="W27" s="148" t="s">
        <v>27</v>
      </c>
      <c r="X27" s="48"/>
      <c r="Y27" s="33">
        <v>5</v>
      </c>
      <c r="Z27" s="152"/>
      <c r="AA27" s="155"/>
      <c r="AB27" s="153">
        <f>LOOKUP(AD27,{"AA","BA","BB","CB","CC","D","DC","DD","E","FD","FF","M","S","Y"},{4,3.5,3,2.5,2,0,1.5,1,0,0.5,0,0,0,0})</f>
        <v>4</v>
      </c>
      <c r="AC27" s="156">
        <f t="shared" si="6"/>
        <v>0</v>
      </c>
      <c r="AD27" s="157" t="s">
        <v>27</v>
      </c>
      <c r="AE27" s="51"/>
    </row>
    <row r="28" spans="3:35" ht="15">
      <c r="C28" s="160"/>
      <c r="D28" s="68">
        <v>6</v>
      </c>
      <c r="E28" s="133"/>
      <c r="F28" s="133"/>
      <c r="G28" s="134">
        <f>LOOKUP(I28,{"AA","BA","BB","CB","CC","D","DC","DD","E","FD","FF","M","S","Y"},{4,3.5,3,2.5,2,0,1.5,1,0,0.5,0,0,0,0})</f>
        <v>4</v>
      </c>
      <c r="H28" s="134">
        <f t="shared" si="7"/>
        <v>0</v>
      </c>
      <c r="I28" s="135" t="s">
        <v>27</v>
      </c>
      <c r="J28" s="48"/>
      <c r="K28" s="4">
        <v>6</v>
      </c>
      <c r="L28" s="140"/>
      <c r="M28" s="140"/>
      <c r="N28" s="141">
        <f>LOOKUP(P28,{"AA","BA","BB","CB","CC","D","DC","DD","E","FD","FF","M","S","Y"},{4,3.5,3,2.5,2,0,1.5,1,0,0.5,0,0,0,0})</f>
        <v>4</v>
      </c>
      <c r="O28" s="141">
        <f t="shared" si="4"/>
        <v>0</v>
      </c>
      <c r="P28" s="142" t="s">
        <v>27</v>
      </c>
      <c r="Q28" s="48"/>
      <c r="R28" s="91">
        <v>6</v>
      </c>
      <c r="S28" s="146"/>
      <c r="T28" s="146"/>
      <c r="U28" s="147">
        <f>LOOKUP(W28,{"AA","BA","BB","CB","CC","D","DC","DD","E","FD","FF","M","S","Y"},{4,3.5,3,2.5,2,0,1.5,1,0,0.5,0,0,0,0})</f>
        <v>4</v>
      </c>
      <c r="V28" s="147">
        <f t="shared" si="5"/>
        <v>0</v>
      </c>
      <c r="W28" s="148" t="s">
        <v>27</v>
      </c>
      <c r="X28" s="48"/>
      <c r="Y28" s="32">
        <v>6</v>
      </c>
      <c r="Z28" s="152"/>
      <c r="AA28" s="152"/>
      <c r="AB28" s="153">
        <f>LOOKUP(AD28,{"AA","BA","BB","CB","CC","D","DC","DD","E","FD","FF","M","S","Y"},{4,3.5,3,2.5,2,0,1.5,1,0,0.5,0,0,0,0})</f>
        <v>4</v>
      </c>
      <c r="AC28" s="153">
        <f t="shared" si="6"/>
        <v>0</v>
      </c>
      <c r="AD28" s="154" t="s">
        <v>27</v>
      </c>
      <c r="AE28" s="51"/>
    </row>
    <row r="29" spans="3:35" ht="15">
      <c r="C29" s="160"/>
      <c r="D29" s="69">
        <v>7</v>
      </c>
      <c r="E29" s="136"/>
      <c r="F29" s="136"/>
      <c r="G29" s="134">
        <f>LOOKUP(I29,{"AA","BA","BB","CB","CC","D","DC","DD","E","FD","FF","M","S","Y"},{4,3.5,3,2.5,2,0,1.5,1,0,0.5,0,0,0,0})</f>
        <v>4</v>
      </c>
      <c r="H29" s="134">
        <f t="shared" si="7"/>
        <v>0</v>
      </c>
      <c r="I29" s="137" t="s">
        <v>27</v>
      </c>
      <c r="J29" s="48"/>
      <c r="K29" s="4">
        <v>7</v>
      </c>
      <c r="L29" s="143"/>
      <c r="M29" s="140"/>
      <c r="N29" s="141">
        <f>LOOKUP(P29,{"AA","BA","BB","CB","CC","D","DC","DD","E","FD","FF","M","S","Y"},{4,3.5,3,2.5,2,0,1.5,1,0,0.5,0,0,0,0})</f>
        <v>4</v>
      </c>
      <c r="O29" s="141">
        <f t="shared" si="4"/>
        <v>0</v>
      </c>
      <c r="P29" s="142" t="s">
        <v>27</v>
      </c>
      <c r="Q29" s="48"/>
      <c r="R29" s="91">
        <v>7</v>
      </c>
      <c r="S29" s="146"/>
      <c r="T29" s="146"/>
      <c r="U29" s="147">
        <f>LOOKUP(W29,{"AA","BA","BB","CB","CC","D","DC","DD","E","FD","FF","M","S","Y"},{4,3.5,3,2.5,2,0,1.5,1,0,0.5,0,0,0,0})</f>
        <v>4</v>
      </c>
      <c r="V29" s="147">
        <f t="shared" si="5"/>
        <v>0</v>
      </c>
      <c r="W29" s="148" t="s">
        <v>27</v>
      </c>
      <c r="X29" s="48"/>
      <c r="Y29" s="33">
        <v>7</v>
      </c>
      <c r="Z29" s="152"/>
      <c r="AA29" s="155"/>
      <c r="AB29" s="153">
        <f>LOOKUP(AD29,{"AA","BA","BB","CB","CC","D","DC","DD","E","FD","FF","M","S","Y"},{4,3.5,3,2.5,2,0,1.5,1,0,0.5,0,0,0,0})</f>
        <v>4</v>
      </c>
      <c r="AC29" s="156">
        <f t="shared" si="6"/>
        <v>0</v>
      </c>
      <c r="AD29" s="157" t="s">
        <v>27</v>
      </c>
      <c r="AE29" s="51"/>
    </row>
    <row r="30" spans="3:35" ht="15">
      <c r="C30" s="160"/>
      <c r="D30" s="68">
        <v>8</v>
      </c>
      <c r="E30" s="133"/>
      <c r="F30" s="133"/>
      <c r="G30" s="134">
        <f>LOOKUP(I30,{"AA","BA","BB","CB","CC","D","DC","DD","E","FD","FF","M","S","Y"},{4,3.5,3,2.5,2,0,1.5,1,0,0.5,0,0,0,0})</f>
        <v>4</v>
      </c>
      <c r="H30" s="134">
        <f t="shared" si="7"/>
        <v>0</v>
      </c>
      <c r="I30" s="135" t="s">
        <v>27</v>
      </c>
      <c r="J30" s="48"/>
      <c r="K30" s="4">
        <v>8</v>
      </c>
      <c r="L30" s="140"/>
      <c r="M30" s="140"/>
      <c r="N30" s="141">
        <f>LOOKUP(P30,{"AA","BA","BB","CB","CC","D","DC","DD","E","FD","FF","M","S","Y"},{4,3.5,3,2.5,2,0,1.5,1,0,0.5,0,0,0,0})</f>
        <v>0</v>
      </c>
      <c r="O30" s="141">
        <f t="shared" si="4"/>
        <v>0</v>
      </c>
      <c r="P30" s="142" t="s">
        <v>35</v>
      </c>
      <c r="Q30" s="48"/>
      <c r="R30" s="91">
        <v>8</v>
      </c>
      <c r="S30" s="146"/>
      <c r="T30" s="146"/>
      <c r="U30" s="147">
        <f>LOOKUP(W30,{"AA","BA","BB","CB","CC","D","DC","DD","E","FD","FF","M","S","Y"},{4,3.5,3,2.5,2,0,1.5,1,0,0.5,0,0,0,0})</f>
        <v>0</v>
      </c>
      <c r="V30" s="147">
        <f t="shared" si="5"/>
        <v>0</v>
      </c>
      <c r="W30" s="148" t="s">
        <v>35</v>
      </c>
      <c r="X30" s="48"/>
      <c r="Y30" s="32">
        <v>8</v>
      </c>
      <c r="Z30" s="152"/>
      <c r="AA30" s="152"/>
      <c r="AB30" s="153">
        <f>LOOKUP(AD30,{"AA","BA","BB","CB","CC","D","DC","DD","E","FD","FF","M","S","Y"},{4,3.5,3,2.5,2,0,1.5,1,0,0.5,0,0,0,0})</f>
        <v>0</v>
      </c>
      <c r="AC30" s="153">
        <f t="shared" si="6"/>
        <v>0</v>
      </c>
      <c r="AD30" s="154" t="s">
        <v>35</v>
      </c>
      <c r="AE30" s="51"/>
    </row>
    <row r="31" spans="3:35" ht="15">
      <c r="C31" s="160"/>
      <c r="D31" s="70">
        <v>9</v>
      </c>
      <c r="E31" s="138"/>
      <c r="F31" s="138"/>
      <c r="G31" s="134">
        <f>LOOKUP(I31,{"AA","BA","BB","CB","CC","D","DC","DD","E","FD","FF","M","S","Y"},{4,3.5,3,2.5,2,0,1.5,1,0,0.5,0,0,0,0})</f>
        <v>4</v>
      </c>
      <c r="H31" s="134">
        <f t="shared" si="7"/>
        <v>0</v>
      </c>
      <c r="I31" s="139" t="s">
        <v>27</v>
      </c>
      <c r="J31" s="48"/>
      <c r="K31" s="4">
        <v>9</v>
      </c>
      <c r="L31" s="140"/>
      <c r="M31" s="140"/>
      <c r="N31" s="141">
        <f>LOOKUP(P31,{"AA","BA","BB","CB","CC","D","DC","DD","E","FD","FF","M","S","Y"},{4,3.5,3,2.5,2,0,1.5,1,0,0.5,0,0,0,0})</f>
        <v>0</v>
      </c>
      <c r="O31" s="141">
        <f t="shared" si="4"/>
        <v>0</v>
      </c>
      <c r="P31" s="142" t="s">
        <v>29</v>
      </c>
      <c r="Q31" s="48"/>
      <c r="R31" s="91">
        <v>9</v>
      </c>
      <c r="S31" s="146"/>
      <c r="T31" s="146"/>
      <c r="U31" s="147">
        <f>LOOKUP(W31,{"AA","BA","BB","CB","CC","D","DC","DD","E","FD","FF","M","S","Y"},{4,3.5,3,2.5,2,0,1.5,1,0,0.5,0,0,0,0})</f>
        <v>0</v>
      </c>
      <c r="V31" s="147">
        <f t="shared" si="5"/>
        <v>0</v>
      </c>
      <c r="W31" s="148" t="s">
        <v>29</v>
      </c>
      <c r="X31" s="48"/>
      <c r="Y31" s="32">
        <v>9</v>
      </c>
      <c r="Z31" s="152"/>
      <c r="AA31" s="152"/>
      <c r="AB31" s="153">
        <f>LOOKUP(AD31,{"AA","BA","BB","CB","CC","D","DC","DD","E","FD","FF","M","S","Y"},{4,3.5,3,2.5,2,0,1.5,1,0,0.5,0,0,0,0})</f>
        <v>0</v>
      </c>
      <c r="AC31" s="153">
        <f t="shared" si="6"/>
        <v>0</v>
      </c>
      <c r="AD31" s="154" t="s">
        <v>21</v>
      </c>
      <c r="AE31" s="51"/>
    </row>
    <row r="32" spans="3:35" ht="15" hidden="1">
      <c r="C32" s="160"/>
      <c r="D32" s="71"/>
      <c r="E32" s="72"/>
      <c r="F32" s="72">
        <f>SUM(F23:F31)</f>
        <v>0</v>
      </c>
      <c r="G32" s="72"/>
      <c r="H32" s="72">
        <f>SUM(H23:H31)</f>
        <v>0</v>
      </c>
      <c r="I32" s="73"/>
      <c r="J32" s="48"/>
      <c r="K32" s="59"/>
      <c r="L32" s="10"/>
      <c r="M32" s="10">
        <f>SUM(M23:M31)</f>
        <v>0</v>
      </c>
      <c r="N32" s="10"/>
      <c r="O32" s="10">
        <f>SUM(O23:O31)</f>
        <v>0</v>
      </c>
      <c r="P32" s="60"/>
      <c r="Q32" s="48"/>
      <c r="R32" s="93"/>
      <c r="S32" s="94"/>
      <c r="T32" s="94">
        <f>SUM(T23:T31)</f>
        <v>0</v>
      </c>
      <c r="U32" s="94"/>
      <c r="V32" s="94">
        <f>SUM(V23:V31)</f>
        <v>0</v>
      </c>
      <c r="W32" s="95"/>
      <c r="X32" s="48"/>
      <c r="Y32" s="100"/>
      <c r="Z32" s="38"/>
      <c r="AA32" s="38">
        <f>SUM(AA23:AA31)</f>
        <v>0</v>
      </c>
      <c r="AB32" s="38"/>
      <c r="AC32" s="38">
        <f>SUM(AC23:AC31)</f>
        <v>0</v>
      </c>
      <c r="AD32" s="101"/>
      <c r="AE32" s="51"/>
    </row>
    <row r="33" spans="3:31" ht="15">
      <c r="C33" s="160"/>
      <c r="D33" s="74"/>
      <c r="E33" s="75" t="s">
        <v>5</v>
      </c>
      <c r="F33" s="205" t="e">
        <f>H32/F32</f>
        <v>#DIV/0!</v>
      </c>
      <c r="G33" s="205"/>
      <c r="H33" s="205"/>
      <c r="I33" s="206"/>
      <c r="J33" s="48"/>
      <c r="K33" s="6"/>
      <c r="L33" s="7" t="s">
        <v>5</v>
      </c>
      <c r="M33" s="214" t="e">
        <f>O32/M32</f>
        <v>#DIV/0!</v>
      </c>
      <c r="N33" s="214"/>
      <c r="O33" s="214"/>
      <c r="P33" s="215"/>
      <c r="Q33" s="48"/>
      <c r="R33" s="96"/>
      <c r="S33" s="97" t="s">
        <v>5</v>
      </c>
      <c r="T33" s="185" t="e">
        <f>V32/T32</f>
        <v>#DIV/0!</v>
      </c>
      <c r="U33" s="185"/>
      <c r="V33" s="185"/>
      <c r="W33" s="186"/>
      <c r="X33" s="48"/>
      <c r="Y33" s="34"/>
      <c r="Z33" s="35" t="s">
        <v>5</v>
      </c>
      <c r="AA33" s="187" t="e">
        <f>AC32/AA32</f>
        <v>#DIV/0!</v>
      </c>
      <c r="AB33" s="187"/>
      <c r="AC33" s="187"/>
      <c r="AD33" s="188"/>
      <c r="AE33" s="51"/>
    </row>
    <row r="34" spans="3:31" ht="15.75" thickBot="1">
      <c r="C34" s="160"/>
      <c r="D34" s="76"/>
      <c r="E34" s="77" t="s">
        <v>6</v>
      </c>
      <c r="F34" s="207" t="e">
        <f>(H17+H32)/(F32+F17)</f>
        <v>#DIV/0!</v>
      </c>
      <c r="G34" s="207"/>
      <c r="H34" s="207"/>
      <c r="I34" s="208"/>
      <c r="J34" s="48"/>
      <c r="K34" s="8"/>
      <c r="L34" s="9" t="s">
        <v>6</v>
      </c>
      <c r="M34" s="216" t="e">
        <f>(O32+O17+H17+H32)/(F17+M17+M32+F32)</f>
        <v>#DIV/0!</v>
      </c>
      <c r="N34" s="216"/>
      <c r="O34" s="216"/>
      <c r="P34" s="217"/>
      <c r="Q34" s="48"/>
      <c r="R34" s="98"/>
      <c r="S34" s="99" t="s">
        <v>6</v>
      </c>
      <c r="T34" s="168" t="e">
        <f>(V32+V17+O17+O32+H32+H17)/(T17+T32+M32+M17+F17+F32)</f>
        <v>#DIV/0!</v>
      </c>
      <c r="U34" s="168"/>
      <c r="V34" s="168"/>
      <c r="W34" s="169"/>
      <c r="X34" s="48"/>
      <c r="Y34" s="36"/>
      <c r="Z34" s="37" t="s">
        <v>6</v>
      </c>
      <c r="AA34" s="170" t="e">
        <f>(AC32+AC17+V17+V32+O17+O32+H32+H17)/(AA17+AA32+T17+T32+M32+M17+F17+F32)</f>
        <v>#DIV/0!</v>
      </c>
      <c r="AB34" s="170"/>
      <c r="AC34" s="170"/>
      <c r="AD34" s="171"/>
      <c r="AE34" s="51"/>
    </row>
    <row r="35" spans="3:31" ht="15" thickBot="1">
      <c r="C35" s="53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52"/>
    </row>
    <row r="36" spans="3:31"/>
    <row r="37" spans="3:31" hidden="1"/>
    <row r="38" spans="3:31" hidden="1"/>
    <row r="39" spans="3:31" hidden="1"/>
    <row r="40" spans="3:31" hidden="1"/>
    <row r="41" spans="3:31" hidden="1"/>
    <row r="42" spans="3:31" hidden="1"/>
    <row r="43" spans="3:31" hidden="1"/>
    <row r="44" spans="3:31" hidden="1"/>
    <row r="45" spans="3:31" hidden="1"/>
    <row r="46" spans="3:31" hidden="1"/>
    <row r="47" spans="3:31" hidden="1"/>
    <row r="48" spans="3:31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spans="3:4" hidden="1"/>
    <row r="194" spans="3:4" hidden="1"/>
    <row r="195" spans="3:4" hidden="1">
      <c r="C195" s="159" t="s">
        <v>27</v>
      </c>
      <c r="D195" s="159">
        <v>4</v>
      </c>
    </row>
    <row r="196" spans="3:4" hidden="1">
      <c r="C196" s="159" t="s">
        <v>26</v>
      </c>
      <c r="D196" s="159">
        <v>3.5</v>
      </c>
    </row>
    <row r="197" spans="3:4" hidden="1">
      <c r="C197" s="159" t="s">
        <v>25</v>
      </c>
      <c r="D197" s="159">
        <v>3</v>
      </c>
    </row>
    <row r="198" spans="3:4" hidden="1">
      <c r="C198" s="159" t="s">
        <v>22</v>
      </c>
      <c r="D198" s="159">
        <v>2.5</v>
      </c>
    </row>
    <row r="199" spans="3:4" hidden="1">
      <c r="C199" s="159" t="s">
        <v>23</v>
      </c>
      <c r="D199" s="159">
        <v>2</v>
      </c>
    </row>
    <row r="200" spans="3:4" hidden="1">
      <c r="C200" s="159" t="s">
        <v>24</v>
      </c>
      <c r="D200" s="159">
        <v>1.5</v>
      </c>
    </row>
    <row r="201" spans="3:4" hidden="1">
      <c r="C201" s="159" t="s">
        <v>28</v>
      </c>
      <c r="D201" s="159">
        <v>1</v>
      </c>
    </row>
    <row r="202" spans="3:4" hidden="1">
      <c r="C202" s="159" t="s">
        <v>21</v>
      </c>
      <c r="D202" s="159">
        <v>0</v>
      </c>
    </row>
    <row r="203" spans="3:4" hidden="1">
      <c r="C203" s="159"/>
      <c r="D203" s="159"/>
    </row>
    <row r="204" spans="3:4" hidden="1">
      <c r="C204" s="159" t="s">
        <v>35</v>
      </c>
      <c r="D204" s="159"/>
    </row>
    <row r="205" spans="3:4" hidden="1">
      <c r="C205" s="159" t="s">
        <v>29</v>
      </c>
      <c r="D205" s="159"/>
    </row>
    <row r="206" spans="3:4" hidden="1"/>
    <row r="207" spans="3:4" hidden="1"/>
    <row r="208" spans="3:4" hidden="1"/>
  </sheetData>
  <sheetProtection algorithmName="SHA-512" hashValue="KwYcFfmM37GmYp1ZZrBqCR70HgjzubNB6u6j09T3DxuiUrCHuJMm9dBBh4G9naVPXMQYQaqVvdQg9IR1Do5yDQ==" saltValue="UaQiZPIEsWALq3ZYg5Fehw==" spinCount="100000" sheet="1" formatCells="0" formatColumns="0" formatRows="0" insertColumns="0" insertRows="0" insertHyperlinks="0" deleteColumns="0" deleteRows="0" selectLockedCells="1" sort="0" autoFilter="0" pivotTables="0"/>
  <mergeCells count="42">
    <mergeCell ref="F18:I18"/>
    <mergeCell ref="F19:I19"/>
    <mergeCell ref="D6:I6"/>
    <mergeCell ref="K6:P6"/>
    <mergeCell ref="M18:P18"/>
    <mergeCell ref="M19:P19"/>
    <mergeCell ref="D7:E7"/>
    <mergeCell ref="K7:L7"/>
    <mergeCell ref="F33:I33"/>
    <mergeCell ref="F34:I34"/>
    <mergeCell ref="K21:P21"/>
    <mergeCell ref="K22:L22"/>
    <mergeCell ref="M33:P33"/>
    <mergeCell ref="M34:P34"/>
    <mergeCell ref="D21:I21"/>
    <mergeCell ref="D22:E22"/>
    <mergeCell ref="Y22:Z22"/>
    <mergeCell ref="T33:W33"/>
    <mergeCell ref="AA33:AD33"/>
    <mergeCell ref="R6:W6"/>
    <mergeCell ref="Y6:AD6"/>
    <mergeCell ref="R7:S7"/>
    <mergeCell ref="Y7:Z7"/>
    <mergeCell ref="T18:W18"/>
    <mergeCell ref="AA18:AD18"/>
    <mergeCell ref="T19:W19"/>
    <mergeCell ref="C6:C19"/>
    <mergeCell ref="C21:C34"/>
    <mergeCell ref="C2:AE3"/>
    <mergeCell ref="AG11:AI11"/>
    <mergeCell ref="AG10:AI10"/>
    <mergeCell ref="AG15:AI15"/>
    <mergeCell ref="T34:W34"/>
    <mergeCell ref="AA34:AD34"/>
    <mergeCell ref="D5:I5"/>
    <mergeCell ref="K5:P5"/>
    <mergeCell ref="R5:W5"/>
    <mergeCell ref="Y5:AD5"/>
    <mergeCell ref="AA19:AD19"/>
    <mergeCell ref="R21:W21"/>
    <mergeCell ref="Y21:AD21"/>
    <mergeCell ref="R22:S22"/>
  </mergeCells>
  <dataValidations count="1">
    <dataValidation type="list" allowBlank="1" showInputMessage="1" showErrorMessage="1" sqref="AD23:AD32 W23:W32 P23:P32 I23:I32 AD8:AD17 W8:W17 P8:P17 I8:I17" xr:uid="{00000000-0002-0000-0000-000000000000}">
      <formula1>$C$195:$C$206</formula1>
    </dataValidation>
  </dataValidations>
  <pageMargins left="0.7" right="0.7" top="0.75" bottom="0.75" header="0.3" footer="0.3"/>
  <pageSetup paperSize="9" orientation="portrait" verticalDpi="0" r:id="rId1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Transkript</vt:lpstr>
    </vt:vector>
  </TitlesOfParts>
  <Company>Silentall Unattended Installer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İİBF</dc:creator>
  <cp:lastModifiedBy>etu</cp:lastModifiedBy>
  <dcterms:created xsi:type="dcterms:W3CDTF">2014-12-02T13:58:21Z</dcterms:created>
  <dcterms:modified xsi:type="dcterms:W3CDTF">2025-01-27T14:43:08Z</dcterms:modified>
</cp:coreProperties>
</file>